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bivv.sharepoint.com/sites/KCC2/Shared Documents/KF-EU-VEHICLE/Report/"/>
    </mc:Choice>
  </mc:AlternateContent>
  <xr:revisionPtr revIDLastSave="202" documentId="8_{A1415181-EA8A-4CE2-9780-22981DAEAA9A}" xr6:coauthVersionLast="47" xr6:coauthVersionMax="47" xr10:uidLastSave="{2B008A98-2039-4E89-BEBD-89D7B78D325A}"/>
  <bookViews>
    <workbookView xWindow="-108" yWindow="-108" windowWidth="30936" windowHeight="16896" activeTab="1" xr2:uid="{F404B60A-05EA-4E6C-AF75-502B16C6088E}"/>
  </bookViews>
  <sheets>
    <sheet name="Content" sheetId="1" r:id="rId1"/>
    <sheet name="Austria a" sheetId="4" r:id="rId2"/>
    <sheet name="Austria s-a" sheetId="6" r:id="rId3"/>
    <sheet name="Austria meta" sheetId="5" r:id="rId4"/>
    <sheet name="Belgium a" sheetId="7" r:id="rId5"/>
    <sheet name="Belgium s-a" sheetId="9" r:id="rId6"/>
    <sheet name="Belgium meta" sheetId="8" r:id="rId7"/>
    <sheet name="Bulgaria a" sheetId="10" r:id="rId8"/>
    <sheet name="Bulgaria meta" sheetId="11" r:id="rId9"/>
    <sheet name="Cyprus s-a" sheetId="12" r:id="rId10"/>
    <sheet name="Cyprus meta" sheetId="13" r:id="rId11"/>
    <sheet name="Czech R s-a" sheetId="14" r:id="rId12"/>
    <sheet name="Czech R meta" sheetId="16" r:id="rId13"/>
    <sheet name="Finland s-a" sheetId="17" r:id="rId14"/>
    <sheet name="Finland meta" sheetId="18" r:id="rId15"/>
    <sheet name="Greece a" sheetId="19" r:id="rId16"/>
    <sheet name="Greece s-a" sheetId="21" r:id="rId17"/>
    <sheet name="Greece meta" sheetId="38" r:id="rId18"/>
    <sheet name="Latvia a" sheetId="22" r:id="rId19"/>
    <sheet name="Latvia s-a" sheetId="24" r:id="rId20"/>
    <sheet name="Latvia meta" sheetId="23" r:id="rId21"/>
    <sheet name="Lithuania a" sheetId="25" r:id="rId22"/>
    <sheet name="Lithuania meta" sheetId="26" r:id="rId23"/>
    <sheet name="Malta a" sheetId="39" r:id="rId24"/>
    <sheet name="Malta s-a" sheetId="41" r:id="rId25"/>
    <sheet name="Malta meta" sheetId="40" r:id="rId26"/>
    <sheet name="Portugal a" sheetId="31" r:id="rId27"/>
    <sheet name="Portugal s-a" sheetId="30" r:id="rId28"/>
    <sheet name="Portugal meta" sheetId="32" r:id="rId29"/>
    <sheet name="Spain a" sheetId="34" r:id="rId30"/>
    <sheet name="Spain s-a" sheetId="33" r:id="rId31"/>
    <sheet name="Spain meta" sheetId="35" r:id="rId32"/>
    <sheet name="Sweden a" sheetId="36" r:id="rId33"/>
    <sheet name="Sweden meta" sheetId="37" r:id="rId34"/>
  </sheets>
  <externalReferences>
    <externalReference r:id="rId35"/>
  </externalReferences>
  <definedNames>
    <definedName name="_xlnm._FilterDatabase" localSheetId="1" hidden="1">'Austria a'!$B$4:$E$8</definedName>
    <definedName name="_xlnm._FilterDatabase" localSheetId="2" hidden="1">'Austria s-a'!$B$3:$S$583</definedName>
    <definedName name="_xlnm._FilterDatabase" localSheetId="4" hidden="1">'Belgium a'!$B$4:$E$8</definedName>
    <definedName name="_xlnm._FilterDatabase" localSheetId="5" hidden="1">'Belgium s-a'!$B$3:$S$583</definedName>
    <definedName name="_xlnm._FilterDatabase" localSheetId="7" hidden="1">'Bulgaria a'!$B$4:$E$8</definedName>
    <definedName name="_xlnm._FilterDatabase" localSheetId="9" hidden="1">'Cyprus s-a'!$B$3:$S$583</definedName>
    <definedName name="_xlnm._FilterDatabase" localSheetId="11" hidden="1">'Czech R s-a'!$B$3:$S$583</definedName>
    <definedName name="_xlnm._FilterDatabase" localSheetId="13" hidden="1">'Finland s-a'!$B$3:$S$583</definedName>
    <definedName name="_xlnm._FilterDatabase" localSheetId="15" hidden="1">'Greece a'!$B$4:$E$8</definedName>
    <definedName name="_xlnm._FilterDatabase" localSheetId="16" hidden="1">'Greece s-a'!$B$3:$S$583</definedName>
    <definedName name="_xlnm._FilterDatabase" localSheetId="18" hidden="1">'Latvia a'!$B$4:$E$8</definedName>
    <definedName name="_xlnm._FilterDatabase" localSheetId="19" hidden="1">'Latvia s-a'!$B$3:$S$583</definedName>
    <definedName name="_xlnm._FilterDatabase" localSheetId="21" hidden="1">'Lithuania a'!$B$4:$E$8</definedName>
    <definedName name="_xlnm._FilterDatabase" localSheetId="23" hidden="1">'Malta a'!$B$4:$E$8</definedName>
    <definedName name="_xlnm._FilterDatabase" localSheetId="24" hidden="1">'Malta s-a'!$B$3:$S$583</definedName>
    <definedName name="_xlnm._FilterDatabase" localSheetId="26" hidden="1">'Portugal a'!$B$4:$E$582</definedName>
    <definedName name="_xlnm._FilterDatabase" localSheetId="27" hidden="1">'Portugal s-a'!$B$3:$S$583</definedName>
    <definedName name="_xlnm._FilterDatabase" localSheetId="29" hidden="1">'Spain a'!$B$4:$E$8</definedName>
    <definedName name="_xlnm._FilterDatabase" localSheetId="30" hidden="1">'Spain s-a'!$B$3:$S$583</definedName>
    <definedName name="_xlnm._FilterDatabase" localSheetId="32" hidden="1">'Sweden a'!$B$13:$D$21</definedName>
    <definedName name="_xlnm.Print_Area" localSheetId="23">Table178[[#All],[Year]:[Number of 5-star passenger cars]]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83" i="41" l="1"/>
  <c r="H582" i="41"/>
  <c r="K581" i="41"/>
  <c r="J581" i="41"/>
  <c r="I581" i="41"/>
  <c r="K580" i="41"/>
  <c r="J580" i="41"/>
  <c r="I580" i="41"/>
  <c r="K579" i="41"/>
  <c r="J579" i="41"/>
  <c r="I579" i="41"/>
  <c r="K578" i="41"/>
  <c r="J578" i="41"/>
  <c r="I578" i="41"/>
  <c r="K577" i="41"/>
  <c r="J577" i="41"/>
  <c r="I577" i="41"/>
  <c r="K576" i="41"/>
  <c r="J576" i="41"/>
  <c r="I576" i="41"/>
  <c r="K575" i="41"/>
  <c r="J575" i="41"/>
  <c r="I575" i="41"/>
  <c r="K574" i="41"/>
  <c r="J574" i="41"/>
  <c r="I574" i="41"/>
  <c r="K573" i="41"/>
  <c r="J573" i="41"/>
  <c r="I573" i="41"/>
  <c r="K572" i="41"/>
  <c r="J572" i="41"/>
  <c r="I572" i="41"/>
  <c r="K571" i="41"/>
  <c r="J571" i="41"/>
  <c r="I571" i="41"/>
  <c r="K570" i="41"/>
  <c r="J570" i="41"/>
  <c r="I570" i="41"/>
  <c r="K569" i="41"/>
  <c r="J569" i="41"/>
  <c r="I569" i="41"/>
  <c r="K568" i="41"/>
  <c r="J568" i="41"/>
  <c r="I568" i="41"/>
  <c r="K567" i="41"/>
  <c r="J567" i="41"/>
  <c r="I567" i="41"/>
  <c r="K566" i="41"/>
  <c r="J566" i="41"/>
  <c r="I566" i="41"/>
  <c r="K565" i="41"/>
  <c r="J565" i="41"/>
  <c r="I565" i="41"/>
  <c r="K564" i="41"/>
  <c r="J564" i="41"/>
  <c r="I564" i="41"/>
  <c r="K563" i="41"/>
  <c r="J563" i="41"/>
  <c r="I563" i="41"/>
  <c r="K562" i="41"/>
  <c r="J562" i="41"/>
  <c r="I562" i="41"/>
  <c r="K561" i="41"/>
  <c r="J561" i="41"/>
  <c r="I561" i="41"/>
  <c r="K560" i="41"/>
  <c r="J560" i="41"/>
  <c r="I560" i="41"/>
  <c r="K559" i="41"/>
  <c r="J559" i="41"/>
  <c r="I559" i="41"/>
  <c r="K558" i="41"/>
  <c r="J558" i="41"/>
  <c r="I558" i="41"/>
  <c r="K557" i="41"/>
  <c r="J557" i="41"/>
  <c r="I557" i="41"/>
  <c r="K556" i="41"/>
  <c r="J556" i="41"/>
  <c r="I556" i="41"/>
  <c r="K555" i="41"/>
  <c r="J555" i="41"/>
  <c r="I555" i="41"/>
  <c r="K554" i="41"/>
  <c r="J554" i="41"/>
  <c r="I554" i="41"/>
  <c r="K553" i="41"/>
  <c r="J553" i="41"/>
  <c r="I553" i="41"/>
  <c r="K552" i="41"/>
  <c r="J552" i="41"/>
  <c r="I552" i="41"/>
  <c r="K551" i="41"/>
  <c r="J551" i="41"/>
  <c r="I551" i="41"/>
  <c r="K550" i="41"/>
  <c r="J550" i="41"/>
  <c r="I550" i="41"/>
  <c r="K549" i="41"/>
  <c r="J549" i="41"/>
  <c r="I549" i="41"/>
  <c r="K548" i="41"/>
  <c r="J548" i="41"/>
  <c r="I548" i="41"/>
  <c r="K547" i="41"/>
  <c r="J547" i="41"/>
  <c r="I547" i="41"/>
  <c r="K546" i="41"/>
  <c r="J546" i="41"/>
  <c r="I546" i="41"/>
  <c r="K545" i="41"/>
  <c r="J545" i="41"/>
  <c r="I545" i="41"/>
  <c r="K544" i="41"/>
  <c r="J544" i="41"/>
  <c r="I544" i="41"/>
  <c r="K543" i="41"/>
  <c r="J543" i="41"/>
  <c r="I543" i="41"/>
  <c r="K542" i="41"/>
  <c r="J542" i="41"/>
  <c r="I542" i="41"/>
  <c r="K541" i="41"/>
  <c r="J541" i="41"/>
  <c r="I541" i="41"/>
  <c r="K540" i="41"/>
  <c r="J540" i="41"/>
  <c r="I540" i="41"/>
  <c r="K539" i="41"/>
  <c r="J539" i="41"/>
  <c r="I539" i="41"/>
  <c r="K538" i="41"/>
  <c r="J538" i="41"/>
  <c r="I538" i="41"/>
  <c r="K537" i="41"/>
  <c r="J537" i="41"/>
  <c r="I537" i="41"/>
  <c r="K536" i="41"/>
  <c r="J536" i="41"/>
  <c r="I536" i="41"/>
  <c r="K535" i="41"/>
  <c r="J535" i="41"/>
  <c r="I535" i="41"/>
  <c r="K534" i="41"/>
  <c r="J534" i="41"/>
  <c r="I534" i="41"/>
  <c r="K533" i="41"/>
  <c r="J533" i="41"/>
  <c r="I533" i="41"/>
  <c r="K532" i="41"/>
  <c r="J532" i="41"/>
  <c r="I532" i="41"/>
  <c r="K531" i="41"/>
  <c r="J531" i="41"/>
  <c r="I531" i="41"/>
  <c r="K530" i="41"/>
  <c r="J530" i="41"/>
  <c r="I530" i="41"/>
  <c r="K529" i="41"/>
  <c r="J529" i="41"/>
  <c r="I529" i="41"/>
  <c r="K528" i="41"/>
  <c r="J528" i="41"/>
  <c r="I528" i="41"/>
  <c r="K527" i="41"/>
  <c r="J527" i="41"/>
  <c r="I527" i="41"/>
  <c r="K526" i="41"/>
  <c r="J526" i="41"/>
  <c r="I526" i="41"/>
  <c r="K525" i="41"/>
  <c r="J525" i="41"/>
  <c r="I525" i="41"/>
  <c r="K524" i="41"/>
  <c r="J524" i="41"/>
  <c r="I524" i="41"/>
  <c r="K523" i="41"/>
  <c r="J523" i="41"/>
  <c r="I523" i="41"/>
  <c r="K522" i="41"/>
  <c r="J522" i="41"/>
  <c r="I522" i="41"/>
  <c r="K521" i="41"/>
  <c r="J521" i="41"/>
  <c r="I521" i="41"/>
  <c r="K520" i="41"/>
  <c r="J520" i="41"/>
  <c r="I520" i="41"/>
  <c r="K519" i="41"/>
  <c r="J519" i="41"/>
  <c r="I519" i="41"/>
  <c r="K518" i="41"/>
  <c r="J518" i="41"/>
  <c r="I518" i="41"/>
  <c r="K517" i="41"/>
  <c r="J517" i="41"/>
  <c r="I517" i="41"/>
  <c r="K516" i="41"/>
  <c r="J516" i="41"/>
  <c r="I516" i="41"/>
  <c r="K515" i="41"/>
  <c r="J515" i="41"/>
  <c r="I515" i="41"/>
  <c r="K514" i="41"/>
  <c r="J514" i="41"/>
  <c r="I514" i="41"/>
  <c r="K513" i="41"/>
  <c r="J513" i="41"/>
  <c r="I513" i="41"/>
  <c r="K512" i="41"/>
  <c r="J512" i="41"/>
  <c r="I512" i="41"/>
  <c r="K511" i="41"/>
  <c r="J511" i="41"/>
  <c r="I511" i="41"/>
  <c r="K510" i="41"/>
  <c r="J510" i="41"/>
  <c r="I510" i="41"/>
  <c r="K509" i="41"/>
  <c r="J509" i="41"/>
  <c r="I509" i="41"/>
  <c r="K508" i="41"/>
  <c r="J508" i="41"/>
  <c r="I508" i="41"/>
  <c r="K507" i="41"/>
  <c r="J507" i="41"/>
  <c r="I507" i="41"/>
  <c r="K506" i="41"/>
  <c r="J506" i="41"/>
  <c r="I506" i="41"/>
  <c r="K505" i="41"/>
  <c r="J505" i="41"/>
  <c r="I505" i="41"/>
  <c r="K504" i="41"/>
  <c r="J504" i="41"/>
  <c r="I504" i="41"/>
  <c r="K503" i="41"/>
  <c r="J503" i="41"/>
  <c r="I503" i="41"/>
  <c r="K502" i="41"/>
  <c r="J502" i="41"/>
  <c r="I502" i="41"/>
  <c r="K501" i="41"/>
  <c r="J501" i="41"/>
  <c r="I501" i="41"/>
  <c r="K500" i="41"/>
  <c r="J500" i="41"/>
  <c r="I500" i="41"/>
  <c r="K499" i="41"/>
  <c r="J499" i="41"/>
  <c r="I499" i="41"/>
  <c r="K498" i="41"/>
  <c r="J498" i="41"/>
  <c r="I498" i="41"/>
  <c r="K497" i="41"/>
  <c r="J497" i="41"/>
  <c r="I497" i="41"/>
  <c r="K496" i="41"/>
  <c r="J496" i="41"/>
  <c r="I496" i="41"/>
  <c r="K495" i="41"/>
  <c r="J495" i="41"/>
  <c r="I495" i="41"/>
  <c r="K494" i="41"/>
  <c r="J494" i="41"/>
  <c r="I494" i="41"/>
  <c r="K493" i="41"/>
  <c r="J493" i="41"/>
  <c r="I493" i="41"/>
  <c r="K492" i="41"/>
  <c r="J492" i="41"/>
  <c r="I492" i="41"/>
  <c r="K491" i="41"/>
  <c r="J491" i="41"/>
  <c r="I491" i="41"/>
  <c r="K490" i="41"/>
  <c r="J490" i="41"/>
  <c r="I490" i="41"/>
  <c r="K489" i="41"/>
  <c r="J489" i="41"/>
  <c r="I489" i="41"/>
  <c r="K488" i="41"/>
  <c r="J488" i="41"/>
  <c r="I488" i="41"/>
  <c r="K487" i="41"/>
  <c r="J487" i="41"/>
  <c r="I487" i="41"/>
  <c r="K486" i="41"/>
  <c r="J486" i="41"/>
  <c r="I486" i="41"/>
  <c r="K485" i="41"/>
  <c r="J485" i="41"/>
  <c r="I485" i="41"/>
  <c r="K484" i="41"/>
  <c r="J484" i="41"/>
  <c r="I484" i="41"/>
  <c r="K483" i="41"/>
  <c r="J483" i="41"/>
  <c r="I483" i="41"/>
  <c r="K482" i="41"/>
  <c r="J482" i="41"/>
  <c r="I482" i="41"/>
  <c r="K481" i="41"/>
  <c r="J481" i="41"/>
  <c r="I481" i="41"/>
  <c r="K480" i="41"/>
  <c r="J480" i="41"/>
  <c r="I480" i="41"/>
  <c r="K479" i="41"/>
  <c r="J479" i="41"/>
  <c r="I479" i="41"/>
  <c r="K478" i="41"/>
  <c r="J478" i="41"/>
  <c r="I478" i="41"/>
  <c r="K477" i="41"/>
  <c r="J477" i="41"/>
  <c r="I477" i="41"/>
  <c r="K476" i="41"/>
  <c r="J476" i="41"/>
  <c r="I476" i="41"/>
  <c r="K475" i="41"/>
  <c r="J475" i="41"/>
  <c r="I475" i="41"/>
  <c r="K474" i="41"/>
  <c r="J474" i="41"/>
  <c r="I474" i="41"/>
  <c r="K473" i="41"/>
  <c r="J473" i="41"/>
  <c r="I473" i="41"/>
  <c r="K472" i="41"/>
  <c r="J472" i="41"/>
  <c r="I472" i="41"/>
  <c r="K471" i="41"/>
  <c r="J471" i="41"/>
  <c r="I471" i="41"/>
  <c r="K470" i="41"/>
  <c r="J470" i="41"/>
  <c r="I470" i="41"/>
  <c r="K469" i="41"/>
  <c r="J469" i="41"/>
  <c r="I469" i="41"/>
  <c r="K468" i="41"/>
  <c r="J468" i="41"/>
  <c r="I468" i="41"/>
  <c r="K467" i="41"/>
  <c r="J467" i="41"/>
  <c r="I467" i="41"/>
  <c r="K466" i="41"/>
  <c r="J466" i="41"/>
  <c r="I466" i="41"/>
  <c r="K465" i="41"/>
  <c r="J465" i="41"/>
  <c r="I465" i="41"/>
  <c r="K464" i="41"/>
  <c r="J464" i="41"/>
  <c r="I464" i="41"/>
  <c r="K463" i="41"/>
  <c r="J463" i="41"/>
  <c r="I463" i="41"/>
  <c r="K462" i="41"/>
  <c r="J462" i="41"/>
  <c r="I462" i="41"/>
  <c r="K461" i="41"/>
  <c r="J461" i="41"/>
  <c r="I461" i="41"/>
  <c r="K460" i="41"/>
  <c r="J460" i="41"/>
  <c r="I460" i="41"/>
  <c r="K459" i="41"/>
  <c r="J459" i="41"/>
  <c r="I459" i="41"/>
  <c r="K458" i="41"/>
  <c r="J458" i="41"/>
  <c r="I458" i="41"/>
  <c r="K457" i="41"/>
  <c r="J457" i="41"/>
  <c r="I457" i="41"/>
  <c r="K456" i="41"/>
  <c r="J456" i="41"/>
  <c r="I456" i="41"/>
  <c r="K455" i="41"/>
  <c r="J455" i="41"/>
  <c r="I455" i="41"/>
  <c r="K454" i="41"/>
  <c r="J454" i="41"/>
  <c r="I454" i="41"/>
  <c r="K453" i="41"/>
  <c r="J453" i="41"/>
  <c r="I453" i="41"/>
  <c r="K452" i="41"/>
  <c r="J452" i="41"/>
  <c r="I452" i="41"/>
  <c r="K451" i="41"/>
  <c r="J451" i="41"/>
  <c r="I451" i="41"/>
  <c r="K450" i="41"/>
  <c r="J450" i="41"/>
  <c r="I450" i="41"/>
  <c r="K449" i="41"/>
  <c r="J449" i="41"/>
  <c r="I449" i="41"/>
  <c r="K448" i="41"/>
  <c r="J448" i="41"/>
  <c r="I448" i="41"/>
  <c r="K447" i="41"/>
  <c r="J447" i="41"/>
  <c r="I447" i="41"/>
  <c r="K446" i="41"/>
  <c r="J446" i="41"/>
  <c r="I446" i="41"/>
  <c r="K445" i="41"/>
  <c r="J445" i="41"/>
  <c r="I445" i="41"/>
  <c r="K444" i="41"/>
  <c r="J444" i="41"/>
  <c r="I444" i="41"/>
  <c r="K443" i="41"/>
  <c r="J443" i="41"/>
  <c r="I443" i="41"/>
  <c r="K442" i="41"/>
  <c r="J442" i="41"/>
  <c r="I442" i="41"/>
  <c r="K441" i="41"/>
  <c r="J441" i="41"/>
  <c r="I441" i="41"/>
  <c r="K440" i="41"/>
  <c r="J440" i="41"/>
  <c r="I440" i="41"/>
  <c r="K439" i="41"/>
  <c r="J439" i="41"/>
  <c r="I439" i="41"/>
  <c r="K438" i="41"/>
  <c r="J438" i="41"/>
  <c r="I438" i="41"/>
  <c r="K437" i="41"/>
  <c r="J437" i="41"/>
  <c r="I437" i="41"/>
  <c r="K436" i="41"/>
  <c r="J436" i="41"/>
  <c r="I436" i="41"/>
  <c r="K435" i="41"/>
  <c r="J435" i="41"/>
  <c r="I435" i="41"/>
  <c r="K434" i="41"/>
  <c r="J434" i="41"/>
  <c r="I434" i="41"/>
  <c r="K433" i="41"/>
  <c r="J433" i="41"/>
  <c r="I433" i="41"/>
  <c r="K432" i="41"/>
  <c r="J432" i="41"/>
  <c r="I432" i="41"/>
  <c r="K431" i="41"/>
  <c r="J431" i="41"/>
  <c r="I431" i="41"/>
  <c r="K430" i="41"/>
  <c r="J430" i="41"/>
  <c r="I430" i="41"/>
  <c r="K429" i="41"/>
  <c r="J429" i="41"/>
  <c r="I429" i="41"/>
  <c r="K428" i="41"/>
  <c r="J428" i="41"/>
  <c r="I428" i="41"/>
  <c r="K427" i="41"/>
  <c r="J427" i="41"/>
  <c r="I427" i="41"/>
  <c r="K426" i="41"/>
  <c r="J426" i="41"/>
  <c r="I426" i="41"/>
  <c r="K425" i="41"/>
  <c r="J425" i="41"/>
  <c r="I425" i="41"/>
  <c r="K424" i="41"/>
  <c r="J424" i="41"/>
  <c r="I424" i="41"/>
  <c r="K423" i="41"/>
  <c r="J423" i="41"/>
  <c r="I423" i="41"/>
  <c r="K422" i="41"/>
  <c r="J422" i="41"/>
  <c r="I422" i="41"/>
  <c r="K421" i="41"/>
  <c r="J421" i="41"/>
  <c r="I421" i="41"/>
  <c r="K420" i="41"/>
  <c r="J420" i="41"/>
  <c r="I420" i="41"/>
  <c r="K419" i="41"/>
  <c r="J419" i="41"/>
  <c r="I419" i="41"/>
  <c r="K418" i="41"/>
  <c r="J418" i="41"/>
  <c r="I418" i="41"/>
  <c r="K417" i="41"/>
  <c r="J417" i="41"/>
  <c r="I417" i="41"/>
  <c r="K416" i="41"/>
  <c r="J416" i="41"/>
  <c r="I416" i="41"/>
  <c r="K415" i="41"/>
  <c r="J415" i="41"/>
  <c r="I415" i="41"/>
  <c r="K414" i="41"/>
  <c r="J414" i="41"/>
  <c r="I414" i="41"/>
  <c r="K413" i="41"/>
  <c r="J413" i="41"/>
  <c r="I413" i="41"/>
  <c r="K412" i="41"/>
  <c r="J412" i="41"/>
  <c r="I412" i="41"/>
  <c r="K411" i="41"/>
  <c r="J411" i="41"/>
  <c r="I411" i="41"/>
  <c r="K410" i="41"/>
  <c r="J410" i="41"/>
  <c r="I410" i="41"/>
  <c r="K409" i="41"/>
  <c r="J409" i="41"/>
  <c r="I409" i="41"/>
  <c r="K408" i="41"/>
  <c r="J408" i="41"/>
  <c r="I408" i="41"/>
  <c r="K407" i="41"/>
  <c r="J407" i="41"/>
  <c r="I407" i="41"/>
  <c r="K406" i="41"/>
  <c r="J406" i="41"/>
  <c r="I406" i="41"/>
  <c r="K405" i="41"/>
  <c r="J405" i="41"/>
  <c r="I405" i="41"/>
  <c r="K404" i="41"/>
  <c r="J404" i="41"/>
  <c r="I404" i="41"/>
  <c r="K403" i="41"/>
  <c r="J403" i="41"/>
  <c r="I403" i="41"/>
  <c r="K402" i="41"/>
  <c r="J402" i="41"/>
  <c r="I402" i="41"/>
  <c r="K401" i="41"/>
  <c r="J401" i="41"/>
  <c r="I401" i="41"/>
  <c r="K400" i="41"/>
  <c r="J400" i="41"/>
  <c r="I400" i="41"/>
  <c r="K399" i="41"/>
  <c r="J399" i="41"/>
  <c r="I399" i="41"/>
  <c r="K398" i="41"/>
  <c r="J398" i="41"/>
  <c r="I398" i="41"/>
  <c r="K397" i="41"/>
  <c r="J397" i="41"/>
  <c r="I397" i="41"/>
  <c r="K396" i="41"/>
  <c r="J396" i="41"/>
  <c r="I396" i="41"/>
  <c r="K395" i="41"/>
  <c r="J395" i="41"/>
  <c r="I395" i="41"/>
  <c r="K394" i="41"/>
  <c r="J394" i="41"/>
  <c r="I394" i="41"/>
  <c r="K393" i="41"/>
  <c r="J393" i="41"/>
  <c r="I393" i="41"/>
  <c r="K392" i="41"/>
  <c r="J392" i="41"/>
  <c r="I392" i="41"/>
  <c r="K391" i="41"/>
  <c r="J391" i="41"/>
  <c r="I391" i="41"/>
  <c r="K390" i="41"/>
  <c r="J390" i="41"/>
  <c r="I390" i="41"/>
  <c r="K389" i="41"/>
  <c r="J389" i="41"/>
  <c r="I389" i="41"/>
  <c r="K388" i="41"/>
  <c r="J388" i="41"/>
  <c r="I388" i="41"/>
  <c r="K387" i="41"/>
  <c r="J387" i="41"/>
  <c r="I387" i="41"/>
  <c r="K386" i="41"/>
  <c r="J386" i="41"/>
  <c r="I386" i="41"/>
  <c r="K385" i="41"/>
  <c r="J385" i="41"/>
  <c r="I385" i="41"/>
  <c r="K384" i="41"/>
  <c r="J384" i="41"/>
  <c r="I384" i="41"/>
  <c r="K383" i="41"/>
  <c r="J383" i="41"/>
  <c r="I383" i="41"/>
  <c r="K382" i="41"/>
  <c r="J382" i="41"/>
  <c r="I382" i="41"/>
  <c r="K381" i="41"/>
  <c r="J381" i="41"/>
  <c r="I381" i="41"/>
  <c r="K380" i="41"/>
  <c r="J380" i="41"/>
  <c r="I380" i="41"/>
  <c r="K379" i="41"/>
  <c r="J379" i="41"/>
  <c r="I379" i="41"/>
  <c r="K378" i="41"/>
  <c r="J378" i="41"/>
  <c r="I378" i="41"/>
  <c r="K377" i="41"/>
  <c r="J377" i="41"/>
  <c r="I377" i="41"/>
  <c r="K376" i="41"/>
  <c r="J376" i="41"/>
  <c r="I376" i="41"/>
  <c r="K375" i="41"/>
  <c r="J375" i="41"/>
  <c r="I375" i="41"/>
  <c r="K374" i="41"/>
  <c r="J374" i="41"/>
  <c r="I374" i="41"/>
  <c r="K373" i="41"/>
  <c r="J373" i="41"/>
  <c r="I373" i="41"/>
  <c r="K372" i="41"/>
  <c r="J372" i="41"/>
  <c r="I372" i="41"/>
  <c r="K371" i="41"/>
  <c r="J371" i="41"/>
  <c r="I371" i="41"/>
  <c r="K370" i="41"/>
  <c r="J370" i="41"/>
  <c r="I370" i="41"/>
  <c r="K369" i="41"/>
  <c r="J369" i="41"/>
  <c r="I369" i="41"/>
  <c r="K368" i="41"/>
  <c r="J368" i="41"/>
  <c r="I368" i="41"/>
  <c r="K367" i="41"/>
  <c r="J367" i="41"/>
  <c r="I367" i="41"/>
  <c r="K366" i="41"/>
  <c r="J366" i="41"/>
  <c r="I366" i="41"/>
  <c r="K365" i="41"/>
  <c r="J365" i="41"/>
  <c r="I365" i="41"/>
  <c r="K364" i="41"/>
  <c r="J364" i="41"/>
  <c r="I364" i="41"/>
  <c r="K363" i="41"/>
  <c r="J363" i="41"/>
  <c r="I363" i="41"/>
  <c r="K362" i="41"/>
  <c r="J362" i="41"/>
  <c r="I362" i="41"/>
  <c r="K361" i="41"/>
  <c r="J361" i="41"/>
  <c r="I361" i="41"/>
  <c r="K360" i="41"/>
  <c r="J360" i="41"/>
  <c r="I360" i="41"/>
  <c r="K359" i="41"/>
  <c r="J359" i="41"/>
  <c r="I359" i="41"/>
  <c r="K358" i="41"/>
  <c r="J358" i="41"/>
  <c r="I358" i="41"/>
  <c r="K357" i="41"/>
  <c r="J357" i="41"/>
  <c r="I357" i="41"/>
  <c r="K356" i="41"/>
  <c r="J356" i="41"/>
  <c r="I356" i="41"/>
  <c r="K355" i="41"/>
  <c r="J355" i="41"/>
  <c r="I355" i="41"/>
  <c r="K354" i="41"/>
  <c r="J354" i="41"/>
  <c r="I354" i="41"/>
  <c r="K353" i="41"/>
  <c r="J353" i="41"/>
  <c r="I353" i="41"/>
  <c r="K352" i="41"/>
  <c r="J352" i="41"/>
  <c r="I352" i="41"/>
  <c r="K351" i="41"/>
  <c r="J351" i="41"/>
  <c r="I351" i="41"/>
  <c r="K350" i="41"/>
  <c r="J350" i="41"/>
  <c r="I350" i="41"/>
  <c r="K349" i="41"/>
  <c r="J349" i="41"/>
  <c r="I349" i="41"/>
  <c r="K348" i="41"/>
  <c r="J348" i="41"/>
  <c r="I348" i="41"/>
  <c r="K347" i="41"/>
  <c r="J347" i="41"/>
  <c r="I347" i="41"/>
  <c r="K346" i="41"/>
  <c r="J346" i="41"/>
  <c r="I346" i="41"/>
  <c r="K345" i="41"/>
  <c r="J345" i="41"/>
  <c r="I345" i="41"/>
  <c r="K344" i="41"/>
  <c r="J344" i="41"/>
  <c r="I344" i="41"/>
  <c r="K343" i="41"/>
  <c r="J343" i="41"/>
  <c r="I343" i="41"/>
  <c r="K342" i="41"/>
  <c r="J342" i="41"/>
  <c r="I342" i="41"/>
  <c r="K341" i="41"/>
  <c r="J341" i="41"/>
  <c r="I341" i="41"/>
  <c r="K340" i="41"/>
  <c r="J340" i="41"/>
  <c r="I340" i="41"/>
  <c r="K339" i="41"/>
  <c r="J339" i="41"/>
  <c r="I339" i="41"/>
  <c r="K338" i="41"/>
  <c r="J338" i="41"/>
  <c r="I338" i="41"/>
  <c r="K337" i="41"/>
  <c r="J337" i="41"/>
  <c r="I337" i="41"/>
  <c r="K336" i="41"/>
  <c r="J336" i="41"/>
  <c r="I336" i="41"/>
  <c r="K335" i="41"/>
  <c r="J335" i="41"/>
  <c r="I335" i="41"/>
  <c r="K334" i="41"/>
  <c r="J334" i="41"/>
  <c r="I334" i="41"/>
  <c r="K333" i="41"/>
  <c r="J333" i="41"/>
  <c r="I333" i="41"/>
  <c r="K332" i="41"/>
  <c r="J332" i="41"/>
  <c r="I332" i="41"/>
  <c r="K331" i="41"/>
  <c r="J331" i="41"/>
  <c r="I331" i="41"/>
  <c r="K330" i="41"/>
  <c r="J330" i="41"/>
  <c r="I330" i="41"/>
  <c r="K329" i="41"/>
  <c r="J329" i="41"/>
  <c r="I329" i="41"/>
  <c r="K328" i="41"/>
  <c r="J328" i="41"/>
  <c r="I328" i="41"/>
  <c r="K327" i="41"/>
  <c r="J327" i="41"/>
  <c r="I327" i="41"/>
  <c r="K326" i="41"/>
  <c r="J326" i="41"/>
  <c r="I326" i="41"/>
  <c r="K325" i="41"/>
  <c r="J325" i="41"/>
  <c r="I325" i="41"/>
  <c r="K324" i="41"/>
  <c r="J324" i="41"/>
  <c r="I324" i="41"/>
  <c r="K323" i="41"/>
  <c r="J323" i="41"/>
  <c r="I323" i="41"/>
  <c r="K322" i="41"/>
  <c r="J322" i="41"/>
  <c r="I322" i="41"/>
  <c r="K321" i="41"/>
  <c r="J321" i="41"/>
  <c r="I321" i="41"/>
  <c r="K320" i="41"/>
  <c r="J320" i="41"/>
  <c r="I320" i="41"/>
  <c r="K319" i="41"/>
  <c r="J319" i="41"/>
  <c r="I319" i="41"/>
  <c r="K318" i="41"/>
  <c r="J318" i="41"/>
  <c r="I318" i="41"/>
  <c r="K317" i="41"/>
  <c r="J317" i="41"/>
  <c r="I317" i="41"/>
  <c r="K316" i="41"/>
  <c r="J316" i="41"/>
  <c r="I316" i="41"/>
  <c r="K315" i="41"/>
  <c r="J315" i="41"/>
  <c r="I315" i="41"/>
  <c r="K314" i="41"/>
  <c r="J314" i="41"/>
  <c r="I314" i="41"/>
  <c r="K313" i="41"/>
  <c r="J313" i="41"/>
  <c r="I313" i="41"/>
  <c r="K312" i="41"/>
  <c r="J312" i="41"/>
  <c r="I312" i="41"/>
  <c r="K311" i="41"/>
  <c r="J311" i="41"/>
  <c r="I311" i="41"/>
  <c r="K310" i="41"/>
  <c r="J310" i="41"/>
  <c r="I310" i="41"/>
  <c r="K309" i="41"/>
  <c r="J309" i="41"/>
  <c r="I309" i="41"/>
  <c r="K308" i="41"/>
  <c r="J308" i="41"/>
  <c r="I308" i="41"/>
  <c r="K307" i="41"/>
  <c r="J307" i="41"/>
  <c r="I307" i="41"/>
  <c r="K306" i="41"/>
  <c r="J306" i="41"/>
  <c r="I306" i="41"/>
  <c r="K305" i="41"/>
  <c r="J305" i="41"/>
  <c r="I305" i="41"/>
  <c r="K304" i="41"/>
  <c r="J304" i="41"/>
  <c r="I304" i="41"/>
  <c r="K303" i="41"/>
  <c r="J303" i="41"/>
  <c r="I303" i="41"/>
  <c r="K302" i="41"/>
  <c r="J302" i="41"/>
  <c r="I302" i="41"/>
  <c r="K301" i="41"/>
  <c r="J301" i="41"/>
  <c r="I301" i="41"/>
  <c r="K300" i="41"/>
  <c r="J300" i="41"/>
  <c r="I300" i="41"/>
  <c r="K299" i="41"/>
  <c r="J299" i="41"/>
  <c r="I299" i="41"/>
  <c r="K298" i="41"/>
  <c r="J298" i="41"/>
  <c r="I298" i="41"/>
  <c r="K297" i="41"/>
  <c r="J297" i="41"/>
  <c r="I297" i="41"/>
  <c r="K296" i="41"/>
  <c r="J296" i="41"/>
  <c r="I296" i="41"/>
  <c r="K295" i="41"/>
  <c r="J295" i="41"/>
  <c r="I295" i="41"/>
  <c r="K294" i="41"/>
  <c r="K582" i="41" s="1"/>
  <c r="M582" i="41" s="1"/>
  <c r="J294" i="41"/>
  <c r="J582" i="41" s="1"/>
  <c r="I294" i="41"/>
  <c r="I583" i="41" s="1"/>
  <c r="H293" i="41"/>
  <c r="H292" i="41"/>
  <c r="K291" i="41"/>
  <c r="J291" i="41"/>
  <c r="I291" i="41"/>
  <c r="K290" i="41"/>
  <c r="J290" i="41"/>
  <c r="I290" i="41"/>
  <c r="K289" i="41"/>
  <c r="J289" i="41"/>
  <c r="I289" i="41"/>
  <c r="K288" i="41"/>
  <c r="J288" i="41"/>
  <c r="I288" i="41"/>
  <c r="K287" i="41"/>
  <c r="J287" i="41"/>
  <c r="I287" i="41"/>
  <c r="K286" i="41"/>
  <c r="J286" i="41"/>
  <c r="I286" i="41"/>
  <c r="K285" i="41"/>
  <c r="J285" i="41"/>
  <c r="I285" i="41"/>
  <c r="K284" i="41"/>
  <c r="J284" i="41"/>
  <c r="I284" i="41"/>
  <c r="K283" i="41"/>
  <c r="J283" i="41"/>
  <c r="I283" i="41"/>
  <c r="K282" i="41"/>
  <c r="J282" i="41"/>
  <c r="I282" i="41"/>
  <c r="K281" i="41"/>
  <c r="J281" i="41"/>
  <c r="I281" i="41"/>
  <c r="K280" i="41"/>
  <c r="J280" i="41"/>
  <c r="I280" i="41"/>
  <c r="K279" i="41"/>
  <c r="J279" i="41"/>
  <c r="I279" i="41"/>
  <c r="K278" i="41"/>
  <c r="J278" i="41"/>
  <c r="I278" i="41"/>
  <c r="K277" i="41"/>
  <c r="J277" i="41"/>
  <c r="I277" i="41"/>
  <c r="K276" i="41"/>
  <c r="J276" i="41"/>
  <c r="I276" i="41"/>
  <c r="K275" i="41"/>
  <c r="J275" i="41"/>
  <c r="I275" i="41"/>
  <c r="K274" i="41"/>
  <c r="J274" i="41"/>
  <c r="I274" i="41"/>
  <c r="K273" i="41"/>
  <c r="J273" i="41"/>
  <c r="I273" i="41"/>
  <c r="K272" i="41"/>
  <c r="J272" i="41"/>
  <c r="I272" i="41"/>
  <c r="K271" i="41"/>
  <c r="J271" i="41"/>
  <c r="I271" i="41"/>
  <c r="K270" i="41"/>
  <c r="J270" i="41"/>
  <c r="I270" i="41"/>
  <c r="K269" i="41"/>
  <c r="J269" i="41"/>
  <c r="I269" i="41"/>
  <c r="K268" i="41"/>
  <c r="J268" i="41"/>
  <c r="I268" i="41"/>
  <c r="K267" i="41"/>
  <c r="J267" i="41"/>
  <c r="I267" i="41"/>
  <c r="K266" i="41"/>
  <c r="J266" i="41"/>
  <c r="I266" i="41"/>
  <c r="K265" i="41"/>
  <c r="J265" i="41"/>
  <c r="I265" i="41"/>
  <c r="K264" i="41"/>
  <c r="J264" i="41"/>
  <c r="I264" i="41"/>
  <c r="K263" i="41"/>
  <c r="J263" i="41"/>
  <c r="I263" i="41"/>
  <c r="K262" i="41"/>
  <c r="J262" i="41"/>
  <c r="I262" i="41"/>
  <c r="K261" i="41"/>
  <c r="J261" i="41"/>
  <c r="I261" i="41"/>
  <c r="K260" i="41"/>
  <c r="J260" i="41"/>
  <c r="I260" i="41"/>
  <c r="K259" i="41"/>
  <c r="J259" i="41"/>
  <c r="I259" i="41"/>
  <c r="K258" i="41"/>
  <c r="J258" i="41"/>
  <c r="I258" i="41"/>
  <c r="K257" i="41"/>
  <c r="J257" i="41"/>
  <c r="I257" i="41"/>
  <c r="K256" i="41"/>
  <c r="J256" i="41"/>
  <c r="I256" i="41"/>
  <c r="K255" i="41"/>
  <c r="J255" i="41"/>
  <c r="I255" i="41"/>
  <c r="K254" i="41"/>
  <c r="J254" i="41"/>
  <c r="I254" i="41"/>
  <c r="K253" i="41"/>
  <c r="J253" i="41"/>
  <c r="I253" i="41"/>
  <c r="K252" i="41"/>
  <c r="J252" i="41"/>
  <c r="I252" i="41"/>
  <c r="K251" i="41"/>
  <c r="J251" i="41"/>
  <c r="I251" i="41"/>
  <c r="K250" i="41"/>
  <c r="J250" i="41"/>
  <c r="I250" i="41"/>
  <c r="K249" i="41"/>
  <c r="J249" i="41"/>
  <c r="I249" i="41"/>
  <c r="K248" i="41"/>
  <c r="J248" i="41"/>
  <c r="I248" i="41"/>
  <c r="K247" i="41"/>
  <c r="J247" i="41"/>
  <c r="I247" i="41"/>
  <c r="K246" i="41"/>
  <c r="J246" i="41"/>
  <c r="I246" i="41"/>
  <c r="K245" i="41"/>
  <c r="J245" i="41"/>
  <c r="I245" i="41"/>
  <c r="K244" i="41"/>
  <c r="J244" i="41"/>
  <c r="I244" i="41"/>
  <c r="K243" i="41"/>
  <c r="J243" i="41"/>
  <c r="I243" i="41"/>
  <c r="K242" i="41"/>
  <c r="J242" i="41"/>
  <c r="I242" i="41"/>
  <c r="K241" i="41"/>
  <c r="J241" i="41"/>
  <c r="I241" i="41"/>
  <c r="K240" i="41"/>
  <c r="J240" i="41"/>
  <c r="I240" i="41"/>
  <c r="K239" i="41"/>
  <c r="J239" i="41"/>
  <c r="I239" i="41"/>
  <c r="K238" i="41"/>
  <c r="J238" i="41"/>
  <c r="I238" i="41"/>
  <c r="K237" i="41"/>
  <c r="J237" i="41"/>
  <c r="I237" i="41"/>
  <c r="K236" i="41"/>
  <c r="J236" i="41"/>
  <c r="I236" i="41"/>
  <c r="K235" i="41"/>
  <c r="J235" i="41"/>
  <c r="I235" i="41"/>
  <c r="K234" i="41"/>
  <c r="J234" i="41"/>
  <c r="I234" i="41"/>
  <c r="K233" i="41"/>
  <c r="J233" i="41"/>
  <c r="I233" i="41"/>
  <c r="K232" i="41"/>
  <c r="J232" i="41"/>
  <c r="I232" i="41"/>
  <c r="K231" i="41"/>
  <c r="J231" i="41"/>
  <c r="I231" i="41"/>
  <c r="K230" i="41"/>
  <c r="J230" i="41"/>
  <c r="I230" i="41"/>
  <c r="K229" i="41"/>
  <c r="J229" i="41"/>
  <c r="I229" i="41"/>
  <c r="K228" i="41"/>
  <c r="J228" i="41"/>
  <c r="I228" i="41"/>
  <c r="K227" i="41"/>
  <c r="J227" i="41"/>
  <c r="I227" i="41"/>
  <c r="K226" i="41"/>
  <c r="J226" i="41"/>
  <c r="I226" i="41"/>
  <c r="K225" i="41"/>
  <c r="J225" i="41"/>
  <c r="I225" i="41"/>
  <c r="K224" i="41"/>
  <c r="J224" i="41"/>
  <c r="I224" i="41"/>
  <c r="K223" i="41"/>
  <c r="J223" i="41"/>
  <c r="I223" i="41"/>
  <c r="K222" i="41"/>
  <c r="J222" i="41"/>
  <c r="I222" i="41"/>
  <c r="K221" i="41"/>
  <c r="J221" i="41"/>
  <c r="I221" i="41"/>
  <c r="K220" i="41"/>
  <c r="J220" i="41"/>
  <c r="I220" i="41"/>
  <c r="K219" i="41"/>
  <c r="J219" i="41"/>
  <c r="I219" i="41"/>
  <c r="K218" i="41"/>
  <c r="J218" i="41"/>
  <c r="I218" i="41"/>
  <c r="K217" i="41"/>
  <c r="J217" i="41"/>
  <c r="I217" i="41"/>
  <c r="K216" i="41"/>
  <c r="J216" i="41"/>
  <c r="I216" i="41"/>
  <c r="K215" i="41"/>
  <c r="J215" i="41"/>
  <c r="I215" i="41"/>
  <c r="K214" i="41"/>
  <c r="J214" i="41"/>
  <c r="I214" i="41"/>
  <c r="K213" i="41"/>
  <c r="J213" i="41"/>
  <c r="I213" i="41"/>
  <c r="K212" i="41"/>
  <c r="J212" i="41"/>
  <c r="I212" i="41"/>
  <c r="K211" i="41"/>
  <c r="J211" i="41"/>
  <c r="I211" i="41"/>
  <c r="K210" i="41"/>
  <c r="J210" i="41"/>
  <c r="I210" i="41"/>
  <c r="K209" i="41"/>
  <c r="J209" i="41"/>
  <c r="I209" i="41"/>
  <c r="K208" i="41"/>
  <c r="J208" i="41"/>
  <c r="I208" i="41"/>
  <c r="K207" i="41"/>
  <c r="J207" i="41"/>
  <c r="I207" i="41"/>
  <c r="K206" i="41"/>
  <c r="J206" i="41"/>
  <c r="I206" i="41"/>
  <c r="K205" i="41"/>
  <c r="J205" i="41"/>
  <c r="I205" i="41"/>
  <c r="K204" i="41"/>
  <c r="J204" i="41"/>
  <c r="I204" i="41"/>
  <c r="K203" i="41"/>
  <c r="J203" i="41"/>
  <c r="I203" i="41"/>
  <c r="K202" i="41"/>
  <c r="J202" i="41"/>
  <c r="I202" i="41"/>
  <c r="K201" i="41"/>
  <c r="J201" i="41"/>
  <c r="I201" i="41"/>
  <c r="K200" i="41"/>
  <c r="J200" i="41"/>
  <c r="I200" i="41"/>
  <c r="K199" i="41"/>
  <c r="J199" i="41"/>
  <c r="I199" i="41"/>
  <c r="K198" i="41"/>
  <c r="J198" i="41"/>
  <c r="I198" i="41"/>
  <c r="K197" i="41"/>
  <c r="J197" i="41"/>
  <c r="I197" i="41"/>
  <c r="K196" i="41"/>
  <c r="J196" i="41"/>
  <c r="I196" i="41"/>
  <c r="K195" i="41"/>
  <c r="J195" i="41"/>
  <c r="I195" i="41"/>
  <c r="K194" i="41"/>
  <c r="J194" i="41"/>
  <c r="I194" i="41"/>
  <c r="K193" i="41"/>
  <c r="J193" i="41"/>
  <c r="I193" i="41"/>
  <c r="K192" i="41"/>
  <c r="J192" i="41"/>
  <c r="I192" i="41"/>
  <c r="K191" i="41"/>
  <c r="J191" i="41"/>
  <c r="I191" i="41"/>
  <c r="K190" i="41"/>
  <c r="J190" i="41"/>
  <c r="I190" i="41"/>
  <c r="K189" i="41"/>
  <c r="J189" i="41"/>
  <c r="I189" i="41"/>
  <c r="K188" i="41"/>
  <c r="J188" i="41"/>
  <c r="I188" i="41"/>
  <c r="K187" i="41"/>
  <c r="J187" i="41"/>
  <c r="I187" i="41"/>
  <c r="K186" i="41"/>
  <c r="J186" i="41"/>
  <c r="I186" i="41"/>
  <c r="K185" i="41"/>
  <c r="J185" i="41"/>
  <c r="I185" i="41"/>
  <c r="K184" i="41"/>
  <c r="J184" i="41"/>
  <c r="I184" i="41"/>
  <c r="K183" i="41"/>
  <c r="J183" i="41"/>
  <c r="I183" i="41"/>
  <c r="K182" i="41"/>
  <c r="J182" i="41"/>
  <c r="I182" i="41"/>
  <c r="K181" i="41"/>
  <c r="J181" i="41"/>
  <c r="I181" i="41"/>
  <c r="K180" i="41"/>
  <c r="J180" i="41"/>
  <c r="I180" i="41"/>
  <c r="K179" i="41"/>
  <c r="J179" i="41"/>
  <c r="I179" i="41"/>
  <c r="K178" i="41"/>
  <c r="J178" i="41"/>
  <c r="I178" i="41"/>
  <c r="K177" i="41"/>
  <c r="J177" i="41"/>
  <c r="I177" i="41"/>
  <c r="K176" i="41"/>
  <c r="J176" i="41"/>
  <c r="I176" i="41"/>
  <c r="K175" i="41"/>
  <c r="J175" i="41"/>
  <c r="I175" i="41"/>
  <c r="K174" i="41"/>
  <c r="J174" i="41"/>
  <c r="I174" i="41"/>
  <c r="K173" i="41"/>
  <c r="J173" i="41"/>
  <c r="I173" i="41"/>
  <c r="K172" i="41"/>
  <c r="J172" i="41"/>
  <c r="I172" i="41"/>
  <c r="K171" i="41"/>
  <c r="J171" i="41"/>
  <c r="I171" i="41"/>
  <c r="K170" i="41"/>
  <c r="J170" i="41"/>
  <c r="I170" i="41"/>
  <c r="K169" i="41"/>
  <c r="J169" i="41"/>
  <c r="I169" i="41"/>
  <c r="K168" i="41"/>
  <c r="J168" i="41"/>
  <c r="I168" i="41"/>
  <c r="K167" i="41"/>
  <c r="J167" i="41"/>
  <c r="I167" i="41"/>
  <c r="K166" i="41"/>
  <c r="J166" i="41"/>
  <c r="I166" i="41"/>
  <c r="K165" i="41"/>
  <c r="J165" i="41"/>
  <c r="I165" i="41"/>
  <c r="K164" i="41"/>
  <c r="J164" i="41"/>
  <c r="I164" i="41"/>
  <c r="K163" i="41"/>
  <c r="J163" i="41"/>
  <c r="I163" i="41"/>
  <c r="K162" i="41"/>
  <c r="J162" i="41"/>
  <c r="I162" i="41"/>
  <c r="K161" i="41"/>
  <c r="J161" i="41"/>
  <c r="I161" i="41"/>
  <c r="K160" i="41"/>
  <c r="J160" i="41"/>
  <c r="I160" i="41"/>
  <c r="K159" i="41"/>
  <c r="J159" i="41"/>
  <c r="I159" i="41"/>
  <c r="K158" i="41"/>
  <c r="J158" i="41"/>
  <c r="I158" i="41"/>
  <c r="K157" i="41"/>
  <c r="J157" i="41"/>
  <c r="I157" i="41"/>
  <c r="K156" i="41"/>
  <c r="J156" i="41"/>
  <c r="I156" i="41"/>
  <c r="K155" i="41"/>
  <c r="J155" i="41"/>
  <c r="I155" i="41"/>
  <c r="K154" i="41"/>
  <c r="J154" i="41"/>
  <c r="I154" i="41"/>
  <c r="K153" i="41"/>
  <c r="J153" i="41"/>
  <c r="I153" i="41"/>
  <c r="K152" i="41"/>
  <c r="J152" i="41"/>
  <c r="I152" i="41"/>
  <c r="K151" i="41"/>
  <c r="J151" i="41"/>
  <c r="I151" i="41"/>
  <c r="K150" i="41"/>
  <c r="J150" i="41"/>
  <c r="I150" i="41"/>
  <c r="K149" i="41"/>
  <c r="J149" i="41"/>
  <c r="I149" i="41"/>
  <c r="K148" i="41"/>
  <c r="J148" i="41"/>
  <c r="I148" i="41"/>
  <c r="K147" i="41"/>
  <c r="J147" i="41"/>
  <c r="I147" i="41"/>
  <c r="K146" i="41"/>
  <c r="J146" i="41"/>
  <c r="I146" i="41"/>
  <c r="K145" i="41"/>
  <c r="J145" i="41"/>
  <c r="I145" i="41"/>
  <c r="K144" i="41"/>
  <c r="J144" i="41"/>
  <c r="I144" i="41"/>
  <c r="K143" i="41"/>
  <c r="J143" i="41"/>
  <c r="I143" i="41"/>
  <c r="K142" i="41"/>
  <c r="J142" i="41"/>
  <c r="I142" i="41"/>
  <c r="K141" i="41"/>
  <c r="J141" i="41"/>
  <c r="I141" i="41"/>
  <c r="K140" i="41"/>
  <c r="J140" i="41"/>
  <c r="I140" i="41"/>
  <c r="K139" i="41"/>
  <c r="J139" i="41"/>
  <c r="I139" i="41"/>
  <c r="K138" i="41"/>
  <c r="J138" i="41"/>
  <c r="I138" i="41"/>
  <c r="K137" i="41"/>
  <c r="J137" i="41"/>
  <c r="I137" i="41"/>
  <c r="K136" i="41"/>
  <c r="J136" i="41"/>
  <c r="I136" i="41"/>
  <c r="K135" i="41"/>
  <c r="J135" i="41"/>
  <c r="I135" i="41"/>
  <c r="K134" i="41"/>
  <c r="J134" i="41"/>
  <c r="I134" i="41"/>
  <c r="K133" i="41"/>
  <c r="J133" i="41"/>
  <c r="I133" i="41"/>
  <c r="K132" i="41"/>
  <c r="J132" i="41"/>
  <c r="I132" i="41"/>
  <c r="K131" i="41"/>
  <c r="J131" i="41"/>
  <c r="I131" i="41"/>
  <c r="K130" i="41"/>
  <c r="J130" i="41"/>
  <c r="I130" i="41"/>
  <c r="K129" i="41"/>
  <c r="J129" i="41"/>
  <c r="I129" i="41"/>
  <c r="K128" i="41"/>
  <c r="J128" i="41"/>
  <c r="I128" i="41"/>
  <c r="K127" i="41"/>
  <c r="J127" i="41"/>
  <c r="I127" i="41"/>
  <c r="K126" i="41"/>
  <c r="J126" i="41"/>
  <c r="I126" i="41"/>
  <c r="K125" i="41"/>
  <c r="J125" i="41"/>
  <c r="I125" i="41"/>
  <c r="K124" i="41"/>
  <c r="J124" i="41"/>
  <c r="I124" i="41"/>
  <c r="K123" i="41"/>
  <c r="J123" i="41"/>
  <c r="I123" i="41"/>
  <c r="K122" i="41"/>
  <c r="J122" i="41"/>
  <c r="I122" i="41"/>
  <c r="K121" i="41"/>
  <c r="J121" i="41"/>
  <c r="I121" i="41"/>
  <c r="K120" i="41"/>
  <c r="J120" i="41"/>
  <c r="I120" i="41"/>
  <c r="K119" i="41"/>
  <c r="J119" i="41"/>
  <c r="I119" i="41"/>
  <c r="K118" i="41"/>
  <c r="J118" i="41"/>
  <c r="I118" i="41"/>
  <c r="K117" i="41"/>
  <c r="J117" i="41"/>
  <c r="I117" i="41"/>
  <c r="K116" i="41"/>
  <c r="J116" i="41"/>
  <c r="I116" i="41"/>
  <c r="K115" i="41"/>
  <c r="J115" i="41"/>
  <c r="I115" i="41"/>
  <c r="K114" i="41"/>
  <c r="J114" i="41"/>
  <c r="I114" i="41"/>
  <c r="K113" i="41"/>
  <c r="J113" i="41"/>
  <c r="I113" i="41"/>
  <c r="K112" i="41"/>
  <c r="J112" i="41"/>
  <c r="I112" i="41"/>
  <c r="K111" i="41"/>
  <c r="J111" i="41"/>
  <c r="I111" i="41"/>
  <c r="K110" i="41"/>
  <c r="J110" i="41"/>
  <c r="I110" i="41"/>
  <c r="K109" i="41"/>
  <c r="J109" i="41"/>
  <c r="I109" i="41"/>
  <c r="K108" i="41"/>
  <c r="J108" i="41"/>
  <c r="I108" i="41"/>
  <c r="K107" i="41"/>
  <c r="J107" i="41"/>
  <c r="I107" i="41"/>
  <c r="K106" i="41"/>
  <c r="J106" i="41"/>
  <c r="I106" i="41"/>
  <c r="K105" i="41"/>
  <c r="J105" i="41"/>
  <c r="I105" i="41"/>
  <c r="K104" i="41"/>
  <c r="J104" i="41"/>
  <c r="I104" i="41"/>
  <c r="K103" i="41"/>
  <c r="J103" i="41"/>
  <c r="I103" i="41"/>
  <c r="K102" i="41"/>
  <c r="J102" i="41"/>
  <c r="I102" i="41"/>
  <c r="K101" i="41"/>
  <c r="J101" i="41"/>
  <c r="I101" i="41"/>
  <c r="K100" i="41"/>
  <c r="J100" i="41"/>
  <c r="I100" i="41"/>
  <c r="K99" i="41"/>
  <c r="J99" i="41"/>
  <c r="I99" i="41"/>
  <c r="K98" i="41"/>
  <c r="J98" i="41"/>
  <c r="I98" i="41"/>
  <c r="K97" i="41"/>
  <c r="J97" i="41"/>
  <c r="I97" i="41"/>
  <c r="K96" i="41"/>
  <c r="J96" i="41"/>
  <c r="I96" i="41"/>
  <c r="K95" i="41"/>
  <c r="J95" i="41"/>
  <c r="I95" i="41"/>
  <c r="K94" i="41"/>
  <c r="J94" i="41"/>
  <c r="I94" i="41"/>
  <c r="K93" i="41"/>
  <c r="J93" i="41"/>
  <c r="I93" i="41"/>
  <c r="K92" i="41"/>
  <c r="J92" i="41"/>
  <c r="I92" i="41"/>
  <c r="K91" i="41"/>
  <c r="J91" i="41"/>
  <c r="I91" i="41"/>
  <c r="K90" i="41"/>
  <c r="J90" i="41"/>
  <c r="I90" i="41"/>
  <c r="K89" i="41"/>
  <c r="J89" i="41"/>
  <c r="I89" i="41"/>
  <c r="K88" i="41"/>
  <c r="J88" i="41"/>
  <c r="I88" i="41"/>
  <c r="K87" i="41"/>
  <c r="J87" i="41"/>
  <c r="I87" i="41"/>
  <c r="K86" i="41"/>
  <c r="J86" i="41"/>
  <c r="I86" i="41"/>
  <c r="K85" i="41"/>
  <c r="J85" i="41"/>
  <c r="I85" i="41"/>
  <c r="K84" i="41"/>
  <c r="J84" i="41"/>
  <c r="I84" i="41"/>
  <c r="K83" i="41"/>
  <c r="J83" i="41"/>
  <c r="I83" i="41"/>
  <c r="K82" i="41"/>
  <c r="J82" i="41"/>
  <c r="I82" i="41"/>
  <c r="K81" i="41"/>
  <c r="J81" i="41"/>
  <c r="I81" i="41"/>
  <c r="K80" i="41"/>
  <c r="J80" i="41"/>
  <c r="I80" i="41"/>
  <c r="K79" i="41"/>
  <c r="J79" i="41"/>
  <c r="I79" i="41"/>
  <c r="K78" i="41"/>
  <c r="J78" i="41"/>
  <c r="I78" i="41"/>
  <c r="K77" i="41"/>
  <c r="J77" i="41"/>
  <c r="I77" i="41"/>
  <c r="K76" i="41"/>
  <c r="J76" i="41"/>
  <c r="I76" i="41"/>
  <c r="K75" i="41"/>
  <c r="J75" i="41"/>
  <c r="I75" i="41"/>
  <c r="K74" i="41"/>
  <c r="J74" i="41"/>
  <c r="I74" i="41"/>
  <c r="K73" i="41"/>
  <c r="J73" i="41"/>
  <c r="I73" i="41"/>
  <c r="K72" i="41"/>
  <c r="J72" i="41"/>
  <c r="I72" i="41"/>
  <c r="K71" i="41"/>
  <c r="J71" i="41"/>
  <c r="I71" i="41"/>
  <c r="K70" i="41"/>
  <c r="J70" i="41"/>
  <c r="I70" i="41"/>
  <c r="K69" i="41"/>
  <c r="J69" i="41"/>
  <c r="I69" i="41"/>
  <c r="K68" i="41"/>
  <c r="J68" i="41"/>
  <c r="I68" i="41"/>
  <c r="K67" i="41"/>
  <c r="J67" i="41"/>
  <c r="I67" i="41"/>
  <c r="K66" i="41"/>
  <c r="J66" i="41"/>
  <c r="I66" i="41"/>
  <c r="K65" i="41"/>
  <c r="J65" i="41"/>
  <c r="I65" i="41"/>
  <c r="K64" i="41"/>
  <c r="J64" i="41"/>
  <c r="I64" i="41"/>
  <c r="K63" i="41"/>
  <c r="J63" i="41"/>
  <c r="I63" i="41"/>
  <c r="K62" i="41"/>
  <c r="J62" i="41"/>
  <c r="I62" i="41"/>
  <c r="K61" i="41"/>
  <c r="J61" i="41"/>
  <c r="I61" i="41"/>
  <c r="K60" i="41"/>
  <c r="J60" i="41"/>
  <c r="I60" i="41"/>
  <c r="K59" i="41"/>
  <c r="J59" i="41"/>
  <c r="I59" i="41"/>
  <c r="K58" i="41"/>
  <c r="J58" i="41"/>
  <c r="I58" i="41"/>
  <c r="K57" i="41"/>
  <c r="J57" i="41"/>
  <c r="I57" i="41"/>
  <c r="K56" i="41"/>
  <c r="J56" i="41"/>
  <c r="I56" i="41"/>
  <c r="K55" i="41"/>
  <c r="J55" i="41"/>
  <c r="I55" i="41"/>
  <c r="K54" i="41"/>
  <c r="J54" i="41"/>
  <c r="I54" i="41"/>
  <c r="K53" i="41"/>
  <c r="J53" i="41"/>
  <c r="I53" i="41"/>
  <c r="K52" i="41"/>
  <c r="J52" i="41"/>
  <c r="I52" i="41"/>
  <c r="K51" i="41"/>
  <c r="J51" i="41"/>
  <c r="I51" i="41"/>
  <c r="K50" i="41"/>
  <c r="J50" i="41"/>
  <c r="I50" i="41"/>
  <c r="K49" i="41"/>
  <c r="J49" i="41"/>
  <c r="I49" i="41"/>
  <c r="K48" i="41"/>
  <c r="J48" i="41"/>
  <c r="I48" i="41"/>
  <c r="K47" i="41"/>
  <c r="J47" i="41"/>
  <c r="I47" i="41"/>
  <c r="K46" i="41"/>
  <c r="J46" i="41"/>
  <c r="I46" i="41"/>
  <c r="K45" i="41"/>
  <c r="J45" i="41"/>
  <c r="I45" i="41"/>
  <c r="K44" i="41"/>
  <c r="J44" i="41"/>
  <c r="I44" i="41"/>
  <c r="K43" i="41"/>
  <c r="J43" i="41"/>
  <c r="I43" i="41"/>
  <c r="K42" i="41"/>
  <c r="J42" i="41"/>
  <c r="I42" i="41"/>
  <c r="K41" i="41"/>
  <c r="J41" i="41"/>
  <c r="I41" i="41"/>
  <c r="K40" i="41"/>
  <c r="J40" i="41"/>
  <c r="I40" i="41"/>
  <c r="K39" i="41"/>
  <c r="J39" i="41"/>
  <c r="I39" i="41"/>
  <c r="K38" i="41"/>
  <c r="J38" i="41"/>
  <c r="I38" i="41"/>
  <c r="K37" i="41"/>
  <c r="J37" i="41"/>
  <c r="I37" i="41"/>
  <c r="K36" i="41"/>
  <c r="J36" i="41"/>
  <c r="I36" i="41"/>
  <c r="K35" i="41"/>
  <c r="J35" i="41"/>
  <c r="I35" i="41"/>
  <c r="K34" i="41"/>
  <c r="J34" i="41"/>
  <c r="I34" i="41"/>
  <c r="K33" i="41"/>
  <c r="J33" i="41"/>
  <c r="I33" i="41"/>
  <c r="K32" i="41"/>
  <c r="J32" i="41"/>
  <c r="I32" i="41"/>
  <c r="K31" i="41"/>
  <c r="J31" i="41"/>
  <c r="I31" i="41"/>
  <c r="K30" i="41"/>
  <c r="J30" i="41"/>
  <c r="I30" i="41"/>
  <c r="K29" i="41"/>
  <c r="J29" i="41"/>
  <c r="I29" i="41"/>
  <c r="K28" i="41"/>
  <c r="J28" i="41"/>
  <c r="I28" i="41"/>
  <c r="K27" i="41"/>
  <c r="J27" i="41"/>
  <c r="I27" i="41"/>
  <c r="K26" i="41"/>
  <c r="J26" i="41"/>
  <c r="I26" i="41"/>
  <c r="K25" i="41"/>
  <c r="J25" i="41"/>
  <c r="I25" i="41"/>
  <c r="K24" i="41"/>
  <c r="J24" i="41"/>
  <c r="I24" i="41"/>
  <c r="K23" i="41"/>
  <c r="J23" i="41"/>
  <c r="I23" i="41"/>
  <c r="K22" i="41"/>
  <c r="J22" i="41"/>
  <c r="I22" i="41"/>
  <c r="K21" i="41"/>
  <c r="J21" i="41"/>
  <c r="I21" i="41"/>
  <c r="K20" i="41"/>
  <c r="J20" i="41"/>
  <c r="I20" i="41"/>
  <c r="K19" i="41"/>
  <c r="J19" i="41"/>
  <c r="I19" i="41"/>
  <c r="K18" i="41"/>
  <c r="J18" i="41"/>
  <c r="I18" i="41"/>
  <c r="K17" i="41"/>
  <c r="J17" i="41"/>
  <c r="I17" i="41"/>
  <c r="K16" i="41"/>
  <c r="J16" i="41"/>
  <c r="I16" i="41"/>
  <c r="K15" i="41"/>
  <c r="J15" i="41"/>
  <c r="I15" i="41"/>
  <c r="K14" i="41"/>
  <c r="J14" i="41"/>
  <c r="I14" i="41"/>
  <c r="K13" i="41"/>
  <c r="J13" i="41"/>
  <c r="I13" i="41"/>
  <c r="K12" i="41"/>
  <c r="J12" i="41"/>
  <c r="I12" i="41"/>
  <c r="K11" i="41"/>
  <c r="J11" i="41"/>
  <c r="I11" i="41"/>
  <c r="K10" i="41"/>
  <c r="J10" i="41"/>
  <c r="I10" i="41"/>
  <c r="K9" i="41"/>
  <c r="J9" i="41"/>
  <c r="I9" i="41"/>
  <c r="K8" i="41"/>
  <c r="J8" i="41"/>
  <c r="I8" i="41"/>
  <c r="K7" i="41"/>
  <c r="J7" i="41"/>
  <c r="I7" i="41"/>
  <c r="K6" i="41"/>
  <c r="J6" i="41"/>
  <c r="I6" i="41"/>
  <c r="I292" i="41" s="1"/>
  <c r="K5" i="41"/>
  <c r="J5" i="41"/>
  <c r="I5" i="41"/>
  <c r="K4" i="41"/>
  <c r="K293" i="41" s="1"/>
  <c r="M293" i="41" s="1"/>
  <c r="J4" i="41"/>
  <c r="I4" i="41"/>
  <c r="I293" i="41" l="1"/>
  <c r="J292" i="41"/>
  <c r="L582" i="41"/>
  <c r="K292" i="41"/>
  <c r="M292" i="41" s="1"/>
  <c r="J293" i="41"/>
  <c r="L293" i="41" s="1"/>
  <c r="J583" i="41"/>
  <c r="I582" i="41"/>
  <c r="K583" i="41"/>
  <c r="M583" i="41" s="1"/>
  <c r="L583" i="41" l="1"/>
  <c r="L292" i="41"/>
  <c r="I8" i="39" l="1"/>
  <c r="H8" i="39"/>
  <c r="I7" i="39"/>
  <c r="H7" i="39"/>
  <c r="I6" i="39"/>
  <c r="H6" i="39"/>
  <c r="I5" i="39"/>
  <c r="H5" i="39"/>
  <c r="H5" i="36" l="1"/>
  <c r="I5" i="36"/>
  <c r="H6" i="36"/>
  <c r="I6" i="36"/>
  <c r="H7" i="36"/>
  <c r="I7" i="36"/>
  <c r="H8" i="36"/>
  <c r="I8" i="36"/>
  <c r="H583" i="33" l="1"/>
  <c r="H582" i="33"/>
  <c r="K581" i="33"/>
  <c r="J581" i="33"/>
  <c r="I581" i="33"/>
  <c r="K580" i="33"/>
  <c r="J580" i="33"/>
  <c r="I580" i="33"/>
  <c r="K579" i="33"/>
  <c r="J579" i="33"/>
  <c r="I579" i="33"/>
  <c r="K578" i="33"/>
  <c r="J578" i="33"/>
  <c r="I578" i="33"/>
  <c r="K577" i="33"/>
  <c r="J577" i="33"/>
  <c r="I577" i="33"/>
  <c r="K576" i="33"/>
  <c r="J576" i="33"/>
  <c r="I576" i="33"/>
  <c r="K575" i="33"/>
  <c r="J575" i="33"/>
  <c r="I575" i="33"/>
  <c r="K574" i="33"/>
  <c r="J574" i="33"/>
  <c r="I574" i="33"/>
  <c r="K573" i="33"/>
  <c r="J573" i="33"/>
  <c r="I573" i="33"/>
  <c r="K572" i="33"/>
  <c r="J572" i="33"/>
  <c r="I572" i="33"/>
  <c r="K571" i="33"/>
  <c r="J571" i="33"/>
  <c r="I571" i="33"/>
  <c r="K570" i="33"/>
  <c r="J570" i="33"/>
  <c r="I570" i="33"/>
  <c r="K569" i="33"/>
  <c r="J569" i="33"/>
  <c r="I569" i="33"/>
  <c r="K568" i="33"/>
  <c r="J568" i="33"/>
  <c r="I568" i="33"/>
  <c r="K567" i="33"/>
  <c r="J567" i="33"/>
  <c r="I567" i="33"/>
  <c r="K566" i="33"/>
  <c r="J566" i="33"/>
  <c r="I566" i="33"/>
  <c r="K565" i="33"/>
  <c r="J565" i="33"/>
  <c r="I565" i="33"/>
  <c r="K564" i="33"/>
  <c r="J564" i="33"/>
  <c r="I564" i="33"/>
  <c r="K563" i="33"/>
  <c r="J563" i="33"/>
  <c r="I563" i="33"/>
  <c r="K562" i="33"/>
  <c r="J562" i="33"/>
  <c r="I562" i="33"/>
  <c r="K561" i="33"/>
  <c r="J561" i="33"/>
  <c r="I561" i="33"/>
  <c r="K560" i="33"/>
  <c r="J560" i="33"/>
  <c r="I560" i="33"/>
  <c r="K559" i="33"/>
  <c r="J559" i="33"/>
  <c r="I559" i="33"/>
  <c r="K558" i="33"/>
  <c r="J558" i="33"/>
  <c r="I558" i="33"/>
  <c r="K557" i="33"/>
  <c r="J557" i="33"/>
  <c r="I557" i="33"/>
  <c r="K556" i="33"/>
  <c r="J556" i="33"/>
  <c r="I556" i="33"/>
  <c r="K555" i="33"/>
  <c r="J555" i="33"/>
  <c r="I555" i="33"/>
  <c r="K554" i="33"/>
  <c r="J554" i="33"/>
  <c r="I554" i="33"/>
  <c r="K553" i="33"/>
  <c r="J553" i="33"/>
  <c r="I553" i="33"/>
  <c r="K552" i="33"/>
  <c r="J552" i="33"/>
  <c r="I552" i="33"/>
  <c r="K551" i="33"/>
  <c r="J551" i="33"/>
  <c r="I551" i="33"/>
  <c r="K550" i="33"/>
  <c r="J550" i="33"/>
  <c r="I550" i="33"/>
  <c r="K549" i="33"/>
  <c r="J549" i="33"/>
  <c r="I549" i="33"/>
  <c r="K548" i="33"/>
  <c r="J548" i="33"/>
  <c r="I548" i="33"/>
  <c r="K547" i="33"/>
  <c r="J547" i="33"/>
  <c r="I547" i="33"/>
  <c r="K546" i="33"/>
  <c r="J546" i="33"/>
  <c r="I546" i="33"/>
  <c r="K545" i="33"/>
  <c r="J545" i="33"/>
  <c r="I545" i="33"/>
  <c r="K544" i="33"/>
  <c r="J544" i="33"/>
  <c r="I544" i="33"/>
  <c r="K543" i="33"/>
  <c r="J543" i="33"/>
  <c r="I543" i="33"/>
  <c r="K542" i="33"/>
  <c r="J542" i="33"/>
  <c r="I542" i="33"/>
  <c r="K541" i="33"/>
  <c r="J541" i="33"/>
  <c r="I541" i="33"/>
  <c r="K540" i="33"/>
  <c r="J540" i="33"/>
  <c r="I540" i="33"/>
  <c r="K539" i="33"/>
  <c r="J539" i="33"/>
  <c r="I539" i="33"/>
  <c r="K538" i="33"/>
  <c r="J538" i="33"/>
  <c r="I538" i="33"/>
  <c r="K537" i="33"/>
  <c r="J537" i="33"/>
  <c r="I537" i="33"/>
  <c r="K536" i="33"/>
  <c r="J536" i="33"/>
  <c r="I536" i="33"/>
  <c r="K535" i="33"/>
  <c r="J535" i="33"/>
  <c r="I535" i="33"/>
  <c r="K534" i="33"/>
  <c r="J534" i="33"/>
  <c r="I534" i="33"/>
  <c r="K533" i="33"/>
  <c r="J533" i="33"/>
  <c r="I533" i="33"/>
  <c r="K532" i="33"/>
  <c r="J532" i="33"/>
  <c r="I532" i="33"/>
  <c r="K531" i="33"/>
  <c r="J531" i="33"/>
  <c r="I531" i="33"/>
  <c r="K530" i="33"/>
  <c r="J530" i="33"/>
  <c r="I530" i="33"/>
  <c r="K529" i="33"/>
  <c r="J529" i="33"/>
  <c r="I529" i="33"/>
  <c r="K528" i="33"/>
  <c r="J528" i="33"/>
  <c r="I528" i="33"/>
  <c r="K527" i="33"/>
  <c r="J527" i="33"/>
  <c r="I527" i="33"/>
  <c r="K526" i="33"/>
  <c r="J526" i="33"/>
  <c r="I526" i="33"/>
  <c r="K525" i="33"/>
  <c r="J525" i="33"/>
  <c r="I525" i="33"/>
  <c r="K524" i="33"/>
  <c r="J524" i="33"/>
  <c r="I524" i="33"/>
  <c r="K523" i="33"/>
  <c r="J523" i="33"/>
  <c r="I523" i="33"/>
  <c r="K522" i="33"/>
  <c r="J522" i="33"/>
  <c r="I522" i="33"/>
  <c r="K521" i="33"/>
  <c r="J521" i="33"/>
  <c r="I521" i="33"/>
  <c r="K520" i="33"/>
  <c r="J520" i="33"/>
  <c r="I520" i="33"/>
  <c r="K519" i="33"/>
  <c r="J519" i="33"/>
  <c r="I519" i="33"/>
  <c r="K518" i="33"/>
  <c r="J518" i="33"/>
  <c r="I518" i="33"/>
  <c r="K517" i="33"/>
  <c r="J517" i="33"/>
  <c r="I517" i="33"/>
  <c r="K516" i="33"/>
  <c r="J516" i="33"/>
  <c r="I516" i="33"/>
  <c r="K515" i="33"/>
  <c r="J515" i="33"/>
  <c r="I515" i="33"/>
  <c r="K514" i="33"/>
  <c r="J514" i="33"/>
  <c r="I514" i="33"/>
  <c r="K513" i="33"/>
  <c r="J513" i="33"/>
  <c r="I513" i="33"/>
  <c r="K512" i="33"/>
  <c r="J512" i="33"/>
  <c r="I512" i="33"/>
  <c r="K511" i="33"/>
  <c r="J511" i="33"/>
  <c r="I511" i="33"/>
  <c r="K510" i="33"/>
  <c r="J510" i="33"/>
  <c r="I510" i="33"/>
  <c r="K509" i="33"/>
  <c r="J509" i="33"/>
  <c r="I509" i="33"/>
  <c r="K508" i="33"/>
  <c r="J508" i="33"/>
  <c r="I508" i="33"/>
  <c r="K507" i="33"/>
  <c r="J507" i="33"/>
  <c r="I507" i="33"/>
  <c r="K506" i="33"/>
  <c r="J506" i="33"/>
  <c r="I506" i="33"/>
  <c r="K505" i="33"/>
  <c r="J505" i="33"/>
  <c r="I505" i="33"/>
  <c r="K504" i="33"/>
  <c r="J504" i="33"/>
  <c r="I504" i="33"/>
  <c r="K503" i="33"/>
  <c r="J503" i="33"/>
  <c r="I503" i="33"/>
  <c r="K502" i="33"/>
  <c r="J502" i="33"/>
  <c r="I502" i="33"/>
  <c r="K501" i="33"/>
  <c r="J501" i="33"/>
  <c r="I501" i="33"/>
  <c r="K500" i="33"/>
  <c r="J500" i="33"/>
  <c r="I500" i="33"/>
  <c r="K499" i="33"/>
  <c r="J499" i="33"/>
  <c r="I499" i="33"/>
  <c r="K498" i="33"/>
  <c r="J498" i="33"/>
  <c r="I498" i="33"/>
  <c r="K497" i="33"/>
  <c r="J497" i="33"/>
  <c r="I497" i="33"/>
  <c r="K496" i="33"/>
  <c r="J496" i="33"/>
  <c r="I496" i="33"/>
  <c r="K495" i="33"/>
  <c r="J495" i="33"/>
  <c r="I495" i="33"/>
  <c r="K494" i="33"/>
  <c r="J494" i="33"/>
  <c r="I494" i="33"/>
  <c r="K493" i="33"/>
  <c r="J493" i="33"/>
  <c r="I493" i="33"/>
  <c r="K492" i="33"/>
  <c r="J492" i="33"/>
  <c r="I492" i="33"/>
  <c r="K491" i="33"/>
  <c r="J491" i="33"/>
  <c r="I491" i="33"/>
  <c r="K490" i="33"/>
  <c r="J490" i="33"/>
  <c r="I490" i="33"/>
  <c r="K489" i="33"/>
  <c r="J489" i="33"/>
  <c r="I489" i="33"/>
  <c r="K488" i="33"/>
  <c r="J488" i="33"/>
  <c r="I488" i="33"/>
  <c r="K487" i="33"/>
  <c r="J487" i="33"/>
  <c r="I487" i="33"/>
  <c r="K486" i="33"/>
  <c r="J486" i="33"/>
  <c r="I486" i="33"/>
  <c r="K485" i="33"/>
  <c r="J485" i="33"/>
  <c r="I485" i="33"/>
  <c r="K484" i="33"/>
  <c r="J484" i="33"/>
  <c r="I484" i="33"/>
  <c r="K483" i="33"/>
  <c r="J483" i="33"/>
  <c r="I483" i="33"/>
  <c r="K482" i="33"/>
  <c r="J482" i="33"/>
  <c r="I482" i="33"/>
  <c r="K481" i="33"/>
  <c r="J481" i="33"/>
  <c r="I481" i="33"/>
  <c r="K480" i="33"/>
  <c r="J480" i="33"/>
  <c r="I480" i="33"/>
  <c r="K479" i="33"/>
  <c r="J479" i="33"/>
  <c r="I479" i="33"/>
  <c r="K478" i="33"/>
  <c r="J478" i="33"/>
  <c r="I478" i="33"/>
  <c r="K477" i="33"/>
  <c r="J477" i="33"/>
  <c r="I477" i="33"/>
  <c r="K476" i="33"/>
  <c r="J476" i="33"/>
  <c r="I476" i="33"/>
  <c r="K475" i="33"/>
  <c r="J475" i="33"/>
  <c r="I475" i="33"/>
  <c r="K474" i="33"/>
  <c r="J474" i="33"/>
  <c r="I474" i="33"/>
  <c r="K473" i="33"/>
  <c r="J473" i="33"/>
  <c r="I473" i="33"/>
  <c r="K472" i="33"/>
  <c r="J472" i="33"/>
  <c r="I472" i="33"/>
  <c r="K471" i="33"/>
  <c r="J471" i="33"/>
  <c r="I471" i="33"/>
  <c r="K470" i="33"/>
  <c r="J470" i="33"/>
  <c r="I470" i="33"/>
  <c r="K469" i="33"/>
  <c r="J469" i="33"/>
  <c r="I469" i="33"/>
  <c r="K468" i="33"/>
  <c r="J468" i="33"/>
  <c r="I468" i="33"/>
  <c r="K467" i="33"/>
  <c r="J467" i="33"/>
  <c r="I467" i="33"/>
  <c r="K466" i="33"/>
  <c r="J466" i="33"/>
  <c r="I466" i="33"/>
  <c r="K465" i="33"/>
  <c r="J465" i="33"/>
  <c r="I465" i="33"/>
  <c r="K464" i="33"/>
  <c r="J464" i="33"/>
  <c r="I464" i="33"/>
  <c r="K463" i="33"/>
  <c r="J463" i="33"/>
  <c r="I463" i="33"/>
  <c r="K462" i="33"/>
  <c r="J462" i="33"/>
  <c r="I462" i="33"/>
  <c r="K461" i="33"/>
  <c r="J461" i="33"/>
  <c r="I461" i="33"/>
  <c r="K460" i="33"/>
  <c r="J460" i="33"/>
  <c r="I460" i="33"/>
  <c r="K459" i="33"/>
  <c r="J459" i="33"/>
  <c r="I459" i="33"/>
  <c r="K458" i="33"/>
  <c r="J458" i="33"/>
  <c r="I458" i="33"/>
  <c r="K457" i="33"/>
  <c r="J457" i="33"/>
  <c r="I457" i="33"/>
  <c r="K456" i="33"/>
  <c r="J456" i="33"/>
  <c r="I456" i="33"/>
  <c r="K455" i="33"/>
  <c r="J455" i="33"/>
  <c r="I455" i="33"/>
  <c r="K454" i="33"/>
  <c r="J454" i="33"/>
  <c r="I454" i="33"/>
  <c r="K453" i="33"/>
  <c r="J453" i="33"/>
  <c r="I453" i="33"/>
  <c r="K452" i="33"/>
  <c r="J452" i="33"/>
  <c r="I452" i="33"/>
  <c r="K451" i="33"/>
  <c r="J451" i="33"/>
  <c r="I451" i="33"/>
  <c r="K450" i="33"/>
  <c r="J450" i="33"/>
  <c r="I450" i="33"/>
  <c r="K449" i="33"/>
  <c r="J449" i="33"/>
  <c r="I449" i="33"/>
  <c r="K448" i="33"/>
  <c r="J448" i="33"/>
  <c r="I448" i="33"/>
  <c r="K447" i="33"/>
  <c r="J447" i="33"/>
  <c r="I447" i="33"/>
  <c r="K446" i="33"/>
  <c r="J446" i="33"/>
  <c r="I446" i="33"/>
  <c r="K445" i="33"/>
  <c r="J445" i="33"/>
  <c r="I445" i="33"/>
  <c r="K444" i="33"/>
  <c r="J444" i="33"/>
  <c r="I444" i="33"/>
  <c r="K443" i="33"/>
  <c r="J443" i="33"/>
  <c r="I443" i="33"/>
  <c r="K442" i="33"/>
  <c r="J442" i="33"/>
  <c r="I442" i="33"/>
  <c r="K441" i="33"/>
  <c r="J441" i="33"/>
  <c r="I441" i="33"/>
  <c r="K440" i="33"/>
  <c r="J440" i="33"/>
  <c r="I440" i="33"/>
  <c r="K439" i="33"/>
  <c r="J439" i="33"/>
  <c r="I439" i="33"/>
  <c r="K438" i="33"/>
  <c r="J438" i="33"/>
  <c r="I438" i="33"/>
  <c r="K437" i="33"/>
  <c r="J437" i="33"/>
  <c r="I437" i="33"/>
  <c r="K436" i="33"/>
  <c r="J436" i="33"/>
  <c r="I436" i="33"/>
  <c r="K435" i="33"/>
  <c r="J435" i="33"/>
  <c r="I435" i="33"/>
  <c r="K434" i="33"/>
  <c r="J434" i="33"/>
  <c r="I434" i="33"/>
  <c r="K433" i="33"/>
  <c r="J433" i="33"/>
  <c r="I433" i="33"/>
  <c r="K432" i="33"/>
  <c r="J432" i="33"/>
  <c r="I432" i="33"/>
  <c r="K431" i="33"/>
  <c r="J431" i="33"/>
  <c r="I431" i="33"/>
  <c r="K430" i="33"/>
  <c r="J430" i="33"/>
  <c r="I430" i="33"/>
  <c r="K429" i="33"/>
  <c r="J429" i="33"/>
  <c r="I429" i="33"/>
  <c r="K428" i="33"/>
  <c r="J428" i="33"/>
  <c r="I428" i="33"/>
  <c r="K427" i="33"/>
  <c r="J427" i="33"/>
  <c r="I427" i="33"/>
  <c r="K426" i="33"/>
  <c r="J426" i="33"/>
  <c r="I426" i="33"/>
  <c r="K425" i="33"/>
  <c r="J425" i="33"/>
  <c r="I425" i="33"/>
  <c r="K424" i="33"/>
  <c r="J424" i="33"/>
  <c r="I424" i="33"/>
  <c r="K423" i="33"/>
  <c r="J423" i="33"/>
  <c r="I423" i="33"/>
  <c r="K422" i="33"/>
  <c r="J422" i="33"/>
  <c r="I422" i="33"/>
  <c r="K421" i="33"/>
  <c r="J421" i="33"/>
  <c r="I421" i="33"/>
  <c r="K420" i="33"/>
  <c r="J420" i="33"/>
  <c r="I420" i="33"/>
  <c r="K419" i="33"/>
  <c r="J419" i="33"/>
  <c r="I419" i="33"/>
  <c r="K418" i="33"/>
  <c r="J418" i="33"/>
  <c r="I418" i="33"/>
  <c r="K417" i="33"/>
  <c r="J417" i="33"/>
  <c r="I417" i="33"/>
  <c r="K416" i="33"/>
  <c r="J416" i="33"/>
  <c r="I416" i="33"/>
  <c r="K415" i="33"/>
  <c r="J415" i="33"/>
  <c r="I415" i="33"/>
  <c r="K414" i="33"/>
  <c r="J414" i="33"/>
  <c r="I414" i="33"/>
  <c r="K413" i="33"/>
  <c r="J413" i="33"/>
  <c r="I413" i="33"/>
  <c r="K412" i="33"/>
  <c r="J412" i="33"/>
  <c r="I412" i="33"/>
  <c r="K411" i="33"/>
  <c r="J411" i="33"/>
  <c r="I411" i="33"/>
  <c r="K410" i="33"/>
  <c r="J410" i="33"/>
  <c r="I410" i="33"/>
  <c r="K409" i="33"/>
  <c r="J409" i="33"/>
  <c r="I409" i="33"/>
  <c r="K408" i="33"/>
  <c r="J408" i="33"/>
  <c r="I408" i="33"/>
  <c r="K407" i="33"/>
  <c r="J407" i="33"/>
  <c r="I407" i="33"/>
  <c r="K406" i="33"/>
  <c r="J406" i="33"/>
  <c r="I406" i="33"/>
  <c r="K405" i="33"/>
  <c r="J405" i="33"/>
  <c r="I405" i="33"/>
  <c r="K404" i="33"/>
  <c r="J404" i="33"/>
  <c r="I404" i="33"/>
  <c r="K403" i="33"/>
  <c r="J403" i="33"/>
  <c r="I403" i="33"/>
  <c r="K402" i="33"/>
  <c r="J402" i="33"/>
  <c r="I402" i="33"/>
  <c r="K401" i="33"/>
  <c r="J401" i="33"/>
  <c r="I401" i="33"/>
  <c r="K400" i="33"/>
  <c r="J400" i="33"/>
  <c r="I400" i="33"/>
  <c r="K399" i="33"/>
  <c r="J399" i="33"/>
  <c r="I399" i="33"/>
  <c r="K398" i="33"/>
  <c r="J398" i="33"/>
  <c r="I398" i="33"/>
  <c r="K397" i="33"/>
  <c r="J397" i="33"/>
  <c r="I397" i="33"/>
  <c r="K396" i="33"/>
  <c r="J396" i="33"/>
  <c r="I396" i="33"/>
  <c r="K395" i="33"/>
  <c r="J395" i="33"/>
  <c r="I395" i="33"/>
  <c r="K394" i="33"/>
  <c r="J394" i="33"/>
  <c r="I394" i="33"/>
  <c r="K393" i="33"/>
  <c r="J393" i="33"/>
  <c r="I393" i="33"/>
  <c r="K392" i="33"/>
  <c r="J392" i="33"/>
  <c r="I392" i="33"/>
  <c r="K391" i="33"/>
  <c r="J391" i="33"/>
  <c r="I391" i="33"/>
  <c r="K390" i="33"/>
  <c r="J390" i="33"/>
  <c r="I390" i="33"/>
  <c r="K389" i="33"/>
  <c r="J389" i="33"/>
  <c r="I389" i="33"/>
  <c r="K388" i="33"/>
  <c r="J388" i="33"/>
  <c r="I388" i="33"/>
  <c r="K387" i="33"/>
  <c r="J387" i="33"/>
  <c r="I387" i="33"/>
  <c r="K386" i="33"/>
  <c r="J386" i="33"/>
  <c r="I386" i="33"/>
  <c r="K385" i="33"/>
  <c r="J385" i="33"/>
  <c r="I385" i="33"/>
  <c r="K384" i="33"/>
  <c r="J384" i="33"/>
  <c r="I384" i="33"/>
  <c r="K383" i="33"/>
  <c r="J383" i="33"/>
  <c r="I383" i="33"/>
  <c r="K382" i="33"/>
  <c r="J382" i="33"/>
  <c r="I382" i="33"/>
  <c r="K381" i="33"/>
  <c r="J381" i="33"/>
  <c r="I381" i="33"/>
  <c r="K380" i="33"/>
  <c r="J380" i="33"/>
  <c r="I380" i="33"/>
  <c r="K379" i="33"/>
  <c r="J379" i="33"/>
  <c r="I379" i="33"/>
  <c r="K378" i="33"/>
  <c r="J378" i="33"/>
  <c r="I378" i="33"/>
  <c r="K377" i="33"/>
  <c r="J377" i="33"/>
  <c r="I377" i="33"/>
  <c r="K376" i="33"/>
  <c r="J376" i="33"/>
  <c r="I376" i="33"/>
  <c r="K375" i="33"/>
  <c r="J375" i="33"/>
  <c r="I375" i="33"/>
  <c r="K374" i="33"/>
  <c r="J374" i="33"/>
  <c r="I374" i="33"/>
  <c r="K373" i="33"/>
  <c r="J373" i="33"/>
  <c r="I373" i="33"/>
  <c r="K372" i="33"/>
  <c r="J372" i="33"/>
  <c r="I372" i="33"/>
  <c r="K371" i="33"/>
  <c r="J371" i="33"/>
  <c r="I371" i="33"/>
  <c r="K370" i="33"/>
  <c r="J370" i="33"/>
  <c r="I370" i="33"/>
  <c r="K369" i="33"/>
  <c r="J369" i="33"/>
  <c r="I369" i="33"/>
  <c r="K368" i="33"/>
  <c r="J368" i="33"/>
  <c r="I368" i="33"/>
  <c r="K367" i="33"/>
  <c r="J367" i="33"/>
  <c r="I367" i="33"/>
  <c r="K366" i="33"/>
  <c r="J366" i="33"/>
  <c r="I366" i="33"/>
  <c r="K365" i="33"/>
  <c r="J365" i="33"/>
  <c r="I365" i="33"/>
  <c r="K364" i="33"/>
  <c r="J364" i="33"/>
  <c r="I364" i="33"/>
  <c r="K363" i="33"/>
  <c r="J363" i="33"/>
  <c r="I363" i="33"/>
  <c r="K362" i="33"/>
  <c r="J362" i="33"/>
  <c r="I362" i="33"/>
  <c r="K361" i="33"/>
  <c r="J361" i="33"/>
  <c r="I361" i="33"/>
  <c r="K360" i="33"/>
  <c r="J360" i="33"/>
  <c r="I360" i="33"/>
  <c r="K359" i="33"/>
  <c r="J359" i="33"/>
  <c r="I359" i="33"/>
  <c r="K358" i="33"/>
  <c r="J358" i="33"/>
  <c r="I358" i="33"/>
  <c r="K357" i="33"/>
  <c r="J357" i="33"/>
  <c r="I357" i="33"/>
  <c r="K356" i="33"/>
  <c r="J356" i="33"/>
  <c r="I356" i="33"/>
  <c r="K355" i="33"/>
  <c r="J355" i="33"/>
  <c r="I355" i="33"/>
  <c r="K354" i="33"/>
  <c r="J354" i="33"/>
  <c r="I354" i="33"/>
  <c r="K353" i="33"/>
  <c r="J353" i="33"/>
  <c r="I353" i="33"/>
  <c r="K352" i="33"/>
  <c r="J352" i="33"/>
  <c r="I352" i="33"/>
  <c r="K351" i="33"/>
  <c r="J351" i="33"/>
  <c r="I351" i="33"/>
  <c r="K350" i="33"/>
  <c r="J350" i="33"/>
  <c r="I350" i="33"/>
  <c r="K349" i="33"/>
  <c r="J349" i="33"/>
  <c r="I349" i="33"/>
  <c r="K348" i="33"/>
  <c r="J348" i="33"/>
  <c r="I348" i="33"/>
  <c r="K347" i="33"/>
  <c r="J347" i="33"/>
  <c r="I347" i="33"/>
  <c r="K346" i="33"/>
  <c r="J346" i="33"/>
  <c r="I346" i="33"/>
  <c r="K345" i="33"/>
  <c r="J345" i="33"/>
  <c r="I345" i="33"/>
  <c r="K344" i="33"/>
  <c r="J344" i="33"/>
  <c r="I344" i="33"/>
  <c r="K343" i="33"/>
  <c r="J343" i="33"/>
  <c r="I343" i="33"/>
  <c r="K342" i="33"/>
  <c r="J342" i="33"/>
  <c r="I342" i="33"/>
  <c r="K341" i="33"/>
  <c r="J341" i="33"/>
  <c r="I341" i="33"/>
  <c r="K340" i="33"/>
  <c r="J340" i="33"/>
  <c r="I340" i="33"/>
  <c r="K339" i="33"/>
  <c r="J339" i="33"/>
  <c r="I339" i="33"/>
  <c r="K338" i="33"/>
  <c r="J338" i="33"/>
  <c r="I338" i="33"/>
  <c r="K337" i="33"/>
  <c r="J337" i="33"/>
  <c r="I337" i="33"/>
  <c r="K336" i="33"/>
  <c r="J336" i="33"/>
  <c r="I336" i="33"/>
  <c r="K335" i="33"/>
  <c r="J335" i="33"/>
  <c r="I335" i="33"/>
  <c r="K334" i="33"/>
  <c r="J334" i="33"/>
  <c r="I334" i="33"/>
  <c r="K333" i="33"/>
  <c r="J333" i="33"/>
  <c r="I333" i="33"/>
  <c r="K332" i="33"/>
  <c r="J332" i="33"/>
  <c r="I332" i="33"/>
  <c r="K331" i="33"/>
  <c r="J331" i="33"/>
  <c r="I331" i="33"/>
  <c r="K330" i="33"/>
  <c r="J330" i="33"/>
  <c r="I330" i="33"/>
  <c r="K329" i="33"/>
  <c r="J329" i="33"/>
  <c r="I329" i="33"/>
  <c r="K328" i="33"/>
  <c r="J328" i="33"/>
  <c r="I328" i="33"/>
  <c r="K327" i="33"/>
  <c r="J327" i="33"/>
  <c r="I327" i="33"/>
  <c r="K326" i="33"/>
  <c r="J326" i="33"/>
  <c r="I326" i="33"/>
  <c r="K325" i="33"/>
  <c r="J325" i="33"/>
  <c r="I325" i="33"/>
  <c r="K324" i="33"/>
  <c r="J324" i="33"/>
  <c r="I324" i="33"/>
  <c r="K323" i="33"/>
  <c r="J323" i="33"/>
  <c r="I323" i="33"/>
  <c r="K322" i="33"/>
  <c r="J322" i="33"/>
  <c r="I322" i="33"/>
  <c r="K321" i="33"/>
  <c r="J321" i="33"/>
  <c r="I321" i="33"/>
  <c r="K320" i="33"/>
  <c r="J320" i="33"/>
  <c r="I320" i="33"/>
  <c r="K319" i="33"/>
  <c r="J319" i="33"/>
  <c r="I319" i="33"/>
  <c r="K318" i="33"/>
  <c r="J318" i="33"/>
  <c r="I318" i="33"/>
  <c r="K317" i="33"/>
  <c r="J317" i="33"/>
  <c r="I317" i="33"/>
  <c r="K316" i="33"/>
  <c r="J316" i="33"/>
  <c r="I316" i="33"/>
  <c r="K315" i="33"/>
  <c r="J315" i="33"/>
  <c r="I315" i="33"/>
  <c r="K314" i="33"/>
  <c r="J314" i="33"/>
  <c r="I314" i="33"/>
  <c r="K313" i="33"/>
  <c r="J313" i="33"/>
  <c r="I313" i="33"/>
  <c r="K312" i="33"/>
  <c r="J312" i="33"/>
  <c r="I312" i="33"/>
  <c r="K311" i="33"/>
  <c r="J311" i="33"/>
  <c r="I311" i="33"/>
  <c r="K310" i="33"/>
  <c r="J310" i="33"/>
  <c r="I310" i="33"/>
  <c r="K309" i="33"/>
  <c r="J309" i="33"/>
  <c r="I309" i="33"/>
  <c r="K308" i="33"/>
  <c r="J308" i="33"/>
  <c r="I308" i="33"/>
  <c r="K307" i="33"/>
  <c r="J307" i="33"/>
  <c r="I307" i="33"/>
  <c r="K306" i="33"/>
  <c r="J306" i="33"/>
  <c r="I306" i="33"/>
  <c r="K305" i="33"/>
  <c r="J305" i="33"/>
  <c r="I305" i="33"/>
  <c r="K304" i="33"/>
  <c r="J304" i="33"/>
  <c r="I304" i="33"/>
  <c r="K303" i="33"/>
  <c r="J303" i="33"/>
  <c r="I303" i="33"/>
  <c r="K302" i="33"/>
  <c r="J302" i="33"/>
  <c r="I302" i="33"/>
  <c r="K301" i="33"/>
  <c r="J301" i="33"/>
  <c r="I301" i="33"/>
  <c r="K300" i="33"/>
  <c r="J300" i="33"/>
  <c r="I300" i="33"/>
  <c r="K299" i="33"/>
  <c r="J299" i="33"/>
  <c r="I299" i="33"/>
  <c r="K298" i="33"/>
  <c r="J298" i="33"/>
  <c r="I298" i="33"/>
  <c r="K297" i="33"/>
  <c r="J297" i="33"/>
  <c r="I297" i="33"/>
  <c r="K296" i="33"/>
  <c r="J296" i="33"/>
  <c r="I296" i="33"/>
  <c r="K295" i="33"/>
  <c r="J295" i="33"/>
  <c r="J583" i="33" s="1"/>
  <c r="I295" i="33"/>
  <c r="K294" i="33"/>
  <c r="K582" i="33" s="1"/>
  <c r="M582" i="33" s="1"/>
  <c r="J294" i="33"/>
  <c r="J582" i="33" s="1"/>
  <c r="I294" i="33"/>
  <c r="I583" i="33" s="1"/>
  <c r="H293" i="33"/>
  <c r="H292" i="33"/>
  <c r="L292" i="33" s="1"/>
  <c r="K291" i="33"/>
  <c r="J291" i="33"/>
  <c r="I291" i="33"/>
  <c r="K290" i="33"/>
  <c r="J290" i="33"/>
  <c r="I290" i="33"/>
  <c r="K289" i="33"/>
  <c r="J289" i="33"/>
  <c r="I289" i="33"/>
  <c r="K288" i="33"/>
  <c r="J288" i="33"/>
  <c r="I288" i="33"/>
  <c r="K287" i="33"/>
  <c r="J287" i="33"/>
  <c r="I287" i="33"/>
  <c r="K286" i="33"/>
  <c r="J286" i="33"/>
  <c r="I286" i="33"/>
  <c r="K285" i="33"/>
  <c r="J285" i="33"/>
  <c r="I285" i="33"/>
  <c r="K284" i="33"/>
  <c r="J284" i="33"/>
  <c r="I284" i="33"/>
  <c r="K283" i="33"/>
  <c r="J283" i="33"/>
  <c r="I283" i="33"/>
  <c r="K282" i="33"/>
  <c r="J282" i="33"/>
  <c r="I282" i="33"/>
  <c r="K281" i="33"/>
  <c r="J281" i="33"/>
  <c r="I281" i="33"/>
  <c r="K280" i="33"/>
  <c r="J280" i="33"/>
  <c r="I280" i="33"/>
  <c r="K279" i="33"/>
  <c r="J279" i="33"/>
  <c r="I279" i="33"/>
  <c r="K278" i="33"/>
  <c r="J278" i="33"/>
  <c r="I278" i="33"/>
  <c r="K277" i="33"/>
  <c r="J277" i="33"/>
  <c r="I277" i="33"/>
  <c r="K276" i="33"/>
  <c r="J276" i="33"/>
  <c r="I276" i="33"/>
  <c r="K275" i="33"/>
  <c r="J275" i="33"/>
  <c r="I275" i="33"/>
  <c r="K274" i="33"/>
  <c r="J274" i="33"/>
  <c r="I274" i="33"/>
  <c r="K273" i="33"/>
  <c r="J273" i="33"/>
  <c r="I273" i="33"/>
  <c r="K272" i="33"/>
  <c r="J272" i="33"/>
  <c r="I272" i="33"/>
  <c r="K271" i="33"/>
  <c r="J271" i="33"/>
  <c r="I271" i="33"/>
  <c r="K270" i="33"/>
  <c r="J270" i="33"/>
  <c r="I270" i="33"/>
  <c r="K269" i="33"/>
  <c r="J269" i="33"/>
  <c r="I269" i="33"/>
  <c r="K268" i="33"/>
  <c r="J268" i="33"/>
  <c r="I268" i="33"/>
  <c r="K267" i="33"/>
  <c r="J267" i="33"/>
  <c r="I267" i="33"/>
  <c r="K266" i="33"/>
  <c r="J266" i="33"/>
  <c r="I266" i="33"/>
  <c r="K265" i="33"/>
  <c r="J265" i="33"/>
  <c r="I265" i="33"/>
  <c r="K264" i="33"/>
  <c r="J264" i="33"/>
  <c r="I264" i="33"/>
  <c r="K263" i="33"/>
  <c r="J263" i="33"/>
  <c r="I263" i="33"/>
  <c r="K262" i="33"/>
  <c r="J262" i="33"/>
  <c r="I262" i="33"/>
  <c r="K261" i="33"/>
  <c r="J261" i="33"/>
  <c r="I261" i="33"/>
  <c r="K260" i="33"/>
  <c r="J260" i="33"/>
  <c r="I260" i="33"/>
  <c r="K259" i="33"/>
  <c r="J259" i="33"/>
  <c r="I259" i="33"/>
  <c r="K258" i="33"/>
  <c r="J258" i="33"/>
  <c r="I258" i="33"/>
  <c r="K257" i="33"/>
  <c r="J257" i="33"/>
  <c r="I257" i="33"/>
  <c r="K256" i="33"/>
  <c r="J256" i="33"/>
  <c r="I256" i="33"/>
  <c r="K255" i="33"/>
  <c r="J255" i="33"/>
  <c r="I255" i="33"/>
  <c r="K254" i="33"/>
  <c r="J254" i="33"/>
  <c r="I254" i="33"/>
  <c r="K253" i="33"/>
  <c r="J253" i="33"/>
  <c r="I253" i="33"/>
  <c r="K252" i="33"/>
  <c r="J252" i="33"/>
  <c r="I252" i="33"/>
  <c r="K251" i="33"/>
  <c r="J251" i="33"/>
  <c r="I251" i="33"/>
  <c r="K250" i="33"/>
  <c r="J250" i="33"/>
  <c r="I250" i="33"/>
  <c r="K249" i="33"/>
  <c r="J249" i="33"/>
  <c r="I249" i="33"/>
  <c r="K248" i="33"/>
  <c r="J248" i="33"/>
  <c r="I248" i="33"/>
  <c r="K247" i="33"/>
  <c r="J247" i="33"/>
  <c r="I247" i="33"/>
  <c r="K246" i="33"/>
  <c r="J246" i="33"/>
  <c r="I246" i="33"/>
  <c r="K245" i="33"/>
  <c r="J245" i="33"/>
  <c r="I245" i="33"/>
  <c r="K244" i="33"/>
  <c r="J244" i="33"/>
  <c r="I244" i="33"/>
  <c r="K243" i="33"/>
  <c r="J243" i="33"/>
  <c r="I243" i="33"/>
  <c r="K242" i="33"/>
  <c r="J242" i="33"/>
  <c r="I242" i="33"/>
  <c r="K241" i="33"/>
  <c r="J241" i="33"/>
  <c r="I241" i="33"/>
  <c r="K240" i="33"/>
  <c r="J240" i="33"/>
  <c r="I240" i="33"/>
  <c r="K239" i="33"/>
  <c r="J239" i="33"/>
  <c r="I239" i="33"/>
  <c r="K238" i="33"/>
  <c r="J238" i="33"/>
  <c r="I238" i="33"/>
  <c r="K237" i="33"/>
  <c r="J237" i="33"/>
  <c r="I237" i="33"/>
  <c r="K236" i="33"/>
  <c r="J236" i="33"/>
  <c r="I236" i="33"/>
  <c r="K235" i="33"/>
  <c r="J235" i="33"/>
  <c r="I235" i="33"/>
  <c r="K234" i="33"/>
  <c r="J234" i="33"/>
  <c r="I234" i="33"/>
  <c r="K233" i="33"/>
  <c r="J233" i="33"/>
  <c r="I233" i="33"/>
  <c r="K232" i="33"/>
  <c r="J232" i="33"/>
  <c r="I232" i="33"/>
  <c r="K231" i="33"/>
  <c r="J231" i="33"/>
  <c r="I231" i="33"/>
  <c r="K230" i="33"/>
  <c r="J230" i="33"/>
  <c r="I230" i="33"/>
  <c r="K229" i="33"/>
  <c r="J229" i="33"/>
  <c r="I229" i="33"/>
  <c r="K228" i="33"/>
  <c r="J228" i="33"/>
  <c r="I228" i="33"/>
  <c r="K227" i="33"/>
  <c r="J227" i="33"/>
  <c r="I227" i="33"/>
  <c r="K226" i="33"/>
  <c r="J226" i="33"/>
  <c r="I226" i="33"/>
  <c r="K225" i="33"/>
  <c r="J225" i="33"/>
  <c r="I225" i="33"/>
  <c r="K224" i="33"/>
  <c r="J224" i="33"/>
  <c r="I224" i="33"/>
  <c r="K223" i="33"/>
  <c r="J223" i="33"/>
  <c r="I223" i="33"/>
  <c r="K222" i="33"/>
  <c r="J222" i="33"/>
  <c r="I222" i="33"/>
  <c r="K221" i="33"/>
  <c r="J221" i="33"/>
  <c r="I221" i="33"/>
  <c r="K220" i="33"/>
  <c r="J220" i="33"/>
  <c r="I220" i="33"/>
  <c r="K219" i="33"/>
  <c r="J219" i="33"/>
  <c r="I219" i="33"/>
  <c r="K218" i="33"/>
  <c r="J218" i="33"/>
  <c r="I218" i="33"/>
  <c r="K217" i="33"/>
  <c r="J217" i="33"/>
  <c r="I217" i="33"/>
  <c r="K216" i="33"/>
  <c r="J216" i="33"/>
  <c r="I216" i="33"/>
  <c r="K215" i="33"/>
  <c r="J215" i="33"/>
  <c r="I215" i="33"/>
  <c r="K214" i="33"/>
  <c r="J214" i="33"/>
  <c r="I214" i="33"/>
  <c r="K213" i="33"/>
  <c r="J213" i="33"/>
  <c r="I213" i="33"/>
  <c r="K212" i="33"/>
  <c r="J212" i="33"/>
  <c r="I212" i="33"/>
  <c r="K211" i="33"/>
  <c r="J211" i="33"/>
  <c r="I211" i="33"/>
  <c r="K210" i="33"/>
  <c r="J210" i="33"/>
  <c r="I210" i="33"/>
  <c r="K209" i="33"/>
  <c r="J209" i="33"/>
  <c r="I209" i="33"/>
  <c r="K208" i="33"/>
  <c r="J208" i="33"/>
  <c r="I208" i="33"/>
  <c r="K207" i="33"/>
  <c r="J207" i="33"/>
  <c r="I207" i="33"/>
  <c r="K206" i="33"/>
  <c r="J206" i="33"/>
  <c r="I206" i="33"/>
  <c r="K205" i="33"/>
  <c r="J205" i="33"/>
  <c r="I205" i="33"/>
  <c r="K204" i="33"/>
  <c r="J204" i="33"/>
  <c r="I204" i="33"/>
  <c r="K203" i="33"/>
  <c r="J203" i="33"/>
  <c r="I203" i="33"/>
  <c r="K202" i="33"/>
  <c r="J202" i="33"/>
  <c r="I202" i="33"/>
  <c r="K201" i="33"/>
  <c r="J201" i="33"/>
  <c r="I201" i="33"/>
  <c r="K200" i="33"/>
  <c r="J200" i="33"/>
  <c r="I200" i="33"/>
  <c r="K199" i="33"/>
  <c r="J199" i="33"/>
  <c r="I199" i="33"/>
  <c r="K198" i="33"/>
  <c r="J198" i="33"/>
  <c r="I198" i="33"/>
  <c r="K197" i="33"/>
  <c r="J197" i="33"/>
  <c r="I197" i="33"/>
  <c r="K196" i="33"/>
  <c r="J196" i="33"/>
  <c r="I196" i="33"/>
  <c r="K195" i="33"/>
  <c r="J195" i="33"/>
  <c r="I195" i="33"/>
  <c r="K194" i="33"/>
  <c r="J194" i="33"/>
  <c r="I194" i="33"/>
  <c r="K193" i="33"/>
  <c r="J193" i="33"/>
  <c r="I193" i="33"/>
  <c r="K192" i="33"/>
  <c r="J192" i="33"/>
  <c r="I192" i="33"/>
  <c r="K191" i="33"/>
  <c r="J191" i="33"/>
  <c r="I191" i="33"/>
  <c r="K190" i="33"/>
  <c r="J190" i="33"/>
  <c r="I190" i="33"/>
  <c r="K189" i="33"/>
  <c r="J189" i="33"/>
  <c r="I189" i="33"/>
  <c r="K188" i="33"/>
  <c r="J188" i="33"/>
  <c r="I188" i="33"/>
  <c r="K187" i="33"/>
  <c r="J187" i="33"/>
  <c r="I187" i="33"/>
  <c r="K186" i="33"/>
  <c r="J186" i="33"/>
  <c r="I186" i="33"/>
  <c r="K185" i="33"/>
  <c r="J185" i="33"/>
  <c r="I185" i="33"/>
  <c r="K184" i="33"/>
  <c r="J184" i="33"/>
  <c r="I184" i="33"/>
  <c r="K183" i="33"/>
  <c r="J183" i="33"/>
  <c r="I183" i="33"/>
  <c r="K182" i="33"/>
  <c r="J182" i="33"/>
  <c r="I182" i="33"/>
  <c r="K181" i="33"/>
  <c r="J181" i="33"/>
  <c r="I181" i="33"/>
  <c r="K180" i="33"/>
  <c r="J180" i="33"/>
  <c r="I180" i="33"/>
  <c r="K179" i="33"/>
  <c r="J179" i="33"/>
  <c r="I179" i="33"/>
  <c r="K178" i="33"/>
  <c r="J178" i="33"/>
  <c r="I178" i="33"/>
  <c r="K177" i="33"/>
  <c r="J177" i="33"/>
  <c r="I177" i="33"/>
  <c r="K176" i="33"/>
  <c r="J176" i="33"/>
  <c r="I176" i="33"/>
  <c r="K175" i="33"/>
  <c r="J175" i="33"/>
  <c r="I175" i="33"/>
  <c r="K174" i="33"/>
  <c r="J174" i="33"/>
  <c r="I174" i="33"/>
  <c r="K173" i="33"/>
  <c r="J173" i="33"/>
  <c r="I173" i="33"/>
  <c r="K172" i="33"/>
  <c r="J172" i="33"/>
  <c r="I172" i="33"/>
  <c r="K171" i="33"/>
  <c r="J171" i="33"/>
  <c r="I171" i="33"/>
  <c r="K170" i="33"/>
  <c r="J170" i="33"/>
  <c r="I170" i="33"/>
  <c r="K169" i="33"/>
  <c r="J169" i="33"/>
  <c r="I169" i="33"/>
  <c r="K168" i="33"/>
  <c r="J168" i="33"/>
  <c r="I168" i="33"/>
  <c r="K167" i="33"/>
  <c r="J167" i="33"/>
  <c r="I167" i="33"/>
  <c r="K166" i="33"/>
  <c r="J166" i="33"/>
  <c r="I166" i="33"/>
  <c r="K165" i="33"/>
  <c r="J165" i="33"/>
  <c r="I165" i="33"/>
  <c r="K164" i="33"/>
  <c r="J164" i="33"/>
  <c r="I164" i="33"/>
  <c r="K163" i="33"/>
  <c r="J163" i="33"/>
  <c r="I163" i="33"/>
  <c r="K162" i="33"/>
  <c r="J162" i="33"/>
  <c r="I162" i="33"/>
  <c r="K161" i="33"/>
  <c r="J161" i="33"/>
  <c r="I161" i="33"/>
  <c r="K160" i="33"/>
  <c r="J160" i="33"/>
  <c r="I160" i="33"/>
  <c r="K159" i="33"/>
  <c r="J159" i="33"/>
  <c r="I159" i="33"/>
  <c r="K158" i="33"/>
  <c r="J158" i="33"/>
  <c r="I158" i="33"/>
  <c r="K157" i="33"/>
  <c r="J157" i="33"/>
  <c r="I157" i="33"/>
  <c r="K156" i="33"/>
  <c r="J156" i="33"/>
  <c r="I156" i="33"/>
  <c r="K155" i="33"/>
  <c r="J155" i="33"/>
  <c r="I155" i="33"/>
  <c r="K154" i="33"/>
  <c r="J154" i="33"/>
  <c r="I154" i="33"/>
  <c r="K153" i="33"/>
  <c r="J153" i="33"/>
  <c r="I153" i="33"/>
  <c r="K152" i="33"/>
  <c r="J152" i="33"/>
  <c r="I152" i="33"/>
  <c r="K151" i="33"/>
  <c r="J151" i="33"/>
  <c r="I151" i="33"/>
  <c r="K150" i="33"/>
  <c r="J150" i="33"/>
  <c r="I150" i="33"/>
  <c r="K149" i="33"/>
  <c r="J149" i="33"/>
  <c r="I149" i="33"/>
  <c r="K148" i="33"/>
  <c r="J148" i="33"/>
  <c r="I148" i="33"/>
  <c r="K147" i="33"/>
  <c r="J147" i="33"/>
  <c r="I147" i="33"/>
  <c r="K146" i="33"/>
  <c r="J146" i="33"/>
  <c r="I146" i="33"/>
  <c r="K145" i="33"/>
  <c r="J145" i="33"/>
  <c r="I145" i="33"/>
  <c r="K144" i="33"/>
  <c r="J144" i="33"/>
  <c r="I144" i="33"/>
  <c r="K143" i="33"/>
  <c r="J143" i="33"/>
  <c r="I143" i="33"/>
  <c r="K142" i="33"/>
  <c r="J142" i="33"/>
  <c r="I142" i="33"/>
  <c r="K141" i="33"/>
  <c r="J141" i="33"/>
  <c r="I141" i="33"/>
  <c r="K140" i="33"/>
  <c r="J140" i="33"/>
  <c r="I140" i="33"/>
  <c r="K139" i="33"/>
  <c r="J139" i="33"/>
  <c r="I139" i="33"/>
  <c r="K138" i="33"/>
  <c r="J138" i="33"/>
  <c r="I138" i="33"/>
  <c r="K137" i="33"/>
  <c r="J137" i="33"/>
  <c r="I137" i="33"/>
  <c r="K136" i="33"/>
  <c r="J136" i="33"/>
  <c r="I136" i="33"/>
  <c r="K135" i="33"/>
  <c r="J135" i="33"/>
  <c r="I135" i="33"/>
  <c r="K134" i="33"/>
  <c r="J134" i="33"/>
  <c r="I134" i="33"/>
  <c r="K133" i="33"/>
  <c r="J133" i="33"/>
  <c r="I133" i="33"/>
  <c r="K132" i="33"/>
  <c r="J132" i="33"/>
  <c r="I132" i="33"/>
  <c r="K131" i="33"/>
  <c r="J131" i="33"/>
  <c r="I131" i="33"/>
  <c r="K130" i="33"/>
  <c r="J130" i="33"/>
  <c r="I130" i="33"/>
  <c r="K129" i="33"/>
  <c r="J129" i="33"/>
  <c r="I129" i="33"/>
  <c r="K128" i="33"/>
  <c r="J128" i="33"/>
  <c r="I128" i="33"/>
  <c r="K127" i="33"/>
  <c r="J127" i="33"/>
  <c r="I127" i="33"/>
  <c r="K126" i="33"/>
  <c r="J126" i="33"/>
  <c r="I126" i="33"/>
  <c r="K125" i="33"/>
  <c r="J125" i="33"/>
  <c r="I125" i="33"/>
  <c r="K124" i="33"/>
  <c r="J124" i="33"/>
  <c r="I124" i="33"/>
  <c r="K123" i="33"/>
  <c r="J123" i="33"/>
  <c r="I123" i="33"/>
  <c r="K122" i="33"/>
  <c r="J122" i="33"/>
  <c r="I122" i="33"/>
  <c r="K121" i="33"/>
  <c r="J121" i="33"/>
  <c r="I121" i="33"/>
  <c r="K120" i="33"/>
  <c r="J120" i="33"/>
  <c r="I120" i="33"/>
  <c r="K119" i="33"/>
  <c r="J119" i="33"/>
  <c r="I119" i="33"/>
  <c r="K118" i="33"/>
  <c r="J118" i="33"/>
  <c r="I118" i="33"/>
  <c r="K117" i="33"/>
  <c r="J117" i="33"/>
  <c r="I117" i="33"/>
  <c r="K116" i="33"/>
  <c r="J116" i="33"/>
  <c r="I116" i="33"/>
  <c r="K115" i="33"/>
  <c r="J115" i="33"/>
  <c r="I115" i="33"/>
  <c r="K114" i="33"/>
  <c r="J114" i="33"/>
  <c r="I114" i="33"/>
  <c r="K113" i="33"/>
  <c r="J113" i="33"/>
  <c r="I113" i="33"/>
  <c r="K112" i="33"/>
  <c r="J112" i="33"/>
  <c r="I112" i="33"/>
  <c r="K111" i="33"/>
  <c r="J111" i="33"/>
  <c r="I111" i="33"/>
  <c r="K110" i="33"/>
  <c r="J110" i="33"/>
  <c r="I110" i="33"/>
  <c r="K109" i="33"/>
  <c r="J109" i="33"/>
  <c r="I109" i="33"/>
  <c r="K108" i="33"/>
  <c r="J108" i="33"/>
  <c r="I108" i="33"/>
  <c r="K107" i="33"/>
  <c r="J107" i="33"/>
  <c r="I107" i="33"/>
  <c r="K106" i="33"/>
  <c r="J106" i="33"/>
  <c r="I106" i="33"/>
  <c r="K105" i="33"/>
  <c r="J105" i="33"/>
  <c r="I105" i="33"/>
  <c r="K104" i="33"/>
  <c r="J104" i="33"/>
  <c r="I104" i="33"/>
  <c r="K103" i="33"/>
  <c r="J103" i="33"/>
  <c r="I103" i="33"/>
  <c r="K102" i="33"/>
  <c r="J102" i="33"/>
  <c r="I102" i="33"/>
  <c r="K101" i="33"/>
  <c r="J101" i="33"/>
  <c r="I101" i="33"/>
  <c r="K100" i="33"/>
  <c r="J100" i="33"/>
  <c r="I100" i="33"/>
  <c r="K99" i="33"/>
  <c r="J99" i="33"/>
  <c r="I99" i="33"/>
  <c r="K98" i="33"/>
  <c r="J98" i="33"/>
  <c r="I98" i="33"/>
  <c r="K97" i="33"/>
  <c r="J97" i="33"/>
  <c r="I97" i="33"/>
  <c r="K96" i="33"/>
  <c r="J96" i="33"/>
  <c r="I96" i="33"/>
  <c r="K95" i="33"/>
  <c r="J95" i="33"/>
  <c r="I95" i="33"/>
  <c r="K94" i="33"/>
  <c r="J94" i="33"/>
  <c r="I94" i="33"/>
  <c r="K93" i="33"/>
  <c r="J93" i="33"/>
  <c r="I93" i="33"/>
  <c r="K92" i="33"/>
  <c r="J92" i="33"/>
  <c r="I92" i="33"/>
  <c r="K91" i="33"/>
  <c r="J91" i="33"/>
  <c r="I91" i="33"/>
  <c r="K90" i="33"/>
  <c r="J90" i="33"/>
  <c r="I90" i="33"/>
  <c r="K89" i="33"/>
  <c r="J89" i="33"/>
  <c r="I89" i="33"/>
  <c r="K88" i="33"/>
  <c r="J88" i="33"/>
  <c r="I88" i="33"/>
  <c r="K87" i="33"/>
  <c r="J87" i="33"/>
  <c r="I87" i="33"/>
  <c r="K86" i="33"/>
  <c r="J86" i="33"/>
  <c r="I86" i="33"/>
  <c r="K85" i="33"/>
  <c r="J85" i="33"/>
  <c r="I85" i="33"/>
  <c r="K84" i="33"/>
  <c r="J84" i="33"/>
  <c r="I84" i="33"/>
  <c r="K83" i="33"/>
  <c r="J83" i="33"/>
  <c r="I83" i="33"/>
  <c r="K82" i="33"/>
  <c r="J82" i="33"/>
  <c r="I82" i="33"/>
  <c r="K81" i="33"/>
  <c r="J81" i="33"/>
  <c r="I81" i="33"/>
  <c r="K80" i="33"/>
  <c r="J80" i="33"/>
  <c r="I80" i="33"/>
  <c r="K79" i="33"/>
  <c r="J79" i="33"/>
  <c r="I79" i="33"/>
  <c r="K78" i="33"/>
  <c r="J78" i="33"/>
  <c r="I78" i="33"/>
  <c r="K77" i="33"/>
  <c r="J77" i="33"/>
  <c r="I77" i="33"/>
  <c r="K76" i="33"/>
  <c r="J76" i="33"/>
  <c r="I76" i="33"/>
  <c r="K75" i="33"/>
  <c r="J75" i="33"/>
  <c r="I75" i="33"/>
  <c r="K74" i="33"/>
  <c r="J74" i="33"/>
  <c r="I74" i="33"/>
  <c r="K73" i="33"/>
  <c r="J73" i="33"/>
  <c r="I73" i="33"/>
  <c r="K72" i="33"/>
  <c r="J72" i="33"/>
  <c r="I72" i="33"/>
  <c r="K71" i="33"/>
  <c r="J71" i="33"/>
  <c r="I71" i="33"/>
  <c r="K70" i="33"/>
  <c r="J70" i="33"/>
  <c r="I70" i="33"/>
  <c r="K69" i="33"/>
  <c r="J69" i="33"/>
  <c r="I69" i="33"/>
  <c r="K68" i="33"/>
  <c r="J68" i="33"/>
  <c r="I68" i="33"/>
  <c r="K67" i="33"/>
  <c r="J67" i="33"/>
  <c r="I67" i="33"/>
  <c r="K66" i="33"/>
  <c r="J66" i="33"/>
  <c r="I66" i="33"/>
  <c r="K65" i="33"/>
  <c r="J65" i="33"/>
  <c r="I65" i="33"/>
  <c r="K64" i="33"/>
  <c r="J64" i="33"/>
  <c r="I64" i="33"/>
  <c r="K63" i="33"/>
  <c r="J63" i="33"/>
  <c r="I63" i="33"/>
  <c r="K62" i="33"/>
  <c r="J62" i="33"/>
  <c r="I62" i="33"/>
  <c r="K61" i="33"/>
  <c r="J61" i="33"/>
  <c r="I61" i="33"/>
  <c r="K60" i="33"/>
  <c r="J60" i="33"/>
  <c r="I60" i="33"/>
  <c r="K59" i="33"/>
  <c r="J59" i="33"/>
  <c r="I59" i="33"/>
  <c r="K58" i="33"/>
  <c r="J58" i="33"/>
  <c r="I58" i="33"/>
  <c r="K57" i="33"/>
  <c r="J57" i="33"/>
  <c r="I57" i="33"/>
  <c r="K56" i="33"/>
  <c r="J56" i="33"/>
  <c r="I56" i="33"/>
  <c r="K55" i="33"/>
  <c r="J55" i="33"/>
  <c r="I55" i="33"/>
  <c r="K54" i="33"/>
  <c r="J54" i="33"/>
  <c r="I54" i="33"/>
  <c r="K53" i="33"/>
  <c r="J53" i="33"/>
  <c r="I53" i="33"/>
  <c r="K52" i="33"/>
  <c r="J52" i="33"/>
  <c r="I52" i="33"/>
  <c r="K51" i="33"/>
  <c r="J51" i="33"/>
  <c r="I51" i="33"/>
  <c r="K50" i="33"/>
  <c r="J50" i="33"/>
  <c r="I50" i="33"/>
  <c r="K49" i="33"/>
  <c r="J49" i="33"/>
  <c r="I49" i="33"/>
  <c r="K48" i="33"/>
  <c r="J48" i="33"/>
  <c r="I48" i="33"/>
  <c r="K47" i="33"/>
  <c r="J47" i="33"/>
  <c r="I47" i="33"/>
  <c r="K46" i="33"/>
  <c r="J46" i="33"/>
  <c r="I46" i="33"/>
  <c r="K45" i="33"/>
  <c r="J45" i="33"/>
  <c r="I45" i="33"/>
  <c r="K44" i="33"/>
  <c r="J44" i="33"/>
  <c r="I44" i="33"/>
  <c r="K43" i="33"/>
  <c r="J43" i="33"/>
  <c r="I43" i="33"/>
  <c r="K42" i="33"/>
  <c r="J42" i="33"/>
  <c r="I42" i="33"/>
  <c r="K41" i="33"/>
  <c r="J41" i="33"/>
  <c r="I41" i="33"/>
  <c r="K40" i="33"/>
  <c r="J40" i="33"/>
  <c r="I40" i="33"/>
  <c r="K39" i="33"/>
  <c r="J39" i="33"/>
  <c r="I39" i="33"/>
  <c r="K38" i="33"/>
  <c r="J38" i="33"/>
  <c r="I38" i="33"/>
  <c r="K37" i="33"/>
  <c r="J37" i="33"/>
  <c r="I37" i="33"/>
  <c r="K36" i="33"/>
  <c r="J36" i="33"/>
  <c r="I36" i="33"/>
  <c r="K35" i="33"/>
  <c r="J35" i="33"/>
  <c r="I35" i="33"/>
  <c r="K34" i="33"/>
  <c r="J34" i="33"/>
  <c r="I34" i="33"/>
  <c r="K33" i="33"/>
  <c r="J33" i="33"/>
  <c r="I33" i="33"/>
  <c r="K32" i="33"/>
  <c r="J32" i="33"/>
  <c r="I32" i="33"/>
  <c r="K31" i="33"/>
  <c r="J31" i="33"/>
  <c r="I31" i="33"/>
  <c r="K30" i="33"/>
  <c r="J30" i="33"/>
  <c r="I30" i="33"/>
  <c r="K29" i="33"/>
  <c r="J29" i="33"/>
  <c r="I29" i="33"/>
  <c r="K28" i="33"/>
  <c r="J28" i="33"/>
  <c r="I28" i="33"/>
  <c r="K27" i="33"/>
  <c r="J27" i="33"/>
  <c r="I27" i="33"/>
  <c r="K26" i="33"/>
  <c r="J26" i="33"/>
  <c r="I26" i="33"/>
  <c r="K25" i="33"/>
  <c r="J25" i="33"/>
  <c r="I25" i="33"/>
  <c r="K24" i="33"/>
  <c r="J24" i="33"/>
  <c r="I24" i="33"/>
  <c r="K23" i="33"/>
  <c r="J23" i="33"/>
  <c r="I23" i="33"/>
  <c r="K22" i="33"/>
  <c r="J22" i="33"/>
  <c r="I22" i="33"/>
  <c r="K21" i="33"/>
  <c r="J21" i="33"/>
  <c r="I21" i="33"/>
  <c r="K20" i="33"/>
  <c r="J20" i="33"/>
  <c r="I20" i="33"/>
  <c r="K19" i="33"/>
  <c r="J19" i="33"/>
  <c r="I19" i="33"/>
  <c r="K18" i="33"/>
  <c r="J18" i="33"/>
  <c r="I18" i="33"/>
  <c r="K17" i="33"/>
  <c r="J17" i="33"/>
  <c r="I17" i="33"/>
  <c r="K16" i="33"/>
  <c r="J16" i="33"/>
  <c r="I16" i="33"/>
  <c r="K15" i="33"/>
  <c r="J15" i="33"/>
  <c r="I15" i="33"/>
  <c r="K14" i="33"/>
  <c r="J14" i="33"/>
  <c r="I14" i="33"/>
  <c r="K13" i="33"/>
  <c r="J13" i="33"/>
  <c r="I13" i="33"/>
  <c r="K12" i="33"/>
  <c r="J12" i="33"/>
  <c r="I12" i="33"/>
  <c r="K11" i="33"/>
  <c r="J11" i="33"/>
  <c r="I11" i="33"/>
  <c r="K10" i="33"/>
  <c r="J10" i="33"/>
  <c r="I10" i="33"/>
  <c r="K9" i="33"/>
  <c r="J9" i="33"/>
  <c r="I9" i="33"/>
  <c r="K8" i="33"/>
  <c r="J8" i="33"/>
  <c r="I8" i="33"/>
  <c r="K7" i="33"/>
  <c r="J7" i="33"/>
  <c r="I7" i="33"/>
  <c r="K6" i="33"/>
  <c r="J6" i="33"/>
  <c r="I6" i="33"/>
  <c r="K5" i="33"/>
  <c r="J5" i="33"/>
  <c r="J293" i="33" s="1"/>
  <c r="I5" i="33"/>
  <c r="K4" i="33"/>
  <c r="K292" i="33" s="1"/>
  <c r="M292" i="33" s="1"/>
  <c r="J4" i="33"/>
  <c r="J292" i="33" s="1"/>
  <c r="I4" i="33"/>
  <c r="I293" i="33" s="1"/>
  <c r="L582" i="33" l="1"/>
  <c r="I292" i="33"/>
  <c r="K293" i="33"/>
  <c r="M293" i="33" s="1"/>
  <c r="I582" i="33"/>
  <c r="K583" i="33"/>
  <c r="M583" i="33" s="1"/>
  <c r="L583" i="33" l="1"/>
  <c r="L293" i="33"/>
  <c r="G582" i="31"/>
  <c r="I582" i="31" s="1"/>
  <c r="F582" i="31"/>
  <c r="H582" i="31" s="1"/>
  <c r="E582" i="31"/>
  <c r="D582" i="31"/>
  <c r="G581" i="31"/>
  <c r="F581" i="31"/>
  <c r="E581" i="31"/>
  <c r="D581" i="31"/>
  <c r="I581" i="31" s="1"/>
  <c r="I580" i="31"/>
  <c r="H580" i="31"/>
  <c r="I579" i="31"/>
  <c r="H579" i="31"/>
  <c r="I578" i="31"/>
  <c r="H578" i="31"/>
  <c r="I577" i="31"/>
  <c r="H577" i="31"/>
  <c r="I576" i="31"/>
  <c r="H576" i="31"/>
  <c r="I575" i="31"/>
  <c r="H575" i="31"/>
  <c r="I574" i="31"/>
  <c r="H574" i="31"/>
  <c r="I573" i="31"/>
  <c r="H573" i="31"/>
  <c r="I572" i="31"/>
  <c r="H572" i="31"/>
  <c r="I571" i="31"/>
  <c r="H571" i="31"/>
  <c r="I570" i="31"/>
  <c r="H570" i="31"/>
  <c r="I569" i="31"/>
  <c r="H569" i="31"/>
  <c r="I568" i="31"/>
  <c r="H568" i="31"/>
  <c r="I567" i="31"/>
  <c r="H567" i="31"/>
  <c r="I566" i="31"/>
  <c r="H566" i="31"/>
  <c r="I565" i="31"/>
  <c r="H565" i="31"/>
  <c r="I564" i="31"/>
  <c r="H564" i="31"/>
  <c r="I563" i="31"/>
  <c r="H563" i="31"/>
  <c r="I562" i="31"/>
  <c r="H562" i="31"/>
  <c r="I561" i="31"/>
  <c r="H561" i="31"/>
  <c r="I560" i="31"/>
  <c r="H560" i="31"/>
  <c r="I559" i="31"/>
  <c r="H559" i="31"/>
  <c r="I558" i="31"/>
  <c r="H558" i="31"/>
  <c r="I557" i="31"/>
  <c r="H557" i="31"/>
  <c r="I556" i="31"/>
  <c r="H556" i="31"/>
  <c r="I555" i="31"/>
  <c r="H555" i="31"/>
  <c r="I554" i="31"/>
  <c r="H554" i="31"/>
  <c r="I553" i="31"/>
  <c r="H553" i="31"/>
  <c r="I552" i="31"/>
  <c r="H552" i="31"/>
  <c r="I551" i="31"/>
  <c r="H551" i="31"/>
  <c r="I550" i="31"/>
  <c r="H550" i="31"/>
  <c r="I549" i="31"/>
  <c r="H549" i="31"/>
  <c r="I548" i="31"/>
  <c r="H548" i="31"/>
  <c r="I547" i="31"/>
  <c r="H547" i="31"/>
  <c r="I546" i="31"/>
  <c r="H546" i="31"/>
  <c r="I545" i="31"/>
  <c r="H545" i="31"/>
  <c r="I544" i="31"/>
  <c r="H544" i="31"/>
  <c r="I543" i="31"/>
  <c r="H543" i="31"/>
  <c r="I542" i="31"/>
  <c r="H542" i="31"/>
  <c r="I541" i="31"/>
  <c r="H541" i="31"/>
  <c r="I540" i="31"/>
  <c r="H540" i="31"/>
  <c r="I539" i="31"/>
  <c r="H539" i="31"/>
  <c r="I538" i="31"/>
  <c r="H538" i="31"/>
  <c r="I537" i="31"/>
  <c r="H537" i="31"/>
  <c r="I536" i="31"/>
  <c r="H536" i="31"/>
  <c r="I535" i="31"/>
  <c r="H535" i="31"/>
  <c r="I534" i="31"/>
  <c r="H534" i="31"/>
  <c r="I533" i="31"/>
  <c r="H533" i="31"/>
  <c r="I532" i="31"/>
  <c r="H532" i="31"/>
  <c r="I531" i="31"/>
  <c r="H531" i="31"/>
  <c r="I530" i="31"/>
  <c r="H530" i="31"/>
  <c r="I529" i="31"/>
  <c r="H529" i="31"/>
  <c r="I528" i="31"/>
  <c r="H528" i="31"/>
  <c r="I527" i="31"/>
  <c r="H527" i="31"/>
  <c r="I526" i="31"/>
  <c r="H526" i="31"/>
  <c r="I525" i="31"/>
  <c r="H525" i="31"/>
  <c r="I524" i="31"/>
  <c r="H524" i="31"/>
  <c r="I523" i="31"/>
  <c r="H523" i="31"/>
  <c r="I522" i="31"/>
  <c r="H522" i="31"/>
  <c r="I521" i="31"/>
  <c r="H521" i="31"/>
  <c r="I520" i="31"/>
  <c r="H520" i="31"/>
  <c r="I519" i="31"/>
  <c r="H519" i="31"/>
  <c r="I518" i="31"/>
  <c r="H518" i="31"/>
  <c r="I517" i="31"/>
  <c r="H517" i="31"/>
  <c r="I516" i="31"/>
  <c r="H516" i="31"/>
  <c r="I515" i="31"/>
  <c r="H515" i="31"/>
  <c r="I514" i="31"/>
  <c r="H514" i="31"/>
  <c r="I513" i="31"/>
  <c r="H513" i="31"/>
  <c r="I512" i="31"/>
  <c r="H512" i="31"/>
  <c r="I511" i="31"/>
  <c r="H511" i="31"/>
  <c r="I510" i="31"/>
  <c r="H510" i="31"/>
  <c r="I509" i="31"/>
  <c r="H509" i="31"/>
  <c r="I508" i="31"/>
  <c r="H508" i="31"/>
  <c r="I507" i="31"/>
  <c r="H507" i="31"/>
  <c r="I506" i="31"/>
  <c r="H506" i="31"/>
  <c r="I505" i="31"/>
  <c r="H505" i="31"/>
  <c r="I504" i="31"/>
  <c r="H504" i="31"/>
  <c r="I503" i="31"/>
  <c r="H503" i="31"/>
  <c r="I502" i="31"/>
  <c r="H502" i="31"/>
  <c r="I501" i="31"/>
  <c r="H501" i="31"/>
  <c r="I500" i="31"/>
  <c r="H500" i="31"/>
  <c r="I499" i="31"/>
  <c r="H499" i="31"/>
  <c r="I498" i="31"/>
  <c r="H498" i="31"/>
  <c r="I497" i="31"/>
  <c r="H497" i="31"/>
  <c r="I496" i="31"/>
  <c r="H496" i="31"/>
  <c r="I495" i="31"/>
  <c r="H495" i="31"/>
  <c r="I494" i="31"/>
  <c r="H494" i="31"/>
  <c r="I493" i="31"/>
  <c r="H493" i="31"/>
  <c r="I492" i="31"/>
  <c r="H492" i="31"/>
  <c r="I491" i="31"/>
  <c r="H491" i="31"/>
  <c r="I490" i="31"/>
  <c r="H490" i="31"/>
  <c r="I489" i="31"/>
  <c r="H489" i="31"/>
  <c r="I488" i="31"/>
  <c r="H488" i="31"/>
  <c r="I487" i="31"/>
  <c r="H487" i="31"/>
  <c r="I486" i="31"/>
  <c r="H486" i="31"/>
  <c r="I485" i="31"/>
  <c r="H485" i="31"/>
  <c r="I484" i="31"/>
  <c r="H484" i="31"/>
  <c r="I483" i="31"/>
  <c r="H483" i="31"/>
  <c r="I482" i="31"/>
  <c r="H482" i="31"/>
  <c r="I481" i="31"/>
  <c r="H481" i="31"/>
  <c r="I480" i="31"/>
  <c r="H480" i="31"/>
  <c r="I479" i="31"/>
  <c r="H479" i="31"/>
  <c r="I478" i="31"/>
  <c r="H478" i="31"/>
  <c r="I477" i="31"/>
  <c r="H477" i="31"/>
  <c r="I476" i="31"/>
  <c r="H476" i="31"/>
  <c r="I475" i="31"/>
  <c r="H475" i="31"/>
  <c r="I474" i="31"/>
  <c r="H474" i="31"/>
  <c r="I473" i="31"/>
  <c r="H473" i="31"/>
  <c r="I472" i="31"/>
  <c r="H472" i="31"/>
  <c r="I471" i="31"/>
  <c r="H471" i="31"/>
  <c r="I470" i="31"/>
  <c r="H470" i="31"/>
  <c r="I469" i="31"/>
  <c r="H469" i="31"/>
  <c r="I468" i="31"/>
  <c r="H468" i="31"/>
  <c r="I467" i="31"/>
  <c r="H467" i="31"/>
  <c r="I466" i="31"/>
  <c r="H466" i="31"/>
  <c r="I465" i="31"/>
  <c r="H465" i="31"/>
  <c r="I464" i="31"/>
  <c r="H464" i="31"/>
  <c r="I463" i="31"/>
  <c r="H463" i="31"/>
  <c r="I462" i="31"/>
  <c r="H462" i="31"/>
  <c r="I461" i="31"/>
  <c r="H461" i="31"/>
  <c r="I460" i="31"/>
  <c r="H460" i="31"/>
  <c r="I459" i="31"/>
  <c r="H459" i="31"/>
  <c r="I458" i="31"/>
  <c r="H458" i="31"/>
  <c r="I457" i="31"/>
  <c r="H457" i="31"/>
  <c r="I456" i="31"/>
  <c r="H456" i="31"/>
  <c r="I455" i="31"/>
  <c r="H455" i="31"/>
  <c r="I454" i="31"/>
  <c r="H454" i="31"/>
  <c r="I453" i="31"/>
  <c r="H453" i="31"/>
  <c r="I452" i="31"/>
  <c r="H452" i="31"/>
  <c r="I451" i="31"/>
  <c r="H451" i="31"/>
  <c r="I450" i="31"/>
  <c r="H450" i="31"/>
  <c r="I449" i="31"/>
  <c r="H449" i="31"/>
  <c r="I448" i="31"/>
  <c r="H448" i="31"/>
  <c r="I447" i="31"/>
  <c r="H447" i="31"/>
  <c r="I446" i="31"/>
  <c r="H446" i="31"/>
  <c r="I445" i="31"/>
  <c r="H445" i="31"/>
  <c r="I444" i="31"/>
  <c r="H444" i="31"/>
  <c r="I443" i="31"/>
  <c r="H443" i="31"/>
  <c r="I442" i="31"/>
  <c r="H442" i="31"/>
  <c r="I441" i="31"/>
  <c r="H441" i="31"/>
  <c r="I440" i="31"/>
  <c r="H440" i="31"/>
  <c r="I439" i="31"/>
  <c r="H439" i="31"/>
  <c r="I438" i="31"/>
  <c r="H438" i="31"/>
  <c r="I437" i="31"/>
  <c r="H437" i="31"/>
  <c r="I436" i="31"/>
  <c r="H436" i="31"/>
  <c r="I435" i="31"/>
  <c r="H435" i="31"/>
  <c r="I434" i="31"/>
  <c r="H434" i="31"/>
  <c r="I433" i="31"/>
  <c r="H433" i="31"/>
  <c r="I432" i="31"/>
  <c r="H432" i="31"/>
  <c r="I431" i="31"/>
  <c r="H431" i="31"/>
  <c r="I430" i="31"/>
  <c r="H430" i="31"/>
  <c r="I429" i="31"/>
  <c r="H429" i="31"/>
  <c r="I428" i="31"/>
  <c r="H428" i="31"/>
  <c r="I427" i="31"/>
  <c r="H427" i="31"/>
  <c r="I426" i="31"/>
  <c r="H426" i="31"/>
  <c r="I425" i="31"/>
  <c r="H425" i="31"/>
  <c r="I424" i="31"/>
  <c r="H424" i="31"/>
  <c r="I423" i="31"/>
  <c r="H423" i="31"/>
  <c r="I422" i="31"/>
  <c r="H422" i="31"/>
  <c r="I421" i="31"/>
  <c r="H421" i="31"/>
  <c r="I420" i="31"/>
  <c r="H420" i="31"/>
  <c r="I419" i="31"/>
  <c r="H419" i="31"/>
  <c r="I418" i="31"/>
  <c r="H418" i="31"/>
  <c r="I417" i="31"/>
  <c r="H417" i="31"/>
  <c r="I416" i="31"/>
  <c r="H416" i="31"/>
  <c r="I415" i="31"/>
  <c r="H415" i="31"/>
  <c r="I414" i="31"/>
  <c r="H414" i="31"/>
  <c r="I413" i="31"/>
  <c r="H413" i="31"/>
  <c r="I412" i="31"/>
  <c r="H412" i="31"/>
  <c r="I411" i="31"/>
  <c r="H411" i="31"/>
  <c r="I410" i="31"/>
  <c r="H410" i="31"/>
  <c r="I409" i="31"/>
  <c r="H409" i="31"/>
  <c r="I408" i="31"/>
  <c r="H408" i="31"/>
  <c r="I407" i="31"/>
  <c r="H407" i="31"/>
  <c r="I406" i="31"/>
  <c r="H406" i="31"/>
  <c r="I405" i="31"/>
  <c r="H405" i="31"/>
  <c r="I404" i="31"/>
  <c r="H404" i="31"/>
  <c r="I403" i="31"/>
  <c r="H403" i="31"/>
  <c r="I402" i="31"/>
  <c r="H402" i="31"/>
  <c r="I401" i="31"/>
  <c r="H401" i="31"/>
  <c r="I400" i="31"/>
  <c r="H400" i="31"/>
  <c r="I399" i="31"/>
  <c r="H399" i="31"/>
  <c r="I398" i="31"/>
  <c r="H398" i="31"/>
  <c r="I397" i="31"/>
  <c r="H397" i="31"/>
  <c r="I396" i="31"/>
  <c r="H396" i="31"/>
  <c r="I395" i="31"/>
  <c r="H395" i="31"/>
  <c r="I394" i="31"/>
  <c r="H394" i="31"/>
  <c r="I393" i="31"/>
  <c r="H393" i="31"/>
  <c r="I392" i="31"/>
  <c r="H392" i="31"/>
  <c r="I391" i="31"/>
  <c r="H391" i="31"/>
  <c r="I390" i="31"/>
  <c r="H390" i="31"/>
  <c r="I389" i="31"/>
  <c r="H389" i="31"/>
  <c r="I388" i="31"/>
  <c r="H388" i="31"/>
  <c r="I387" i="31"/>
  <c r="H387" i="31"/>
  <c r="I386" i="31"/>
  <c r="H386" i="31"/>
  <c r="I385" i="31"/>
  <c r="H385" i="31"/>
  <c r="I384" i="31"/>
  <c r="H384" i="31"/>
  <c r="I383" i="31"/>
  <c r="H383" i="31"/>
  <c r="I382" i="31"/>
  <c r="H382" i="31"/>
  <c r="I381" i="31"/>
  <c r="H381" i="31"/>
  <c r="I380" i="31"/>
  <c r="H380" i="31"/>
  <c r="I379" i="31"/>
  <c r="H379" i="31"/>
  <c r="I378" i="31"/>
  <c r="H378" i="31"/>
  <c r="I377" i="31"/>
  <c r="H377" i="31"/>
  <c r="I376" i="31"/>
  <c r="H376" i="31"/>
  <c r="I375" i="31"/>
  <c r="H375" i="31"/>
  <c r="I374" i="31"/>
  <c r="H374" i="31"/>
  <c r="I373" i="31"/>
  <c r="H373" i="31"/>
  <c r="I372" i="31"/>
  <c r="H372" i="31"/>
  <c r="I371" i="31"/>
  <c r="H371" i="31"/>
  <c r="I370" i="31"/>
  <c r="H370" i="31"/>
  <c r="I369" i="31"/>
  <c r="H369" i="31"/>
  <c r="I368" i="31"/>
  <c r="H368" i="31"/>
  <c r="I367" i="31"/>
  <c r="H367" i="31"/>
  <c r="I366" i="31"/>
  <c r="H366" i="31"/>
  <c r="I365" i="31"/>
  <c r="H365" i="31"/>
  <c r="I364" i="31"/>
  <c r="H364" i="31"/>
  <c r="I363" i="31"/>
  <c r="H363" i="31"/>
  <c r="I362" i="31"/>
  <c r="H362" i="31"/>
  <c r="I361" i="31"/>
  <c r="H361" i="31"/>
  <c r="I360" i="31"/>
  <c r="H360" i="31"/>
  <c r="I359" i="31"/>
  <c r="H359" i="31"/>
  <c r="I358" i="31"/>
  <c r="H358" i="31"/>
  <c r="I357" i="31"/>
  <c r="H357" i="31"/>
  <c r="I356" i="31"/>
  <c r="H356" i="31"/>
  <c r="I355" i="31"/>
  <c r="H355" i="31"/>
  <c r="I354" i="31"/>
  <c r="H354" i="31"/>
  <c r="I353" i="31"/>
  <c r="H353" i="31"/>
  <c r="I352" i="31"/>
  <c r="H352" i="31"/>
  <c r="I351" i="31"/>
  <c r="H351" i="31"/>
  <c r="I350" i="31"/>
  <c r="H350" i="31"/>
  <c r="I349" i="31"/>
  <c r="H349" i="31"/>
  <c r="I348" i="31"/>
  <c r="H348" i="31"/>
  <c r="I347" i="31"/>
  <c r="H347" i="31"/>
  <c r="I346" i="31"/>
  <c r="H346" i="31"/>
  <c r="I345" i="31"/>
  <c r="H345" i="31"/>
  <c r="I344" i="31"/>
  <c r="H344" i="31"/>
  <c r="I343" i="31"/>
  <c r="H343" i="31"/>
  <c r="I342" i="31"/>
  <c r="H342" i="31"/>
  <c r="I341" i="31"/>
  <c r="H341" i="31"/>
  <c r="I340" i="31"/>
  <c r="H340" i="31"/>
  <c r="I339" i="31"/>
  <c r="H339" i="31"/>
  <c r="I338" i="31"/>
  <c r="H338" i="31"/>
  <c r="I337" i="31"/>
  <c r="H337" i="31"/>
  <c r="I336" i="31"/>
  <c r="H336" i="31"/>
  <c r="I335" i="31"/>
  <c r="H335" i="31"/>
  <c r="I334" i="31"/>
  <c r="H334" i="31"/>
  <c r="I333" i="31"/>
  <c r="H333" i="31"/>
  <c r="I332" i="31"/>
  <c r="H332" i="31"/>
  <c r="I331" i="31"/>
  <c r="H331" i="31"/>
  <c r="I330" i="31"/>
  <c r="H330" i="31"/>
  <c r="I329" i="31"/>
  <c r="H329" i="31"/>
  <c r="I328" i="31"/>
  <c r="H328" i="31"/>
  <c r="I327" i="31"/>
  <c r="H327" i="31"/>
  <c r="I326" i="31"/>
  <c r="H326" i="31"/>
  <c r="I325" i="31"/>
  <c r="H325" i="31"/>
  <c r="I324" i="31"/>
  <c r="H324" i="31"/>
  <c r="I323" i="31"/>
  <c r="H323" i="31"/>
  <c r="I322" i="31"/>
  <c r="H322" i="31"/>
  <c r="I321" i="31"/>
  <c r="H321" i="31"/>
  <c r="I320" i="31"/>
  <c r="H320" i="31"/>
  <c r="I319" i="31"/>
  <c r="H319" i="31"/>
  <c r="I318" i="31"/>
  <c r="H318" i="31"/>
  <c r="I317" i="31"/>
  <c r="H317" i="31"/>
  <c r="I316" i="31"/>
  <c r="H316" i="31"/>
  <c r="I315" i="31"/>
  <c r="H315" i="31"/>
  <c r="I314" i="31"/>
  <c r="H314" i="31"/>
  <c r="I313" i="31"/>
  <c r="H313" i="31"/>
  <c r="I312" i="31"/>
  <c r="H312" i="31"/>
  <c r="I311" i="31"/>
  <c r="H311" i="31"/>
  <c r="I310" i="31"/>
  <c r="H310" i="31"/>
  <c r="I309" i="31"/>
  <c r="H309" i="31"/>
  <c r="I308" i="31"/>
  <c r="H308" i="31"/>
  <c r="I307" i="31"/>
  <c r="H307" i="31"/>
  <c r="I306" i="31"/>
  <c r="H306" i="31"/>
  <c r="I305" i="31"/>
  <c r="H305" i="31"/>
  <c r="I304" i="31"/>
  <c r="H304" i="31"/>
  <c r="I303" i="31"/>
  <c r="H303" i="31"/>
  <c r="I302" i="31"/>
  <c r="H302" i="31"/>
  <c r="I301" i="31"/>
  <c r="H301" i="31"/>
  <c r="I300" i="31"/>
  <c r="H300" i="31"/>
  <c r="I299" i="31"/>
  <c r="H299" i="31"/>
  <c r="I298" i="31"/>
  <c r="H298" i="31"/>
  <c r="G297" i="31"/>
  <c r="F297" i="31"/>
  <c r="E297" i="31"/>
  <c r="D296" i="31" s="1"/>
  <c r="D297" i="31"/>
  <c r="I297" i="31" s="1"/>
  <c r="G296" i="31"/>
  <c r="F296" i="31"/>
  <c r="E296" i="31"/>
  <c r="I295" i="31"/>
  <c r="H295" i="31"/>
  <c r="C295" i="31"/>
  <c r="I294" i="31"/>
  <c r="H294" i="31"/>
  <c r="C294" i="31"/>
  <c r="I293" i="31"/>
  <c r="H293" i="31"/>
  <c r="C293" i="31"/>
  <c r="I292" i="31"/>
  <c r="H292" i="31"/>
  <c r="C292" i="31"/>
  <c r="I291" i="31"/>
  <c r="H291" i="31"/>
  <c r="C291" i="31"/>
  <c r="I290" i="31"/>
  <c r="H290" i="31"/>
  <c r="C290" i="31"/>
  <c r="I289" i="31"/>
  <c r="H289" i="31"/>
  <c r="C289" i="31"/>
  <c r="I288" i="31"/>
  <c r="H288" i="31"/>
  <c r="C288" i="31"/>
  <c r="I287" i="31"/>
  <c r="H287" i="31"/>
  <c r="C287" i="31"/>
  <c r="I286" i="31"/>
  <c r="H286" i="31"/>
  <c r="C286" i="31"/>
  <c r="I285" i="31"/>
  <c r="H285" i="31"/>
  <c r="C285" i="31"/>
  <c r="I284" i="31"/>
  <c r="H284" i="31"/>
  <c r="C284" i="31"/>
  <c r="I283" i="31"/>
  <c r="H283" i="31"/>
  <c r="C283" i="31"/>
  <c r="I282" i="31"/>
  <c r="H282" i="31"/>
  <c r="C282" i="31"/>
  <c r="I281" i="31"/>
  <c r="H281" i="31"/>
  <c r="C281" i="31"/>
  <c r="I280" i="31"/>
  <c r="H280" i="31"/>
  <c r="C280" i="31"/>
  <c r="I279" i="31"/>
  <c r="H279" i="31"/>
  <c r="C279" i="31"/>
  <c r="I278" i="31"/>
  <c r="H278" i="31"/>
  <c r="C278" i="31"/>
  <c r="I277" i="31"/>
  <c r="H277" i="31"/>
  <c r="C277" i="31"/>
  <c r="I276" i="31"/>
  <c r="H276" i="31"/>
  <c r="C276" i="31"/>
  <c r="I275" i="31"/>
  <c r="H275" i="31"/>
  <c r="C275" i="31"/>
  <c r="I274" i="31"/>
  <c r="H274" i="31"/>
  <c r="C274" i="31"/>
  <c r="I273" i="31"/>
  <c r="H273" i="31"/>
  <c r="C273" i="31"/>
  <c r="I272" i="31"/>
  <c r="H272" i="31"/>
  <c r="C272" i="31"/>
  <c r="I271" i="31"/>
  <c r="H271" i="31"/>
  <c r="C271" i="31"/>
  <c r="I270" i="31"/>
  <c r="H270" i="31"/>
  <c r="C270" i="31"/>
  <c r="I269" i="31"/>
  <c r="H269" i="31"/>
  <c r="C269" i="31"/>
  <c r="I268" i="31"/>
  <c r="H268" i="31"/>
  <c r="C268" i="31"/>
  <c r="I267" i="31"/>
  <c r="H267" i="31"/>
  <c r="C267" i="31"/>
  <c r="I266" i="31"/>
  <c r="H266" i="31"/>
  <c r="C266" i="31"/>
  <c r="I265" i="31"/>
  <c r="H265" i="31"/>
  <c r="C265" i="31"/>
  <c r="I264" i="31"/>
  <c r="H264" i="31"/>
  <c r="C264" i="31"/>
  <c r="I263" i="31"/>
  <c r="H263" i="31"/>
  <c r="C263" i="31"/>
  <c r="I262" i="31"/>
  <c r="H262" i="31"/>
  <c r="C262" i="31"/>
  <c r="I261" i="31"/>
  <c r="H261" i="31"/>
  <c r="C261" i="31"/>
  <c r="I260" i="31"/>
  <c r="H260" i="31"/>
  <c r="C260" i="31"/>
  <c r="I259" i="31"/>
  <c r="H259" i="31"/>
  <c r="C259" i="31"/>
  <c r="I258" i="31"/>
  <c r="H258" i="31"/>
  <c r="C258" i="31"/>
  <c r="I257" i="31"/>
  <c r="H257" i="31"/>
  <c r="C257" i="31"/>
  <c r="I256" i="31"/>
  <c r="H256" i="31"/>
  <c r="C256" i="31"/>
  <c r="I255" i="31"/>
  <c r="H255" i="31"/>
  <c r="C255" i="31"/>
  <c r="I254" i="31"/>
  <c r="H254" i="31"/>
  <c r="C254" i="31"/>
  <c r="I253" i="31"/>
  <c r="H253" i="31"/>
  <c r="C253" i="31"/>
  <c r="I252" i="31"/>
  <c r="H252" i="31"/>
  <c r="C252" i="31"/>
  <c r="I251" i="31"/>
  <c r="H251" i="31"/>
  <c r="C251" i="31"/>
  <c r="I250" i="31"/>
  <c r="H250" i="31"/>
  <c r="C250" i="31"/>
  <c r="I249" i="31"/>
  <c r="H249" i="31"/>
  <c r="C249" i="31"/>
  <c r="I248" i="31"/>
  <c r="H248" i="31"/>
  <c r="C248" i="31"/>
  <c r="I247" i="31"/>
  <c r="H247" i="31"/>
  <c r="C247" i="31"/>
  <c r="I246" i="31"/>
  <c r="H246" i="31"/>
  <c r="C246" i="31"/>
  <c r="I245" i="31"/>
  <c r="H245" i="31"/>
  <c r="C245" i="31"/>
  <c r="I244" i="31"/>
  <c r="H244" i="31"/>
  <c r="C244" i="31"/>
  <c r="I243" i="31"/>
  <c r="H243" i="31"/>
  <c r="C243" i="31"/>
  <c r="I242" i="31"/>
  <c r="H242" i="31"/>
  <c r="C242" i="31"/>
  <c r="I241" i="31"/>
  <c r="H241" i="31"/>
  <c r="C241" i="31"/>
  <c r="I240" i="31"/>
  <c r="H240" i="31"/>
  <c r="C240" i="31"/>
  <c r="I239" i="31"/>
  <c r="H239" i="31"/>
  <c r="C239" i="31"/>
  <c r="I238" i="31"/>
  <c r="H238" i="31"/>
  <c r="C238" i="31"/>
  <c r="I237" i="31"/>
  <c r="H237" i="31"/>
  <c r="C237" i="31"/>
  <c r="I236" i="31"/>
  <c r="H236" i="31"/>
  <c r="C236" i="31"/>
  <c r="I235" i="31"/>
  <c r="H235" i="31"/>
  <c r="C235" i="31"/>
  <c r="I234" i="31"/>
  <c r="H234" i="31"/>
  <c r="C234" i="31"/>
  <c r="I233" i="31"/>
  <c r="H233" i="31"/>
  <c r="C233" i="31"/>
  <c r="I232" i="31"/>
  <c r="H232" i="31"/>
  <c r="C232" i="31"/>
  <c r="I231" i="31"/>
  <c r="H231" i="31"/>
  <c r="C231" i="31"/>
  <c r="I230" i="31"/>
  <c r="H230" i="31"/>
  <c r="C230" i="31"/>
  <c r="I229" i="31"/>
  <c r="H229" i="31"/>
  <c r="C229" i="31"/>
  <c r="I228" i="31"/>
  <c r="H228" i="31"/>
  <c r="C228" i="31"/>
  <c r="I227" i="31"/>
  <c r="H227" i="31"/>
  <c r="C227" i="31"/>
  <c r="I226" i="31"/>
  <c r="H226" i="31"/>
  <c r="C226" i="31"/>
  <c r="I225" i="31"/>
  <c r="H225" i="31"/>
  <c r="C225" i="31"/>
  <c r="I224" i="31"/>
  <c r="H224" i="31"/>
  <c r="C224" i="31"/>
  <c r="I223" i="31"/>
  <c r="H223" i="31"/>
  <c r="C223" i="31"/>
  <c r="I222" i="31"/>
  <c r="H222" i="31"/>
  <c r="C222" i="31"/>
  <c r="I221" i="31"/>
  <c r="H221" i="31"/>
  <c r="C221" i="31"/>
  <c r="I220" i="31"/>
  <c r="H220" i="31"/>
  <c r="C220" i="31"/>
  <c r="I219" i="31"/>
  <c r="H219" i="31"/>
  <c r="C219" i="31"/>
  <c r="I218" i="31"/>
  <c r="H218" i="31"/>
  <c r="C218" i="31"/>
  <c r="I217" i="31"/>
  <c r="H217" i="31"/>
  <c r="C217" i="31"/>
  <c r="I216" i="31"/>
  <c r="H216" i="31"/>
  <c r="C216" i="31"/>
  <c r="I215" i="31"/>
  <c r="H215" i="31"/>
  <c r="C215" i="31"/>
  <c r="I214" i="31"/>
  <c r="H214" i="31"/>
  <c r="C214" i="31"/>
  <c r="I213" i="31"/>
  <c r="H213" i="31"/>
  <c r="C213" i="31"/>
  <c r="I212" i="31"/>
  <c r="H212" i="31"/>
  <c r="C212" i="31"/>
  <c r="I211" i="31"/>
  <c r="H211" i="31"/>
  <c r="C211" i="31"/>
  <c r="I210" i="31"/>
  <c r="H210" i="31"/>
  <c r="C210" i="31"/>
  <c r="I209" i="31"/>
  <c r="H209" i="31"/>
  <c r="C209" i="31"/>
  <c r="I208" i="31"/>
  <c r="H208" i="31"/>
  <c r="C208" i="31"/>
  <c r="I207" i="31"/>
  <c r="H207" i="31"/>
  <c r="C207" i="31"/>
  <c r="I206" i="31"/>
  <c r="H206" i="31"/>
  <c r="C206" i="31"/>
  <c r="I205" i="31"/>
  <c r="H205" i="31"/>
  <c r="C205" i="31"/>
  <c r="I204" i="31"/>
  <c r="H204" i="31"/>
  <c r="C204" i="31"/>
  <c r="I203" i="31"/>
  <c r="H203" i="31"/>
  <c r="C203" i="31"/>
  <c r="I202" i="31"/>
  <c r="H202" i="31"/>
  <c r="C202" i="31"/>
  <c r="I201" i="31"/>
  <c r="H201" i="31"/>
  <c r="C201" i="31"/>
  <c r="I200" i="31"/>
  <c r="H200" i="31"/>
  <c r="C200" i="31"/>
  <c r="I199" i="31"/>
  <c r="H199" i="31"/>
  <c r="C199" i="31"/>
  <c r="I198" i="31"/>
  <c r="H198" i="31"/>
  <c r="C198" i="31"/>
  <c r="I197" i="31"/>
  <c r="H197" i="31"/>
  <c r="C197" i="31"/>
  <c r="I196" i="31"/>
  <c r="H196" i="31"/>
  <c r="C196" i="31"/>
  <c r="I195" i="31"/>
  <c r="H195" i="31"/>
  <c r="C195" i="31"/>
  <c r="I194" i="31"/>
  <c r="H194" i="31"/>
  <c r="C194" i="31"/>
  <c r="I193" i="31"/>
  <c r="H193" i="31"/>
  <c r="C193" i="31"/>
  <c r="I192" i="31"/>
  <c r="H192" i="31"/>
  <c r="C192" i="31"/>
  <c r="I191" i="31"/>
  <c r="H191" i="31"/>
  <c r="C191" i="31"/>
  <c r="I190" i="31"/>
  <c r="H190" i="31"/>
  <c r="C190" i="31"/>
  <c r="I189" i="31"/>
  <c r="H189" i="31"/>
  <c r="C189" i="31"/>
  <c r="I188" i="31"/>
  <c r="H188" i="31"/>
  <c r="C188" i="31"/>
  <c r="I187" i="31"/>
  <c r="H187" i="31"/>
  <c r="C187" i="31"/>
  <c r="I186" i="31"/>
  <c r="H186" i="31"/>
  <c r="C186" i="31"/>
  <c r="I185" i="31"/>
  <c r="H185" i="31"/>
  <c r="C185" i="31"/>
  <c r="I184" i="31"/>
  <c r="H184" i="31"/>
  <c r="C184" i="31"/>
  <c r="I183" i="31"/>
  <c r="H183" i="31"/>
  <c r="C183" i="31"/>
  <c r="I182" i="31"/>
  <c r="H182" i="31"/>
  <c r="C182" i="31"/>
  <c r="I181" i="31"/>
  <c r="H181" i="31"/>
  <c r="C181" i="31"/>
  <c r="I180" i="31"/>
  <c r="H180" i="31"/>
  <c r="C180" i="31"/>
  <c r="I179" i="31"/>
  <c r="H179" i="31"/>
  <c r="C179" i="31"/>
  <c r="I178" i="31"/>
  <c r="H178" i="31"/>
  <c r="C178" i="31"/>
  <c r="I177" i="31"/>
  <c r="H177" i="31"/>
  <c r="C177" i="31"/>
  <c r="I176" i="31"/>
  <c r="H176" i="31"/>
  <c r="C176" i="31"/>
  <c r="I175" i="31"/>
  <c r="H175" i="31"/>
  <c r="C175" i="31"/>
  <c r="I174" i="31"/>
  <c r="H174" i="31"/>
  <c r="C174" i="31"/>
  <c r="I173" i="31"/>
  <c r="H173" i="31"/>
  <c r="C173" i="31"/>
  <c r="I172" i="31"/>
  <c r="H172" i="31"/>
  <c r="C172" i="31"/>
  <c r="I171" i="31"/>
  <c r="H171" i="31"/>
  <c r="C171" i="31"/>
  <c r="I170" i="31"/>
  <c r="H170" i="31"/>
  <c r="C170" i="31"/>
  <c r="I169" i="31"/>
  <c r="H169" i="31"/>
  <c r="C169" i="31"/>
  <c r="I168" i="31"/>
  <c r="H168" i="31"/>
  <c r="C168" i="31"/>
  <c r="I167" i="31"/>
  <c r="H167" i="31"/>
  <c r="C167" i="31"/>
  <c r="I166" i="31"/>
  <c r="H166" i="31"/>
  <c r="C166" i="31"/>
  <c r="I165" i="31"/>
  <c r="H165" i="31"/>
  <c r="C165" i="31"/>
  <c r="I164" i="31"/>
  <c r="H164" i="31"/>
  <c r="C164" i="31"/>
  <c r="I163" i="31"/>
  <c r="H163" i="31"/>
  <c r="C163" i="31"/>
  <c r="I162" i="31"/>
  <c r="H162" i="31"/>
  <c r="C162" i="31"/>
  <c r="I161" i="31"/>
  <c r="H161" i="31"/>
  <c r="C161" i="31"/>
  <c r="I160" i="31"/>
  <c r="H160" i="31"/>
  <c r="C160" i="31"/>
  <c r="I159" i="31"/>
  <c r="H159" i="31"/>
  <c r="C159" i="31"/>
  <c r="I158" i="31"/>
  <c r="H158" i="31"/>
  <c r="C158" i="31"/>
  <c r="I157" i="31"/>
  <c r="H157" i="31"/>
  <c r="C157" i="31"/>
  <c r="I156" i="31"/>
  <c r="H156" i="31"/>
  <c r="C156" i="31"/>
  <c r="I155" i="31"/>
  <c r="H155" i="31"/>
  <c r="C155" i="31"/>
  <c r="I154" i="31"/>
  <c r="H154" i="31"/>
  <c r="C154" i="31"/>
  <c r="I153" i="31"/>
  <c r="H153" i="31"/>
  <c r="C153" i="31"/>
  <c r="I152" i="31"/>
  <c r="H152" i="31"/>
  <c r="C152" i="31"/>
  <c r="I151" i="31"/>
  <c r="H151" i="31"/>
  <c r="C151" i="31"/>
  <c r="I150" i="31"/>
  <c r="H150" i="31"/>
  <c r="C150" i="31"/>
  <c r="I149" i="31"/>
  <c r="H149" i="31"/>
  <c r="C149" i="31"/>
  <c r="I148" i="31"/>
  <c r="H148" i="31"/>
  <c r="C148" i="31"/>
  <c r="I147" i="31"/>
  <c r="H147" i="31"/>
  <c r="C147" i="31"/>
  <c r="I146" i="31"/>
  <c r="H146" i="31"/>
  <c r="C146" i="31"/>
  <c r="I145" i="31"/>
  <c r="H145" i="31"/>
  <c r="C145" i="31"/>
  <c r="I144" i="31"/>
  <c r="H144" i="31"/>
  <c r="C144" i="31"/>
  <c r="I143" i="31"/>
  <c r="H143" i="31"/>
  <c r="C143" i="31"/>
  <c r="I142" i="31"/>
  <c r="H142" i="31"/>
  <c r="C142" i="31"/>
  <c r="I141" i="31"/>
  <c r="H141" i="31"/>
  <c r="C141" i="31"/>
  <c r="I140" i="31"/>
  <c r="H140" i="31"/>
  <c r="C140" i="31"/>
  <c r="I139" i="31"/>
  <c r="H139" i="31"/>
  <c r="C139" i="31"/>
  <c r="I138" i="31"/>
  <c r="H138" i="31"/>
  <c r="C138" i="31"/>
  <c r="I137" i="31"/>
  <c r="H137" i="31"/>
  <c r="C137" i="31"/>
  <c r="I136" i="31"/>
  <c r="H136" i="31"/>
  <c r="C136" i="31"/>
  <c r="I135" i="31"/>
  <c r="H135" i="31"/>
  <c r="C135" i="31"/>
  <c r="I134" i="31"/>
  <c r="H134" i="31"/>
  <c r="C134" i="31"/>
  <c r="I133" i="31"/>
  <c r="H133" i="31"/>
  <c r="C133" i="31"/>
  <c r="I132" i="31"/>
  <c r="H132" i="31"/>
  <c r="C132" i="31"/>
  <c r="I131" i="31"/>
  <c r="H131" i="31"/>
  <c r="C131" i="31"/>
  <c r="I130" i="31"/>
  <c r="H130" i="31"/>
  <c r="C130" i="31"/>
  <c r="I129" i="31"/>
  <c r="H129" i="31"/>
  <c r="C129" i="31"/>
  <c r="I128" i="31"/>
  <c r="H128" i="31"/>
  <c r="C128" i="31"/>
  <c r="I127" i="31"/>
  <c r="H127" i="31"/>
  <c r="C127" i="31"/>
  <c r="I126" i="31"/>
  <c r="H126" i="31"/>
  <c r="C126" i="31"/>
  <c r="I125" i="31"/>
  <c r="H125" i="31"/>
  <c r="C125" i="31"/>
  <c r="I124" i="31"/>
  <c r="H124" i="31"/>
  <c r="C124" i="31"/>
  <c r="I123" i="31"/>
  <c r="H123" i="31"/>
  <c r="C123" i="31"/>
  <c r="I122" i="31"/>
  <c r="H122" i="31"/>
  <c r="C122" i="31"/>
  <c r="I121" i="31"/>
  <c r="H121" i="31"/>
  <c r="C121" i="31"/>
  <c r="I120" i="31"/>
  <c r="H120" i="31"/>
  <c r="C120" i="31"/>
  <c r="I119" i="31"/>
  <c r="H119" i="31"/>
  <c r="C119" i="31"/>
  <c r="I118" i="31"/>
  <c r="H118" i="31"/>
  <c r="C118" i="31"/>
  <c r="I117" i="31"/>
  <c r="H117" i="31"/>
  <c r="C117" i="31"/>
  <c r="I116" i="31"/>
  <c r="H116" i="31"/>
  <c r="C116" i="31"/>
  <c r="I115" i="31"/>
  <c r="H115" i="31"/>
  <c r="C115" i="31"/>
  <c r="I114" i="31"/>
  <c r="H114" i="31"/>
  <c r="C114" i="31"/>
  <c r="I113" i="31"/>
  <c r="H113" i="31"/>
  <c r="C113" i="31"/>
  <c r="I112" i="31"/>
  <c r="H112" i="31"/>
  <c r="C112" i="31"/>
  <c r="I111" i="31"/>
  <c r="H111" i="31"/>
  <c r="C111" i="31"/>
  <c r="I110" i="31"/>
  <c r="H110" i="31"/>
  <c r="C110" i="31"/>
  <c r="I109" i="31"/>
  <c r="H109" i="31"/>
  <c r="C109" i="31"/>
  <c r="I108" i="31"/>
  <c r="H108" i="31"/>
  <c r="C108" i="31"/>
  <c r="I107" i="31"/>
  <c r="H107" i="31"/>
  <c r="C107" i="31"/>
  <c r="I106" i="31"/>
  <c r="H106" i="31"/>
  <c r="C106" i="31"/>
  <c r="I105" i="31"/>
  <c r="H105" i="31"/>
  <c r="C105" i="31"/>
  <c r="I104" i="31"/>
  <c r="H104" i="31"/>
  <c r="C104" i="31"/>
  <c r="I103" i="31"/>
  <c r="H103" i="31"/>
  <c r="C103" i="31"/>
  <c r="I102" i="31"/>
  <c r="H102" i="31"/>
  <c r="C102" i="31"/>
  <c r="I101" i="31"/>
  <c r="H101" i="31"/>
  <c r="C101" i="31"/>
  <c r="I100" i="31"/>
  <c r="H100" i="31"/>
  <c r="C100" i="31"/>
  <c r="I99" i="31"/>
  <c r="H99" i="31"/>
  <c r="C99" i="31"/>
  <c r="I98" i="31"/>
  <c r="H98" i="31"/>
  <c r="C98" i="31"/>
  <c r="I97" i="31"/>
  <c r="H97" i="31"/>
  <c r="C97" i="31"/>
  <c r="I96" i="31"/>
  <c r="H96" i="31"/>
  <c r="C96" i="31"/>
  <c r="I95" i="31"/>
  <c r="H95" i="31"/>
  <c r="C95" i="31"/>
  <c r="I94" i="31"/>
  <c r="H94" i="31"/>
  <c r="C94" i="31"/>
  <c r="I93" i="31"/>
  <c r="H93" i="31"/>
  <c r="C93" i="31"/>
  <c r="I92" i="31"/>
  <c r="H92" i="31"/>
  <c r="C92" i="31"/>
  <c r="I91" i="31"/>
  <c r="H91" i="31"/>
  <c r="C91" i="31"/>
  <c r="I90" i="31"/>
  <c r="H90" i="31"/>
  <c r="C90" i="31"/>
  <c r="I89" i="31"/>
  <c r="H89" i="31"/>
  <c r="C89" i="31"/>
  <c r="I88" i="31"/>
  <c r="H88" i="31"/>
  <c r="C88" i="31"/>
  <c r="I87" i="31"/>
  <c r="H87" i="31"/>
  <c r="C87" i="31"/>
  <c r="I86" i="31"/>
  <c r="H86" i="31"/>
  <c r="C86" i="31"/>
  <c r="I85" i="31"/>
  <c r="H85" i="31"/>
  <c r="C85" i="31"/>
  <c r="I84" i="31"/>
  <c r="H84" i="31"/>
  <c r="C84" i="31"/>
  <c r="I83" i="31"/>
  <c r="H83" i="31"/>
  <c r="C83" i="31"/>
  <c r="I82" i="31"/>
  <c r="H82" i="31"/>
  <c r="C82" i="31"/>
  <c r="I81" i="31"/>
  <c r="H81" i="31"/>
  <c r="C81" i="31"/>
  <c r="I80" i="31"/>
  <c r="H80" i="31"/>
  <c r="C80" i="31"/>
  <c r="I79" i="31"/>
  <c r="H79" i="31"/>
  <c r="C79" i="31"/>
  <c r="I78" i="31"/>
  <c r="H78" i="31"/>
  <c r="C78" i="31"/>
  <c r="I77" i="31"/>
  <c r="H77" i="31"/>
  <c r="C77" i="31"/>
  <c r="I76" i="31"/>
  <c r="H76" i="31"/>
  <c r="C76" i="31"/>
  <c r="I75" i="31"/>
  <c r="H75" i="31"/>
  <c r="C75" i="31"/>
  <c r="I74" i="31"/>
  <c r="H74" i="31"/>
  <c r="C74" i="31"/>
  <c r="I73" i="31"/>
  <c r="H73" i="31"/>
  <c r="C73" i="31"/>
  <c r="I72" i="31"/>
  <c r="H72" i="31"/>
  <c r="C72" i="31"/>
  <c r="I71" i="31"/>
  <c r="H71" i="31"/>
  <c r="C71" i="31"/>
  <c r="I70" i="31"/>
  <c r="H70" i="31"/>
  <c r="C70" i="31"/>
  <c r="I69" i="31"/>
  <c r="H69" i="31"/>
  <c r="C69" i="31"/>
  <c r="I68" i="31"/>
  <c r="H68" i="31"/>
  <c r="C68" i="31"/>
  <c r="I67" i="31"/>
  <c r="H67" i="31"/>
  <c r="C67" i="31"/>
  <c r="I66" i="31"/>
  <c r="H66" i="31"/>
  <c r="C66" i="31"/>
  <c r="I65" i="31"/>
  <c r="H65" i="31"/>
  <c r="C65" i="31"/>
  <c r="I64" i="31"/>
  <c r="H64" i="31"/>
  <c r="C64" i="31"/>
  <c r="I63" i="31"/>
  <c r="H63" i="31"/>
  <c r="C63" i="31"/>
  <c r="I62" i="31"/>
  <c r="H62" i="31"/>
  <c r="C62" i="31"/>
  <c r="I61" i="31"/>
  <c r="H61" i="31"/>
  <c r="C61" i="31"/>
  <c r="I60" i="31"/>
  <c r="H60" i="31"/>
  <c r="C60" i="31"/>
  <c r="I59" i="31"/>
  <c r="H59" i="31"/>
  <c r="C59" i="31"/>
  <c r="I58" i="31"/>
  <c r="H58" i="31"/>
  <c r="C58" i="31"/>
  <c r="I57" i="31"/>
  <c r="H57" i="31"/>
  <c r="C57" i="31"/>
  <c r="I56" i="31"/>
  <c r="H56" i="31"/>
  <c r="C56" i="31"/>
  <c r="I55" i="31"/>
  <c r="H55" i="31"/>
  <c r="C55" i="31"/>
  <c r="I54" i="31"/>
  <c r="H54" i="31"/>
  <c r="C54" i="31"/>
  <c r="I53" i="31"/>
  <c r="H53" i="31"/>
  <c r="C53" i="31"/>
  <c r="I52" i="31"/>
  <c r="H52" i="31"/>
  <c r="C52" i="31"/>
  <c r="I51" i="31"/>
  <c r="H51" i="31"/>
  <c r="C51" i="31"/>
  <c r="I50" i="31"/>
  <c r="H50" i="31"/>
  <c r="C50" i="31"/>
  <c r="I49" i="31"/>
  <c r="H49" i="31"/>
  <c r="C49" i="31"/>
  <c r="I48" i="31"/>
  <c r="H48" i="31"/>
  <c r="C48" i="31"/>
  <c r="I47" i="31"/>
  <c r="H47" i="31"/>
  <c r="C47" i="31"/>
  <c r="I46" i="31"/>
  <c r="H46" i="31"/>
  <c r="C46" i="31"/>
  <c r="I45" i="31"/>
  <c r="H45" i="31"/>
  <c r="C45" i="31"/>
  <c r="I44" i="31"/>
  <c r="H44" i="31"/>
  <c r="C44" i="31"/>
  <c r="I43" i="31"/>
  <c r="H43" i="31"/>
  <c r="C43" i="31"/>
  <c r="I42" i="31"/>
  <c r="H42" i="31"/>
  <c r="C42" i="31"/>
  <c r="I41" i="31"/>
  <c r="H41" i="31"/>
  <c r="C41" i="31"/>
  <c r="I40" i="31"/>
  <c r="H40" i="31"/>
  <c r="C40" i="31"/>
  <c r="I39" i="31"/>
  <c r="H39" i="31"/>
  <c r="C39" i="31"/>
  <c r="I38" i="31"/>
  <c r="H38" i="31"/>
  <c r="C38" i="31"/>
  <c r="I37" i="31"/>
  <c r="H37" i="31"/>
  <c r="C37" i="31"/>
  <c r="I36" i="31"/>
  <c r="H36" i="31"/>
  <c r="C36" i="31"/>
  <c r="I35" i="31"/>
  <c r="H35" i="31"/>
  <c r="C35" i="31"/>
  <c r="I34" i="31"/>
  <c r="H34" i="31"/>
  <c r="C34" i="31"/>
  <c r="I33" i="31"/>
  <c r="H33" i="31"/>
  <c r="C33" i="31"/>
  <c r="I32" i="31"/>
  <c r="H32" i="31"/>
  <c r="C32" i="31"/>
  <c r="I31" i="31"/>
  <c r="H31" i="31"/>
  <c r="C31" i="31"/>
  <c r="I30" i="31"/>
  <c r="H30" i="31"/>
  <c r="C30" i="31"/>
  <c r="I29" i="31"/>
  <c r="H29" i="31"/>
  <c r="C29" i="31"/>
  <c r="I28" i="31"/>
  <c r="H28" i="31"/>
  <c r="C28" i="31"/>
  <c r="I27" i="31"/>
  <c r="H27" i="31"/>
  <c r="C27" i="31"/>
  <c r="I26" i="31"/>
  <c r="H26" i="31"/>
  <c r="C26" i="31"/>
  <c r="I25" i="31"/>
  <c r="H25" i="31"/>
  <c r="C25" i="31"/>
  <c r="I24" i="31"/>
  <c r="H24" i="31"/>
  <c r="C24" i="31"/>
  <c r="I23" i="31"/>
  <c r="H23" i="31"/>
  <c r="C23" i="31"/>
  <c r="I22" i="31"/>
  <c r="H22" i="31"/>
  <c r="C22" i="31"/>
  <c r="I21" i="31"/>
  <c r="H21" i="31"/>
  <c r="C21" i="31"/>
  <c r="I20" i="31"/>
  <c r="H20" i="31"/>
  <c r="C20" i="31"/>
  <c r="I19" i="31"/>
  <c r="H19" i="31"/>
  <c r="C19" i="31"/>
  <c r="I18" i="31"/>
  <c r="H18" i="31"/>
  <c r="C18" i="31"/>
  <c r="I17" i="31"/>
  <c r="H17" i="31"/>
  <c r="C17" i="31"/>
  <c r="I16" i="31"/>
  <c r="H16" i="31"/>
  <c r="C16" i="31"/>
  <c r="I15" i="31"/>
  <c r="H15" i="31"/>
  <c r="C15" i="31"/>
  <c r="I14" i="31"/>
  <c r="H14" i="31"/>
  <c r="C14" i="31"/>
  <c r="I13" i="31"/>
  <c r="H13" i="31"/>
  <c r="C13" i="31"/>
  <c r="I12" i="31"/>
  <c r="H12" i="31"/>
  <c r="C12" i="31"/>
  <c r="I11" i="31"/>
  <c r="H11" i="31"/>
  <c r="C11" i="31"/>
  <c r="I10" i="31"/>
  <c r="H10" i="31"/>
  <c r="C10" i="31"/>
  <c r="I9" i="31"/>
  <c r="H9" i="31"/>
  <c r="C9" i="31"/>
  <c r="I8" i="31"/>
  <c r="H8" i="31"/>
  <c r="C8" i="31"/>
  <c r="I7" i="31"/>
  <c r="H7" i="31"/>
  <c r="C7" i="31"/>
  <c r="I6" i="31"/>
  <c r="H6" i="31"/>
  <c r="C6" i="31"/>
  <c r="I5" i="31"/>
  <c r="H5" i="31"/>
  <c r="C5" i="31"/>
  <c r="H296" i="31" l="1"/>
  <c r="I296" i="31"/>
  <c r="H297" i="31"/>
  <c r="H581" i="31"/>
  <c r="H583" i="30" l="1"/>
  <c r="H582" i="30"/>
  <c r="K581" i="30"/>
  <c r="J581" i="30"/>
  <c r="I581" i="30"/>
  <c r="K580" i="30"/>
  <c r="J580" i="30"/>
  <c r="I580" i="30"/>
  <c r="K579" i="30"/>
  <c r="J579" i="30"/>
  <c r="I579" i="30"/>
  <c r="K578" i="30"/>
  <c r="J578" i="30"/>
  <c r="I578" i="30"/>
  <c r="K577" i="30"/>
  <c r="J577" i="30"/>
  <c r="I577" i="30"/>
  <c r="K576" i="30"/>
  <c r="J576" i="30"/>
  <c r="I576" i="30"/>
  <c r="K575" i="30"/>
  <c r="J575" i="30"/>
  <c r="I575" i="30"/>
  <c r="K574" i="30"/>
  <c r="J574" i="30"/>
  <c r="I574" i="30"/>
  <c r="K573" i="30"/>
  <c r="J573" i="30"/>
  <c r="I573" i="30"/>
  <c r="K572" i="30"/>
  <c r="J572" i="30"/>
  <c r="I572" i="30"/>
  <c r="K571" i="30"/>
  <c r="J571" i="30"/>
  <c r="I571" i="30"/>
  <c r="K570" i="30"/>
  <c r="J570" i="30"/>
  <c r="I570" i="30"/>
  <c r="K569" i="30"/>
  <c r="J569" i="30"/>
  <c r="I569" i="30"/>
  <c r="K568" i="30"/>
  <c r="J568" i="30"/>
  <c r="I568" i="30"/>
  <c r="K567" i="30"/>
  <c r="J567" i="30"/>
  <c r="I567" i="30"/>
  <c r="K566" i="30"/>
  <c r="J566" i="30"/>
  <c r="I566" i="30"/>
  <c r="K565" i="30"/>
  <c r="J565" i="30"/>
  <c r="I565" i="30"/>
  <c r="K564" i="30"/>
  <c r="J564" i="30"/>
  <c r="I564" i="30"/>
  <c r="K563" i="30"/>
  <c r="J563" i="30"/>
  <c r="I563" i="30"/>
  <c r="K562" i="30"/>
  <c r="J562" i="30"/>
  <c r="I562" i="30"/>
  <c r="K561" i="30"/>
  <c r="J561" i="30"/>
  <c r="I561" i="30"/>
  <c r="K560" i="30"/>
  <c r="J560" i="30"/>
  <c r="I560" i="30"/>
  <c r="K559" i="30"/>
  <c r="J559" i="30"/>
  <c r="I559" i="30"/>
  <c r="K558" i="30"/>
  <c r="J558" i="30"/>
  <c r="I558" i="30"/>
  <c r="K557" i="30"/>
  <c r="J557" i="30"/>
  <c r="I557" i="30"/>
  <c r="K556" i="30"/>
  <c r="J556" i="30"/>
  <c r="I556" i="30"/>
  <c r="K555" i="30"/>
  <c r="J555" i="30"/>
  <c r="I555" i="30"/>
  <c r="K554" i="30"/>
  <c r="J554" i="30"/>
  <c r="I554" i="30"/>
  <c r="K553" i="30"/>
  <c r="J553" i="30"/>
  <c r="I553" i="30"/>
  <c r="K552" i="30"/>
  <c r="J552" i="30"/>
  <c r="I552" i="30"/>
  <c r="K551" i="30"/>
  <c r="J551" i="30"/>
  <c r="I551" i="30"/>
  <c r="K550" i="30"/>
  <c r="J550" i="30"/>
  <c r="I550" i="30"/>
  <c r="K549" i="30"/>
  <c r="J549" i="30"/>
  <c r="I549" i="30"/>
  <c r="K548" i="30"/>
  <c r="J548" i="30"/>
  <c r="I548" i="30"/>
  <c r="K547" i="30"/>
  <c r="J547" i="30"/>
  <c r="I547" i="30"/>
  <c r="K546" i="30"/>
  <c r="J546" i="30"/>
  <c r="I546" i="30"/>
  <c r="K545" i="30"/>
  <c r="J545" i="30"/>
  <c r="I545" i="30"/>
  <c r="K544" i="30"/>
  <c r="J544" i="30"/>
  <c r="I544" i="30"/>
  <c r="K543" i="30"/>
  <c r="J543" i="30"/>
  <c r="I543" i="30"/>
  <c r="K542" i="30"/>
  <c r="J542" i="30"/>
  <c r="I542" i="30"/>
  <c r="K541" i="30"/>
  <c r="J541" i="30"/>
  <c r="I541" i="30"/>
  <c r="K540" i="30"/>
  <c r="J540" i="30"/>
  <c r="I540" i="30"/>
  <c r="K539" i="30"/>
  <c r="J539" i="30"/>
  <c r="I539" i="30"/>
  <c r="K538" i="30"/>
  <c r="J538" i="30"/>
  <c r="I538" i="30"/>
  <c r="K537" i="30"/>
  <c r="J537" i="30"/>
  <c r="I537" i="30"/>
  <c r="K536" i="30"/>
  <c r="J536" i="30"/>
  <c r="I536" i="30"/>
  <c r="K535" i="30"/>
  <c r="J535" i="30"/>
  <c r="I535" i="30"/>
  <c r="K534" i="30"/>
  <c r="J534" i="30"/>
  <c r="I534" i="30"/>
  <c r="K533" i="30"/>
  <c r="J533" i="30"/>
  <c r="I533" i="30"/>
  <c r="K532" i="30"/>
  <c r="J532" i="30"/>
  <c r="I532" i="30"/>
  <c r="K531" i="30"/>
  <c r="J531" i="30"/>
  <c r="I531" i="30"/>
  <c r="K530" i="30"/>
  <c r="J530" i="30"/>
  <c r="I530" i="30"/>
  <c r="K529" i="30"/>
  <c r="J529" i="30"/>
  <c r="I529" i="30"/>
  <c r="K528" i="30"/>
  <c r="J528" i="30"/>
  <c r="I528" i="30"/>
  <c r="K527" i="30"/>
  <c r="J527" i="30"/>
  <c r="I527" i="30"/>
  <c r="K526" i="30"/>
  <c r="J526" i="30"/>
  <c r="I526" i="30"/>
  <c r="K525" i="30"/>
  <c r="J525" i="30"/>
  <c r="I525" i="30"/>
  <c r="K524" i="30"/>
  <c r="J524" i="30"/>
  <c r="I524" i="30"/>
  <c r="K523" i="30"/>
  <c r="J523" i="30"/>
  <c r="I523" i="30"/>
  <c r="K522" i="30"/>
  <c r="J522" i="30"/>
  <c r="I522" i="30"/>
  <c r="K521" i="30"/>
  <c r="J521" i="30"/>
  <c r="I521" i="30"/>
  <c r="K520" i="30"/>
  <c r="J520" i="30"/>
  <c r="I520" i="30"/>
  <c r="K519" i="30"/>
  <c r="J519" i="30"/>
  <c r="I519" i="30"/>
  <c r="K518" i="30"/>
  <c r="J518" i="30"/>
  <c r="I518" i="30"/>
  <c r="K517" i="30"/>
  <c r="J517" i="30"/>
  <c r="I517" i="30"/>
  <c r="K516" i="30"/>
  <c r="J516" i="30"/>
  <c r="I516" i="30"/>
  <c r="K515" i="30"/>
  <c r="J515" i="30"/>
  <c r="I515" i="30"/>
  <c r="K514" i="30"/>
  <c r="J514" i="30"/>
  <c r="I514" i="30"/>
  <c r="K513" i="30"/>
  <c r="J513" i="30"/>
  <c r="I513" i="30"/>
  <c r="K512" i="30"/>
  <c r="J512" i="30"/>
  <c r="I512" i="30"/>
  <c r="K511" i="30"/>
  <c r="J511" i="30"/>
  <c r="I511" i="30"/>
  <c r="K510" i="30"/>
  <c r="J510" i="30"/>
  <c r="I510" i="30"/>
  <c r="K509" i="30"/>
  <c r="J509" i="30"/>
  <c r="I509" i="30"/>
  <c r="K508" i="30"/>
  <c r="J508" i="30"/>
  <c r="I508" i="30"/>
  <c r="K507" i="30"/>
  <c r="J507" i="30"/>
  <c r="I507" i="30"/>
  <c r="K506" i="30"/>
  <c r="J506" i="30"/>
  <c r="I506" i="30"/>
  <c r="K505" i="30"/>
  <c r="J505" i="30"/>
  <c r="I505" i="30"/>
  <c r="K504" i="30"/>
  <c r="J504" i="30"/>
  <c r="I504" i="30"/>
  <c r="K503" i="30"/>
  <c r="J503" i="30"/>
  <c r="I503" i="30"/>
  <c r="K502" i="30"/>
  <c r="J502" i="30"/>
  <c r="I502" i="30"/>
  <c r="K501" i="30"/>
  <c r="J501" i="30"/>
  <c r="I501" i="30"/>
  <c r="K500" i="30"/>
  <c r="J500" i="30"/>
  <c r="I500" i="30"/>
  <c r="K499" i="30"/>
  <c r="J499" i="30"/>
  <c r="I499" i="30"/>
  <c r="K498" i="30"/>
  <c r="J498" i="30"/>
  <c r="I498" i="30"/>
  <c r="K497" i="30"/>
  <c r="J497" i="30"/>
  <c r="I497" i="30"/>
  <c r="K496" i="30"/>
  <c r="J496" i="30"/>
  <c r="I496" i="30"/>
  <c r="K495" i="30"/>
  <c r="J495" i="30"/>
  <c r="I495" i="30"/>
  <c r="K494" i="30"/>
  <c r="J494" i="30"/>
  <c r="I494" i="30"/>
  <c r="K493" i="30"/>
  <c r="J493" i="30"/>
  <c r="I493" i="30"/>
  <c r="K492" i="30"/>
  <c r="J492" i="30"/>
  <c r="I492" i="30"/>
  <c r="K491" i="30"/>
  <c r="J491" i="30"/>
  <c r="I491" i="30"/>
  <c r="K490" i="30"/>
  <c r="J490" i="30"/>
  <c r="I490" i="30"/>
  <c r="K489" i="30"/>
  <c r="J489" i="30"/>
  <c r="I489" i="30"/>
  <c r="K488" i="30"/>
  <c r="J488" i="30"/>
  <c r="I488" i="30"/>
  <c r="K487" i="30"/>
  <c r="J487" i="30"/>
  <c r="I487" i="30"/>
  <c r="K486" i="30"/>
  <c r="J486" i="30"/>
  <c r="I486" i="30"/>
  <c r="K485" i="30"/>
  <c r="J485" i="30"/>
  <c r="I485" i="30"/>
  <c r="K484" i="30"/>
  <c r="J484" i="30"/>
  <c r="I484" i="30"/>
  <c r="K483" i="30"/>
  <c r="J483" i="30"/>
  <c r="I483" i="30"/>
  <c r="K482" i="30"/>
  <c r="J482" i="30"/>
  <c r="I482" i="30"/>
  <c r="K481" i="30"/>
  <c r="J481" i="30"/>
  <c r="I481" i="30"/>
  <c r="K480" i="30"/>
  <c r="J480" i="30"/>
  <c r="I480" i="30"/>
  <c r="K479" i="30"/>
  <c r="J479" i="30"/>
  <c r="I479" i="30"/>
  <c r="K478" i="30"/>
  <c r="J478" i="30"/>
  <c r="I478" i="30"/>
  <c r="K477" i="30"/>
  <c r="J477" i="30"/>
  <c r="I477" i="30"/>
  <c r="K476" i="30"/>
  <c r="J476" i="30"/>
  <c r="I476" i="30"/>
  <c r="K475" i="30"/>
  <c r="J475" i="30"/>
  <c r="I475" i="30"/>
  <c r="K474" i="30"/>
  <c r="J474" i="30"/>
  <c r="I474" i="30"/>
  <c r="K473" i="30"/>
  <c r="J473" i="30"/>
  <c r="I473" i="30"/>
  <c r="K472" i="30"/>
  <c r="J472" i="30"/>
  <c r="I472" i="30"/>
  <c r="K471" i="30"/>
  <c r="J471" i="30"/>
  <c r="I471" i="30"/>
  <c r="K470" i="30"/>
  <c r="J470" i="30"/>
  <c r="I470" i="30"/>
  <c r="K469" i="30"/>
  <c r="J469" i="30"/>
  <c r="I469" i="30"/>
  <c r="K468" i="30"/>
  <c r="J468" i="30"/>
  <c r="I468" i="30"/>
  <c r="K467" i="30"/>
  <c r="J467" i="30"/>
  <c r="I467" i="30"/>
  <c r="K466" i="30"/>
  <c r="J466" i="30"/>
  <c r="I466" i="30"/>
  <c r="K465" i="30"/>
  <c r="J465" i="30"/>
  <c r="I465" i="30"/>
  <c r="K464" i="30"/>
  <c r="J464" i="30"/>
  <c r="I464" i="30"/>
  <c r="K463" i="30"/>
  <c r="J463" i="30"/>
  <c r="I463" i="30"/>
  <c r="K462" i="30"/>
  <c r="J462" i="30"/>
  <c r="I462" i="30"/>
  <c r="K461" i="30"/>
  <c r="J461" i="30"/>
  <c r="I461" i="30"/>
  <c r="K460" i="30"/>
  <c r="J460" i="30"/>
  <c r="I460" i="30"/>
  <c r="K459" i="30"/>
  <c r="J459" i="30"/>
  <c r="I459" i="30"/>
  <c r="K458" i="30"/>
  <c r="J458" i="30"/>
  <c r="I458" i="30"/>
  <c r="K457" i="30"/>
  <c r="J457" i="30"/>
  <c r="I457" i="30"/>
  <c r="K456" i="30"/>
  <c r="J456" i="30"/>
  <c r="I456" i="30"/>
  <c r="K455" i="30"/>
  <c r="J455" i="30"/>
  <c r="I455" i="30"/>
  <c r="K454" i="30"/>
  <c r="J454" i="30"/>
  <c r="I454" i="30"/>
  <c r="K453" i="30"/>
  <c r="J453" i="30"/>
  <c r="I453" i="30"/>
  <c r="K452" i="30"/>
  <c r="J452" i="30"/>
  <c r="I452" i="30"/>
  <c r="K451" i="30"/>
  <c r="J451" i="30"/>
  <c r="I451" i="30"/>
  <c r="K450" i="30"/>
  <c r="J450" i="30"/>
  <c r="I450" i="30"/>
  <c r="K449" i="30"/>
  <c r="J449" i="30"/>
  <c r="I449" i="30"/>
  <c r="K448" i="30"/>
  <c r="J448" i="30"/>
  <c r="I448" i="30"/>
  <c r="K447" i="30"/>
  <c r="J447" i="30"/>
  <c r="I447" i="30"/>
  <c r="K446" i="30"/>
  <c r="J446" i="30"/>
  <c r="I446" i="30"/>
  <c r="K445" i="30"/>
  <c r="J445" i="30"/>
  <c r="I445" i="30"/>
  <c r="K444" i="30"/>
  <c r="J444" i="30"/>
  <c r="I444" i="30"/>
  <c r="K443" i="30"/>
  <c r="J443" i="30"/>
  <c r="I443" i="30"/>
  <c r="K442" i="30"/>
  <c r="J442" i="30"/>
  <c r="I442" i="30"/>
  <c r="K441" i="30"/>
  <c r="J441" i="30"/>
  <c r="I441" i="30"/>
  <c r="K440" i="30"/>
  <c r="J440" i="30"/>
  <c r="I440" i="30"/>
  <c r="K439" i="30"/>
  <c r="J439" i="30"/>
  <c r="I439" i="30"/>
  <c r="K438" i="30"/>
  <c r="J438" i="30"/>
  <c r="I438" i="30"/>
  <c r="K437" i="30"/>
  <c r="J437" i="30"/>
  <c r="I437" i="30"/>
  <c r="K436" i="30"/>
  <c r="J436" i="30"/>
  <c r="I436" i="30"/>
  <c r="K435" i="30"/>
  <c r="J435" i="30"/>
  <c r="I435" i="30"/>
  <c r="K434" i="30"/>
  <c r="J434" i="30"/>
  <c r="I434" i="30"/>
  <c r="K433" i="30"/>
  <c r="J433" i="30"/>
  <c r="I433" i="30"/>
  <c r="K432" i="30"/>
  <c r="J432" i="30"/>
  <c r="I432" i="30"/>
  <c r="K431" i="30"/>
  <c r="J431" i="30"/>
  <c r="I431" i="30"/>
  <c r="K430" i="30"/>
  <c r="J430" i="30"/>
  <c r="I430" i="30"/>
  <c r="K429" i="30"/>
  <c r="J429" i="30"/>
  <c r="I429" i="30"/>
  <c r="K428" i="30"/>
  <c r="J428" i="30"/>
  <c r="I428" i="30"/>
  <c r="K427" i="30"/>
  <c r="J427" i="30"/>
  <c r="I427" i="30"/>
  <c r="K426" i="30"/>
  <c r="J426" i="30"/>
  <c r="I426" i="30"/>
  <c r="K425" i="30"/>
  <c r="J425" i="30"/>
  <c r="I425" i="30"/>
  <c r="K424" i="30"/>
  <c r="J424" i="30"/>
  <c r="I424" i="30"/>
  <c r="K423" i="30"/>
  <c r="J423" i="30"/>
  <c r="I423" i="30"/>
  <c r="K422" i="30"/>
  <c r="J422" i="30"/>
  <c r="I422" i="30"/>
  <c r="K421" i="30"/>
  <c r="J421" i="30"/>
  <c r="I421" i="30"/>
  <c r="K420" i="30"/>
  <c r="J420" i="30"/>
  <c r="I420" i="30"/>
  <c r="K419" i="30"/>
  <c r="J419" i="30"/>
  <c r="I419" i="30"/>
  <c r="K418" i="30"/>
  <c r="J418" i="30"/>
  <c r="I418" i="30"/>
  <c r="K417" i="30"/>
  <c r="J417" i="30"/>
  <c r="I417" i="30"/>
  <c r="K416" i="30"/>
  <c r="J416" i="30"/>
  <c r="I416" i="30"/>
  <c r="K415" i="30"/>
  <c r="J415" i="30"/>
  <c r="I415" i="30"/>
  <c r="K414" i="30"/>
  <c r="J414" i="30"/>
  <c r="I414" i="30"/>
  <c r="K413" i="30"/>
  <c r="J413" i="30"/>
  <c r="I413" i="30"/>
  <c r="K412" i="30"/>
  <c r="J412" i="30"/>
  <c r="I412" i="30"/>
  <c r="K411" i="30"/>
  <c r="J411" i="30"/>
  <c r="I411" i="30"/>
  <c r="K410" i="30"/>
  <c r="J410" i="30"/>
  <c r="I410" i="30"/>
  <c r="K409" i="30"/>
  <c r="J409" i="30"/>
  <c r="I409" i="30"/>
  <c r="K408" i="30"/>
  <c r="J408" i="30"/>
  <c r="I408" i="30"/>
  <c r="K407" i="30"/>
  <c r="J407" i="30"/>
  <c r="I407" i="30"/>
  <c r="K406" i="30"/>
  <c r="J406" i="30"/>
  <c r="I406" i="30"/>
  <c r="K405" i="30"/>
  <c r="J405" i="30"/>
  <c r="I405" i="30"/>
  <c r="K404" i="30"/>
  <c r="J404" i="30"/>
  <c r="I404" i="30"/>
  <c r="K403" i="30"/>
  <c r="J403" i="30"/>
  <c r="I403" i="30"/>
  <c r="K402" i="30"/>
  <c r="J402" i="30"/>
  <c r="I402" i="30"/>
  <c r="K401" i="30"/>
  <c r="J401" i="30"/>
  <c r="I401" i="30"/>
  <c r="K400" i="30"/>
  <c r="J400" i="30"/>
  <c r="I400" i="30"/>
  <c r="K399" i="30"/>
  <c r="J399" i="30"/>
  <c r="I399" i="30"/>
  <c r="K398" i="30"/>
  <c r="J398" i="30"/>
  <c r="I398" i="30"/>
  <c r="K397" i="30"/>
  <c r="J397" i="30"/>
  <c r="I397" i="30"/>
  <c r="K396" i="30"/>
  <c r="J396" i="30"/>
  <c r="I396" i="30"/>
  <c r="K395" i="30"/>
  <c r="J395" i="30"/>
  <c r="I395" i="30"/>
  <c r="K394" i="30"/>
  <c r="J394" i="30"/>
  <c r="I394" i="30"/>
  <c r="K393" i="30"/>
  <c r="J393" i="30"/>
  <c r="I393" i="30"/>
  <c r="K392" i="30"/>
  <c r="J392" i="30"/>
  <c r="I392" i="30"/>
  <c r="K391" i="30"/>
  <c r="J391" i="30"/>
  <c r="I391" i="30"/>
  <c r="K390" i="30"/>
  <c r="J390" i="30"/>
  <c r="I390" i="30"/>
  <c r="K389" i="30"/>
  <c r="J389" i="30"/>
  <c r="I389" i="30"/>
  <c r="K388" i="30"/>
  <c r="J388" i="30"/>
  <c r="I388" i="30"/>
  <c r="K387" i="30"/>
  <c r="J387" i="30"/>
  <c r="I387" i="30"/>
  <c r="K386" i="30"/>
  <c r="J386" i="30"/>
  <c r="I386" i="30"/>
  <c r="K385" i="30"/>
  <c r="J385" i="30"/>
  <c r="I385" i="30"/>
  <c r="K384" i="30"/>
  <c r="J384" i="30"/>
  <c r="I384" i="30"/>
  <c r="K383" i="30"/>
  <c r="J383" i="30"/>
  <c r="I383" i="30"/>
  <c r="K382" i="30"/>
  <c r="J382" i="30"/>
  <c r="I382" i="30"/>
  <c r="K381" i="30"/>
  <c r="J381" i="30"/>
  <c r="I381" i="30"/>
  <c r="K380" i="30"/>
  <c r="J380" i="30"/>
  <c r="I380" i="30"/>
  <c r="K379" i="30"/>
  <c r="J379" i="30"/>
  <c r="I379" i="30"/>
  <c r="K378" i="30"/>
  <c r="J378" i="30"/>
  <c r="I378" i="30"/>
  <c r="K377" i="30"/>
  <c r="J377" i="30"/>
  <c r="I377" i="30"/>
  <c r="K376" i="30"/>
  <c r="J376" i="30"/>
  <c r="I376" i="30"/>
  <c r="K375" i="30"/>
  <c r="J375" i="30"/>
  <c r="I375" i="30"/>
  <c r="K374" i="30"/>
  <c r="J374" i="30"/>
  <c r="I374" i="30"/>
  <c r="K373" i="30"/>
  <c r="J373" i="30"/>
  <c r="I373" i="30"/>
  <c r="K372" i="30"/>
  <c r="J372" i="30"/>
  <c r="I372" i="30"/>
  <c r="K371" i="30"/>
  <c r="J371" i="30"/>
  <c r="I371" i="30"/>
  <c r="K370" i="30"/>
  <c r="J370" i="30"/>
  <c r="I370" i="30"/>
  <c r="K369" i="30"/>
  <c r="J369" i="30"/>
  <c r="I369" i="30"/>
  <c r="K368" i="30"/>
  <c r="J368" i="30"/>
  <c r="I368" i="30"/>
  <c r="K367" i="30"/>
  <c r="J367" i="30"/>
  <c r="I367" i="30"/>
  <c r="K366" i="30"/>
  <c r="J366" i="30"/>
  <c r="I366" i="30"/>
  <c r="K365" i="30"/>
  <c r="J365" i="30"/>
  <c r="I365" i="30"/>
  <c r="K364" i="30"/>
  <c r="J364" i="30"/>
  <c r="I364" i="30"/>
  <c r="K363" i="30"/>
  <c r="J363" i="30"/>
  <c r="I363" i="30"/>
  <c r="K362" i="30"/>
  <c r="J362" i="30"/>
  <c r="I362" i="30"/>
  <c r="K361" i="30"/>
  <c r="J361" i="30"/>
  <c r="I361" i="30"/>
  <c r="K360" i="30"/>
  <c r="J360" i="30"/>
  <c r="I360" i="30"/>
  <c r="K359" i="30"/>
  <c r="J359" i="30"/>
  <c r="I359" i="30"/>
  <c r="K358" i="30"/>
  <c r="J358" i="30"/>
  <c r="I358" i="30"/>
  <c r="K357" i="30"/>
  <c r="J357" i="30"/>
  <c r="I357" i="30"/>
  <c r="K356" i="30"/>
  <c r="J356" i="30"/>
  <c r="I356" i="30"/>
  <c r="K355" i="30"/>
  <c r="J355" i="30"/>
  <c r="I355" i="30"/>
  <c r="K354" i="30"/>
  <c r="J354" i="30"/>
  <c r="I354" i="30"/>
  <c r="K353" i="30"/>
  <c r="J353" i="30"/>
  <c r="I353" i="30"/>
  <c r="K352" i="30"/>
  <c r="J352" i="30"/>
  <c r="I352" i="30"/>
  <c r="K351" i="30"/>
  <c r="J351" i="30"/>
  <c r="I351" i="30"/>
  <c r="K350" i="30"/>
  <c r="J350" i="30"/>
  <c r="I350" i="30"/>
  <c r="K349" i="30"/>
  <c r="J349" i="30"/>
  <c r="I349" i="30"/>
  <c r="K348" i="30"/>
  <c r="J348" i="30"/>
  <c r="I348" i="30"/>
  <c r="K347" i="30"/>
  <c r="J347" i="30"/>
  <c r="I347" i="30"/>
  <c r="K346" i="30"/>
  <c r="J346" i="30"/>
  <c r="I346" i="30"/>
  <c r="K345" i="30"/>
  <c r="J345" i="30"/>
  <c r="I345" i="30"/>
  <c r="K344" i="30"/>
  <c r="J344" i="30"/>
  <c r="I344" i="30"/>
  <c r="K343" i="30"/>
  <c r="J343" i="30"/>
  <c r="I343" i="30"/>
  <c r="K342" i="30"/>
  <c r="J342" i="30"/>
  <c r="I342" i="30"/>
  <c r="K341" i="30"/>
  <c r="J341" i="30"/>
  <c r="I341" i="30"/>
  <c r="K340" i="30"/>
  <c r="J340" i="30"/>
  <c r="I340" i="30"/>
  <c r="K339" i="30"/>
  <c r="J339" i="30"/>
  <c r="I339" i="30"/>
  <c r="K338" i="30"/>
  <c r="J338" i="30"/>
  <c r="I338" i="30"/>
  <c r="K337" i="30"/>
  <c r="J337" i="30"/>
  <c r="I337" i="30"/>
  <c r="K336" i="30"/>
  <c r="J336" i="30"/>
  <c r="I336" i="30"/>
  <c r="K335" i="30"/>
  <c r="J335" i="30"/>
  <c r="I335" i="30"/>
  <c r="K334" i="30"/>
  <c r="J334" i="30"/>
  <c r="I334" i="30"/>
  <c r="K333" i="30"/>
  <c r="J333" i="30"/>
  <c r="I333" i="30"/>
  <c r="K332" i="30"/>
  <c r="J332" i="30"/>
  <c r="I332" i="30"/>
  <c r="K331" i="30"/>
  <c r="J331" i="30"/>
  <c r="I331" i="30"/>
  <c r="K330" i="30"/>
  <c r="J330" i="30"/>
  <c r="I330" i="30"/>
  <c r="K329" i="30"/>
  <c r="J329" i="30"/>
  <c r="I329" i="30"/>
  <c r="K328" i="30"/>
  <c r="J328" i="30"/>
  <c r="I328" i="30"/>
  <c r="K327" i="30"/>
  <c r="J327" i="30"/>
  <c r="I327" i="30"/>
  <c r="K326" i="30"/>
  <c r="J326" i="30"/>
  <c r="I326" i="30"/>
  <c r="K325" i="30"/>
  <c r="J325" i="30"/>
  <c r="I325" i="30"/>
  <c r="K324" i="30"/>
  <c r="J324" i="30"/>
  <c r="I324" i="30"/>
  <c r="K323" i="30"/>
  <c r="J323" i="30"/>
  <c r="I323" i="30"/>
  <c r="K322" i="30"/>
  <c r="J322" i="30"/>
  <c r="I322" i="30"/>
  <c r="K321" i="30"/>
  <c r="J321" i="30"/>
  <c r="I321" i="30"/>
  <c r="K320" i="30"/>
  <c r="J320" i="30"/>
  <c r="I320" i="30"/>
  <c r="K319" i="30"/>
  <c r="J319" i="30"/>
  <c r="I319" i="30"/>
  <c r="K318" i="30"/>
  <c r="J318" i="30"/>
  <c r="I318" i="30"/>
  <c r="K317" i="30"/>
  <c r="J317" i="30"/>
  <c r="I317" i="30"/>
  <c r="K316" i="30"/>
  <c r="J316" i="30"/>
  <c r="I316" i="30"/>
  <c r="K315" i="30"/>
  <c r="J315" i="30"/>
  <c r="I315" i="30"/>
  <c r="K314" i="30"/>
  <c r="J314" i="30"/>
  <c r="I314" i="30"/>
  <c r="K313" i="30"/>
  <c r="J313" i="30"/>
  <c r="I313" i="30"/>
  <c r="K312" i="30"/>
  <c r="J312" i="30"/>
  <c r="I312" i="30"/>
  <c r="K311" i="30"/>
  <c r="J311" i="30"/>
  <c r="I311" i="30"/>
  <c r="K310" i="30"/>
  <c r="J310" i="30"/>
  <c r="I310" i="30"/>
  <c r="K309" i="30"/>
  <c r="J309" i="30"/>
  <c r="I309" i="30"/>
  <c r="K308" i="30"/>
  <c r="J308" i="30"/>
  <c r="I308" i="30"/>
  <c r="K307" i="30"/>
  <c r="J307" i="30"/>
  <c r="I307" i="30"/>
  <c r="K306" i="30"/>
  <c r="J306" i="30"/>
  <c r="I306" i="30"/>
  <c r="K305" i="30"/>
  <c r="J305" i="30"/>
  <c r="I305" i="30"/>
  <c r="K304" i="30"/>
  <c r="J304" i="30"/>
  <c r="I304" i="30"/>
  <c r="K303" i="30"/>
  <c r="J303" i="30"/>
  <c r="I303" i="30"/>
  <c r="K302" i="30"/>
  <c r="J302" i="30"/>
  <c r="I302" i="30"/>
  <c r="K301" i="30"/>
  <c r="J301" i="30"/>
  <c r="I301" i="30"/>
  <c r="K300" i="30"/>
  <c r="J300" i="30"/>
  <c r="I300" i="30"/>
  <c r="K299" i="30"/>
  <c r="J299" i="30"/>
  <c r="I299" i="30"/>
  <c r="K298" i="30"/>
  <c r="J298" i="30"/>
  <c r="I298" i="30"/>
  <c r="K297" i="30"/>
  <c r="J297" i="30"/>
  <c r="I297" i="30"/>
  <c r="K296" i="30"/>
  <c r="J296" i="30"/>
  <c r="I296" i="30"/>
  <c r="K295" i="30"/>
  <c r="K583" i="30" s="1"/>
  <c r="M583" i="30" s="1"/>
  <c r="J295" i="30"/>
  <c r="J583" i="30" s="1"/>
  <c r="I295" i="30"/>
  <c r="K294" i="30"/>
  <c r="K582" i="30" s="1"/>
  <c r="M582" i="30" s="1"/>
  <c r="J294" i="30"/>
  <c r="J582" i="30" s="1"/>
  <c r="I294" i="30"/>
  <c r="I583" i="30" s="1"/>
  <c r="H293" i="30"/>
  <c r="H292" i="30"/>
  <c r="K291" i="30"/>
  <c r="J291" i="30"/>
  <c r="I291" i="30"/>
  <c r="K290" i="30"/>
  <c r="J290" i="30"/>
  <c r="I290" i="30"/>
  <c r="K289" i="30"/>
  <c r="J289" i="30"/>
  <c r="I289" i="30"/>
  <c r="K288" i="30"/>
  <c r="J288" i="30"/>
  <c r="I288" i="30"/>
  <c r="K287" i="30"/>
  <c r="J287" i="30"/>
  <c r="I287" i="30"/>
  <c r="K286" i="30"/>
  <c r="J286" i="30"/>
  <c r="I286" i="30"/>
  <c r="K285" i="30"/>
  <c r="J285" i="30"/>
  <c r="I285" i="30"/>
  <c r="K284" i="30"/>
  <c r="J284" i="30"/>
  <c r="I284" i="30"/>
  <c r="K283" i="30"/>
  <c r="J283" i="30"/>
  <c r="I283" i="30"/>
  <c r="K282" i="30"/>
  <c r="J282" i="30"/>
  <c r="I282" i="30"/>
  <c r="K281" i="30"/>
  <c r="J281" i="30"/>
  <c r="I281" i="30"/>
  <c r="K280" i="30"/>
  <c r="J280" i="30"/>
  <c r="I280" i="30"/>
  <c r="K279" i="30"/>
  <c r="J279" i="30"/>
  <c r="I279" i="30"/>
  <c r="K278" i="30"/>
  <c r="J278" i="30"/>
  <c r="I278" i="30"/>
  <c r="K277" i="30"/>
  <c r="J277" i="30"/>
  <c r="I277" i="30"/>
  <c r="K276" i="30"/>
  <c r="J276" i="30"/>
  <c r="I276" i="30"/>
  <c r="K275" i="30"/>
  <c r="J275" i="30"/>
  <c r="I275" i="30"/>
  <c r="K274" i="30"/>
  <c r="J274" i="30"/>
  <c r="I274" i="30"/>
  <c r="K273" i="30"/>
  <c r="J273" i="30"/>
  <c r="I273" i="30"/>
  <c r="K272" i="30"/>
  <c r="J272" i="30"/>
  <c r="I272" i="30"/>
  <c r="K271" i="30"/>
  <c r="J271" i="30"/>
  <c r="I271" i="30"/>
  <c r="K270" i="30"/>
  <c r="J270" i="30"/>
  <c r="I270" i="30"/>
  <c r="K269" i="30"/>
  <c r="J269" i="30"/>
  <c r="I269" i="30"/>
  <c r="K268" i="30"/>
  <c r="J268" i="30"/>
  <c r="I268" i="30"/>
  <c r="K267" i="30"/>
  <c r="J267" i="30"/>
  <c r="I267" i="30"/>
  <c r="K266" i="30"/>
  <c r="J266" i="30"/>
  <c r="I266" i="30"/>
  <c r="K265" i="30"/>
  <c r="J265" i="30"/>
  <c r="I265" i="30"/>
  <c r="K264" i="30"/>
  <c r="J264" i="30"/>
  <c r="I264" i="30"/>
  <c r="K263" i="30"/>
  <c r="J263" i="30"/>
  <c r="I263" i="30"/>
  <c r="K262" i="30"/>
  <c r="J262" i="30"/>
  <c r="I262" i="30"/>
  <c r="K261" i="30"/>
  <c r="J261" i="30"/>
  <c r="I261" i="30"/>
  <c r="K260" i="30"/>
  <c r="J260" i="30"/>
  <c r="I260" i="30"/>
  <c r="K259" i="30"/>
  <c r="J259" i="30"/>
  <c r="I259" i="30"/>
  <c r="K258" i="30"/>
  <c r="J258" i="30"/>
  <c r="I258" i="30"/>
  <c r="K257" i="30"/>
  <c r="J257" i="30"/>
  <c r="I257" i="30"/>
  <c r="K256" i="30"/>
  <c r="J256" i="30"/>
  <c r="I256" i="30"/>
  <c r="K255" i="30"/>
  <c r="J255" i="30"/>
  <c r="I255" i="30"/>
  <c r="K254" i="30"/>
  <c r="J254" i="30"/>
  <c r="I254" i="30"/>
  <c r="K253" i="30"/>
  <c r="J253" i="30"/>
  <c r="I253" i="30"/>
  <c r="K252" i="30"/>
  <c r="J252" i="30"/>
  <c r="I252" i="30"/>
  <c r="K251" i="30"/>
  <c r="J251" i="30"/>
  <c r="I251" i="30"/>
  <c r="K250" i="30"/>
  <c r="J250" i="30"/>
  <c r="I250" i="30"/>
  <c r="K249" i="30"/>
  <c r="J249" i="30"/>
  <c r="I249" i="30"/>
  <c r="K248" i="30"/>
  <c r="J248" i="30"/>
  <c r="I248" i="30"/>
  <c r="K247" i="30"/>
  <c r="J247" i="30"/>
  <c r="I247" i="30"/>
  <c r="K246" i="30"/>
  <c r="J246" i="30"/>
  <c r="I246" i="30"/>
  <c r="K245" i="30"/>
  <c r="J245" i="30"/>
  <c r="I245" i="30"/>
  <c r="K244" i="30"/>
  <c r="J244" i="30"/>
  <c r="I244" i="30"/>
  <c r="K243" i="30"/>
  <c r="J243" i="30"/>
  <c r="I243" i="30"/>
  <c r="K242" i="30"/>
  <c r="J242" i="30"/>
  <c r="I242" i="30"/>
  <c r="K241" i="30"/>
  <c r="J241" i="30"/>
  <c r="I241" i="30"/>
  <c r="K240" i="30"/>
  <c r="J240" i="30"/>
  <c r="I240" i="30"/>
  <c r="K239" i="30"/>
  <c r="J239" i="30"/>
  <c r="I239" i="30"/>
  <c r="K238" i="30"/>
  <c r="J238" i="30"/>
  <c r="I238" i="30"/>
  <c r="K237" i="30"/>
  <c r="J237" i="30"/>
  <c r="I237" i="30"/>
  <c r="K236" i="30"/>
  <c r="J236" i="30"/>
  <c r="I236" i="30"/>
  <c r="K235" i="30"/>
  <c r="J235" i="30"/>
  <c r="I235" i="30"/>
  <c r="K234" i="30"/>
  <c r="J234" i="30"/>
  <c r="I234" i="30"/>
  <c r="K233" i="30"/>
  <c r="J233" i="30"/>
  <c r="I233" i="30"/>
  <c r="K232" i="30"/>
  <c r="J232" i="30"/>
  <c r="I232" i="30"/>
  <c r="K231" i="30"/>
  <c r="J231" i="30"/>
  <c r="I231" i="30"/>
  <c r="K230" i="30"/>
  <c r="J230" i="30"/>
  <c r="I230" i="30"/>
  <c r="K229" i="30"/>
  <c r="J229" i="30"/>
  <c r="I229" i="30"/>
  <c r="K228" i="30"/>
  <c r="J228" i="30"/>
  <c r="I228" i="30"/>
  <c r="K227" i="30"/>
  <c r="J227" i="30"/>
  <c r="I227" i="30"/>
  <c r="K226" i="30"/>
  <c r="J226" i="30"/>
  <c r="I226" i="30"/>
  <c r="K225" i="30"/>
  <c r="J225" i="30"/>
  <c r="I225" i="30"/>
  <c r="K224" i="30"/>
  <c r="J224" i="30"/>
  <c r="I224" i="30"/>
  <c r="K223" i="30"/>
  <c r="J223" i="30"/>
  <c r="I223" i="30"/>
  <c r="K222" i="30"/>
  <c r="J222" i="30"/>
  <c r="I222" i="30"/>
  <c r="K221" i="30"/>
  <c r="J221" i="30"/>
  <c r="I221" i="30"/>
  <c r="K220" i="30"/>
  <c r="J220" i="30"/>
  <c r="I220" i="30"/>
  <c r="K219" i="30"/>
  <c r="J219" i="30"/>
  <c r="I219" i="30"/>
  <c r="K218" i="30"/>
  <c r="J218" i="30"/>
  <c r="I218" i="30"/>
  <c r="K217" i="30"/>
  <c r="J217" i="30"/>
  <c r="I217" i="30"/>
  <c r="K216" i="30"/>
  <c r="J216" i="30"/>
  <c r="I216" i="30"/>
  <c r="K215" i="30"/>
  <c r="J215" i="30"/>
  <c r="I215" i="30"/>
  <c r="K214" i="30"/>
  <c r="J214" i="30"/>
  <c r="I214" i="30"/>
  <c r="K213" i="30"/>
  <c r="J213" i="30"/>
  <c r="I213" i="30"/>
  <c r="K212" i="30"/>
  <c r="J212" i="30"/>
  <c r="I212" i="30"/>
  <c r="K211" i="30"/>
  <c r="J211" i="30"/>
  <c r="I211" i="30"/>
  <c r="K210" i="30"/>
  <c r="J210" i="30"/>
  <c r="I210" i="30"/>
  <c r="K209" i="30"/>
  <c r="J209" i="30"/>
  <c r="I209" i="30"/>
  <c r="K208" i="30"/>
  <c r="J208" i="30"/>
  <c r="I208" i="30"/>
  <c r="K207" i="30"/>
  <c r="J207" i="30"/>
  <c r="I207" i="30"/>
  <c r="K206" i="30"/>
  <c r="J206" i="30"/>
  <c r="I206" i="30"/>
  <c r="K205" i="30"/>
  <c r="J205" i="30"/>
  <c r="I205" i="30"/>
  <c r="K204" i="30"/>
  <c r="J204" i="30"/>
  <c r="I204" i="30"/>
  <c r="K203" i="30"/>
  <c r="J203" i="30"/>
  <c r="I203" i="30"/>
  <c r="K202" i="30"/>
  <c r="J202" i="30"/>
  <c r="I202" i="30"/>
  <c r="K201" i="30"/>
  <c r="J201" i="30"/>
  <c r="I201" i="30"/>
  <c r="K200" i="30"/>
  <c r="J200" i="30"/>
  <c r="I200" i="30"/>
  <c r="K199" i="30"/>
  <c r="J199" i="30"/>
  <c r="I199" i="30"/>
  <c r="K198" i="30"/>
  <c r="J198" i="30"/>
  <c r="I198" i="30"/>
  <c r="K197" i="30"/>
  <c r="J197" i="30"/>
  <c r="I197" i="30"/>
  <c r="K196" i="30"/>
  <c r="J196" i="30"/>
  <c r="I196" i="30"/>
  <c r="K195" i="30"/>
  <c r="J195" i="30"/>
  <c r="I195" i="30"/>
  <c r="K194" i="30"/>
  <c r="J194" i="30"/>
  <c r="I194" i="30"/>
  <c r="K193" i="30"/>
  <c r="J193" i="30"/>
  <c r="I193" i="30"/>
  <c r="K192" i="30"/>
  <c r="J192" i="30"/>
  <c r="I192" i="30"/>
  <c r="K191" i="30"/>
  <c r="J191" i="30"/>
  <c r="I191" i="30"/>
  <c r="K190" i="30"/>
  <c r="J190" i="30"/>
  <c r="I190" i="30"/>
  <c r="K189" i="30"/>
  <c r="J189" i="30"/>
  <c r="I189" i="30"/>
  <c r="K188" i="30"/>
  <c r="J188" i="30"/>
  <c r="I188" i="30"/>
  <c r="K187" i="30"/>
  <c r="J187" i="30"/>
  <c r="I187" i="30"/>
  <c r="K186" i="30"/>
  <c r="J186" i="30"/>
  <c r="I186" i="30"/>
  <c r="K185" i="30"/>
  <c r="J185" i="30"/>
  <c r="I185" i="30"/>
  <c r="K184" i="30"/>
  <c r="J184" i="30"/>
  <c r="I184" i="30"/>
  <c r="K183" i="30"/>
  <c r="J183" i="30"/>
  <c r="I183" i="30"/>
  <c r="K182" i="30"/>
  <c r="J182" i="30"/>
  <c r="I182" i="30"/>
  <c r="K181" i="30"/>
  <c r="J181" i="30"/>
  <c r="I181" i="30"/>
  <c r="K180" i="30"/>
  <c r="J180" i="30"/>
  <c r="I180" i="30"/>
  <c r="K179" i="30"/>
  <c r="J179" i="30"/>
  <c r="I179" i="30"/>
  <c r="K178" i="30"/>
  <c r="J178" i="30"/>
  <c r="I178" i="30"/>
  <c r="K177" i="30"/>
  <c r="J177" i="30"/>
  <c r="I177" i="30"/>
  <c r="K176" i="30"/>
  <c r="J176" i="30"/>
  <c r="I176" i="30"/>
  <c r="K175" i="30"/>
  <c r="J175" i="30"/>
  <c r="I175" i="30"/>
  <c r="K174" i="30"/>
  <c r="J174" i="30"/>
  <c r="I174" i="30"/>
  <c r="K173" i="30"/>
  <c r="J173" i="30"/>
  <c r="I173" i="30"/>
  <c r="K172" i="30"/>
  <c r="J172" i="30"/>
  <c r="I172" i="30"/>
  <c r="K171" i="30"/>
  <c r="J171" i="30"/>
  <c r="I171" i="30"/>
  <c r="K170" i="30"/>
  <c r="J170" i="30"/>
  <c r="I170" i="30"/>
  <c r="K169" i="30"/>
  <c r="J169" i="30"/>
  <c r="I169" i="30"/>
  <c r="K168" i="30"/>
  <c r="J168" i="30"/>
  <c r="I168" i="30"/>
  <c r="K167" i="30"/>
  <c r="J167" i="30"/>
  <c r="I167" i="30"/>
  <c r="K166" i="30"/>
  <c r="J166" i="30"/>
  <c r="I166" i="30"/>
  <c r="K165" i="30"/>
  <c r="J165" i="30"/>
  <c r="I165" i="30"/>
  <c r="K164" i="30"/>
  <c r="J164" i="30"/>
  <c r="I164" i="30"/>
  <c r="K163" i="30"/>
  <c r="J163" i="30"/>
  <c r="I163" i="30"/>
  <c r="K162" i="30"/>
  <c r="J162" i="30"/>
  <c r="I162" i="30"/>
  <c r="K161" i="30"/>
  <c r="J161" i="30"/>
  <c r="I161" i="30"/>
  <c r="K160" i="30"/>
  <c r="J160" i="30"/>
  <c r="I160" i="30"/>
  <c r="K159" i="30"/>
  <c r="J159" i="30"/>
  <c r="I159" i="30"/>
  <c r="K158" i="30"/>
  <c r="J158" i="30"/>
  <c r="I158" i="30"/>
  <c r="K157" i="30"/>
  <c r="J157" i="30"/>
  <c r="I157" i="30"/>
  <c r="K156" i="30"/>
  <c r="J156" i="30"/>
  <c r="I156" i="30"/>
  <c r="K155" i="30"/>
  <c r="J155" i="30"/>
  <c r="I155" i="30"/>
  <c r="K154" i="30"/>
  <c r="J154" i="30"/>
  <c r="I154" i="30"/>
  <c r="K153" i="30"/>
  <c r="J153" i="30"/>
  <c r="I153" i="30"/>
  <c r="K152" i="30"/>
  <c r="J152" i="30"/>
  <c r="I152" i="30"/>
  <c r="K151" i="30"/>
  <c r="J151" i="30"/>
  <c r="I151" i="30"/>
  <c r="K150" i="30"/>
  <c r="J150" i="30"/>
  <c r="I150" i="30"/>
  <c r="K149" i="30"/>
  <c r="J149" i="30"/>
  <c r="I149" i="30"/>
  <c r="K148" i="30"/>
  <c r="J148" i="30"/>
  <c r="I148" i="30"/>
  <c r="K147" i="30"/>
  <c r="J147" i="30"/>
  <c r="I147" i="30"/>
  <c r="K146" i="30"/>
  <c r="J146" i="30"/>
  <c r="I146" i="30"/>
  <c r="K145" i="30"/>
  <c r="J145" i="30"/>
  <c r="I145" i="30"/>
  <c r="K144" i="30"/>
  <c r="J144" i="30"/>
  <c r="I144" i="30"/>
  <c r="K143" i="30"/>
  <c r="J143" i="30"/>
  <c r="I143" i="30"/>
  <c r="K142" i="30"/>
  <c r="J142" i="30"/>
  <c r="I142" i="30"/>
  <c r="K141" i="30"/>
  <c r="J141" i="30"/>
  <c r="I141" i="30"/>
  <c r="K140" i="30"/>
  <c r="J140" i="30"/>
  <c r="I140" i="30"/>
  <c r="K139" i="30"/>
  <c r="J139" i="30"/>
  <c r="I139" i="30"/>
  <c r="K138" i="30"/>
  <c r="J138" i="30"/>
  <c r="I138" i="30"/>
  <c r="K137" i="30"/>
  <c r="J137" i="30"/>
  <c r="I137" i="30"/>
  <c r="K136" i="30"/>
  <c r="J136" i="30"/>
  <c r="I136" i="30"/>
  <c r="K135" i="30"/>
  <c r="J135" i="30"/>
  <c r="I135" i="30"/>
  <c r="K134" i="30"/>
  <c r="J134" i="30"/>
  <c r="I134" i="30"/>
  <c r="K133" i="30"/>
  <c r="J133" i="30"/>
  <c r="I133" i="30"/>
  <c r="K132" i="30"/>
  <c r="J132" i="30"/>
  <c r="I132" i="30"/>
  <c r="K131" i="30"/>
  <c r="J131" i="30"/>
  <c r="I131" i="30"/>
  <c r="K130" i="30"/>
  <c r="J130" i="30"/>
  <c r="I130" i="30"/>
  <c r="K129" i="30"/>
  <c r="J129" i="30"/>
  <c r="I129" i="30"/>
  <c r="K128" i="30"/>
  <c r="J128" i="30"/>
  <c r="I128" i="30"/>
  <c r="K127" i="30"/>
  <c r="J127" i="30"/>
  <c r="I127" i="30"/>
  <c r="K126" i="30"/>
  <c r="J126" i="30"/>
  <c r="I126" i="30"/>
  <c r="K125" i="30"/>
  <c r="J125" i="30"/>
  <c r="I125" i="30"/>
  <c r="K124" i="30"/>
  <c r="J124" i="30"/>
  <c r="I124" i="30"/>
  <c r="K123" i="30"/>
  <c r="J123" i="30"/>
  <c r="I123" i="30"/>
  <c r="K122" i="30"/>
  <c r="J122" i="30"/>
  <c r="I122" i="30"/>
  <c r="K121" i="30"/>
  <c r="J121" i="30"/>
  <c r="I121" i="30"/>
  <c r="K120" i="30"/>
  <c r="J120" i="30"/>
  <c r="I120" i="30"/>
  <c r="K119" i="30"/>
  <c r="J119" i="30"/>
  <c r="I119" i="30"/>
  <c r="K118" i="30"/>
  <c r="J118" i="30"/>
  <c r="I118" i="30"/>
  <c r="K117" i="30"/>
  <c r="J117" i="30"/>
  <c r="I117" i="30"/>
  <c r="K116" i="30"/>
  <c r="J116" i="30"/>
  <c r="I116" i="30"/>
  <c r="K115" i="30"/>
  <c r="J115" i="30"/>
  <c r="I115" i="30"/>
  <c r="K114" i="30"/>
  <c r="J114" i="30"/>
  <c r="I114" i="30"/>
  <c r="K113" i="30"/>
  <c r="J113" i="30"/>
  <c r="I113" i="30"/>
  <c r="K112" i="30"/>
  <c r="J112" i="30"/>
  <c r="I112" i="30"/>
  <c r="K111" i="30"/>
  <c r="J111" i="30"/>
  <c r="I111" i="30"/>
  <c r="K110" i="30"/>
  <c r="J110" i="30"/>
  <c r="I110" i="30"/>
  <c r="K109" i="30"/>
  <c r="J109" i="30"/>
  <c r="I109" i="30"/>
  <c r="K108" i="30"/>
  <c r="J108" i="30"/>
  <c r="I108" i="30"/>
  <c r="K107" i="30"/>
  <c r="J107" i="30"/>
  <c r="I107" i="30"/>
  <c r="K106" i="30"/>
  <c r="J106" i="30"/>
  <c r="I106" i="30"/>
  <c r="K105" i="30"/>
  <c r="J105" i="30"/>
  <c r="I105" i="30"/>
  <c r="K104" i="30"/>
  <c r="J104" i="30"/>
  <c r="I104" i="30"/>
  <c r="K103" i="30"/>
  <c r="J103" i="30"/>
  <c r="I103" i="30"/>
  <c r="K102" i="30"/>
  <c r="J102" i="30"/>
  <c r="I102" i="30"/>
  <c r="K101" i="30"/>
  <c r="J101" i="30"/>
  <c r="I101" i="30"/>
  <c r="K100" i="30"/>
  <c r="J100" i="30"/>
  <c r="I100" i="30"/>
  <c r="K99" i="30"/>
  <c r="J99" i="30"/>
  <c r="I99" i="30"/>
  <c r="K98" i="30"/>
  <c r="J98" i="30"/>
  <c r="I98" i="30"/>
  <c r="K97" i="30"/>
  <c r="J97" i="30"/>
  <c r="I97" i="30"/>
  <c r="K96" i="30"/>
  <c r="J96" i="30"/>
  <c r="I96" i="30"/>
  <c r="K95" i="30"/>
  <c r="J95" i="30"/>
  <c r="I95" i="30"/>
  <c r="K94" i="30"/>
  <c r="J94" i="30"/>
  <c r="I94" i="30"/>
  <c r="K93" i="30"/>
  <c r="J93" i="30"/>
  <c r="I93" i="30"/>
  <c r="K92" i="30"/>
  <c r="J92" i="30"/>
  <c r="I92" i="30"/>
  <c r="K91" i="30"/>
  <c r="J91" i="30"/>
  <c r="I91" i="30"/>
  <c r="K90" i="30"/>
  <c r="J90" i="30"/>
  <c r="I90" i="30"/>
  <c r="K89" i="30"/>
  <c r="J89" i="30"/>
  <c r="I89" i="30"/>
  <c r="K88" i="30"/>
  <c r="J88" i="30"/>
  <c r="I88" i="30"/>
  <c r="K87" i="30"/>
  <c r="J87" i="30"/>
  <c r="I87" i="30"/>
  <c r="K86" i="30"/>
  <c r="J86" i="30"/>
  <c r="I86" i="30"/>
  <c r="K85" i="30"/>
  <c r="J85" i="30"/>
  <c r="I85" i="30"/>
  <c r="K84" i="30"/>
  <c r="J84" i="30"/>
  <c r="I84" i="30"/>
  <c r="K83" i="30"/>
  <c r="J83" i="30"/>
  <c r="I83" i="30"/>
  <c r="K82" i="30"/>
  <c r="J82" i="30"/>
  <c r="I82" i="30"/>
  <c r="K81" i="30"/>
  <c r="J81" i="30"/>
  <c r="I81" i="30"/>
  <c r="K80" i="30"/>
  <c r="J80" i="30"/>
  <c r="I80" i="30"/>
  <c r="K79" i="30"/>
  <c r="J79" i="30"/>
  <c r="I79" i="30"/>
  <c r="K78" i="30"/>
  <c r="J78" i="30"/>
  <c r="I78" i="30"/>
  <c r="K77" i="30"/>
  <c r="J77" i="30"/>
  <c r="I77" i="30"/>
  <c r="K76" i="30"/>
  <c r="J76" i="30"/>
  <c r="I76" i="30"/>
  <c r="K75" i="30"/>
  <c r="J75" i="30"/>
  <c r="I75" i="30"/>
  <c r="K74" i="30"/>
  <c r="J74" i="30"/>
  <c r="I74" i="30"/>
  <c r="K73" i="30"/>
  <c r="J73" i="30"/>
  <c r="I73" i="30"/>
  <c r="K72" i="30"/>
  <c r="J72" i="30"/>
  <c r="I72" i="30"/>
  <c r="K71" i="30"/>
  <c r="J71" i="30"/>
  <c r="I71" i="30"/>
  <c r="K70" i="30"/>
  <c r="J70" i="30"/>
  <c r="I70" i="30"/>
  <c r="K69" i="30"/>
  <c r="J69" i="30"/>
  <c r="I69" i="30"/>
  <c r="K68" i="30"/>
  <c r="J68" i="30"/>
  <c r="I68" i="30"/>
  <c r="K67" i="30"/>
  <c r="J67" i="30"/>
  <c r="I67" i="30"/>
  <c r="K66" i="30"/>
  <c r="J66" i="30"/>
  <c r="I66" i="30"/>
  <c r="K65" i="30"/>
  <c r="J65" i="30"/>
  <c r="I65" i="30"/>
  <c r="K64" i="30"/>
  <c r="J64" i="30"/>
  <c r="I64" i="30"/>
  <c r="K63" i="30"/>
  <c r="J63" i="30"/>
  <c r="I63" i="30"/>
  <c r="K62" i="30"/>
  <c r="J62" i="30"/>
  <c r="I62" i="30"/>
  <c r="K61" i="30"/>
  <c r="J61" i="30"/>
  <c r="I61" i="30"/>
  <c r="K60" i="30"/>
  <c r="J60" i="30"/>
  <c r="I60" i="30"/>
  <c r="K59" i="30"/>
  <c r="J59" i="30"/>
  <c r="I59" i="30"/>
  <c r="K58" i="30"/>
  <c r="J58" i="30"/>
  <c r="I58" i="30"/>
  <c r="K57" i="30"/>
  <c r="J57" i="30"/>
  <c r="I57" i="30"/>
  <c r="K56" i="30"/>
  <c r="J56" i="30"/>
  <c r="I56" i="30"/>
  <c r="K55" i="30"/>
  <c r="J55" i="30"/>
  <c r="I55" i="30"/>
  <c r="K54" i="30"/>
  <c r="J54" i="30"/>
  <c r="I54" i="30"/>
  <c r="K53" i="30"/>
  <c r="J53" i="30"/>
  <c r="I53" i="30"/>
  <c r="K52" i="30"/>
  <c r="J52" i="30"/>
  <c r="I52" i="30"/>
  <c r="K51" i="30"/>
  <c r="J51" i="30"/>
  <c r="I51" i="30"/>
  <c r="K50" i="30"/>
  <c r="J50" i="30"/>
  <c r="I50" i="30"/>
  <c r="K49" i="30"/>
  <c r="J49" i="30"/>
  <c r="I49" i="30"/>
  <c r="K48" i="30"/>
  <c r="J48" i="30"/>
  <c r="I48" i="30"/>
  <c r="K47" i="30"/>
  <c r="J47" i="30"/>
  <c r="I47" i="30"/>
  <c r="K46" i="30"/>
  <c r="J46" i="30"/>
  <c r="I46" i="30"/>
  <c r="K45" i="30"/>
  <c r="J45" i="30"/>
  <c r="I45" i="30"/>
  <c r="K44" i="30"/>
  <c r="J44" i="30"/>
  <c r="I44" i="30"/>
  <c r="K43" i="30"/>
  <c r="J43" i="30"/>
  <c r="I43" i="30"/>
  <c r="K42" i="30"/>
  <c r="J42" i="30"/>
  <c r="I42" i="30"/>
  <c r="K41" i="30"/>
  <c r="J41" i="30"/>
  <c r="I41" i="30"/>
  <c r="K40" i="30"/>
  <c r="J40" i="30"/>
  <c r="I40" i="30"/>
  <c r="K39" i="30"/>
  <c r="J39" i="30"/>
  <c r="I39" i="30"/>
  <c r="K38" i="30"/>
  <c r="J38" i="30"/>
  <c r="I38" i="30"/>
  <c r="K37" i="30"/>
  <c r="J37" i="30"/>
  <c r="I37" i="30"/>
  <c r="K36" i="30"/>
  <c r="J36" i="30"/>
  <c r="I36" i="30"/>
  <c r="K35" i="30"/>
  <c r="J35" i="30"/>
  <c r="I35" i="30"/>
  <c r="K34" i="30"/>
  <c r="J34" i="30"/>
  <c r="I34" i="30"/>
  <c r="K33" i="30"/>
  <c r="J33" i="30"/>
  <c r="I33" i="30"/>
  <c r="K32" i="30"/>
  <c r="J32" i="30"/>
  <c r="I32" i="30"/>
  <c r="K31" i="30"/>
  <c r="J31" i="30"/>
  <c r="I31" i="30"/>
  <c r="K30" i="30"/>
  <c r="J30" i="30"/>
  <c r="I30" i="30"/>
  <c r="K29" i="30"/>
  <c r="J29" i="30"/>
  <c r="I29" i="30"/>
  <c r="K28" i="30"/>
  <c r="J28" i="30"/>
  <c r="I28" i="30"/>
  <c r="K27" i="30"/>
  <c r="J27" i="30"/>
  <c r="I27" i="30"/>
  <c r="K26" i="30"/>
  <c r="J26" i="30"/>
  <c r="I26" i="30"/>
  <c r="K25" i="30"/>
  <c r="J25" i="30"/>
  <c r="I25" i="30"/>
  <c r="K24" i="30"/>
  <c r="J24" i="30"/>
  <c r="I24" i="30"/>
  <c r="K23" i="30"/>
  <c r="J23" i="30"/>
  <c r="I23" i="30"/>
  <c r="K22" i="30"/>
  <c r="J22" i="30"/>
  <c r="I22" i="30"/>
  <c r="K21" i="30"/>
  <c r="J21" i="30"/>
  <c r="I21" i="30"/>
  <c r="K20" i="30"/>
  <c r="J20" i="30"/>
  <c r="I20" i="30"/>
  <c r="K19" i="30"/>
  <c r="J19" i="30"/>
  <c r="I19" i="30"/>
  <c r="K18" i="30"/>
  <c r="J18" i="30"/>
  <c r="I18" i="30"/>
  <c r="K17" i="30"/>
  <c r="J17" i="30"/>
  <c r="I17" i="30"/>
  <c r="K16" i="30"/>
  <c r="J16" i="30"/>
  <c r="I16" i="30"/>
  <c r="K15" i="30"/>
  <c r="J15" i="30"/>
  <c r="I15" i="30"/>
  <c r="K14" i="30"/>
  <c r="J14" i="30"/>
  <c r="I14" i="30"/>
  <c r="K13" i="30"/>
  <c r="J13" i="30"/>
  <c r="I13" i="30"/>
  <c r="K12" i="30"/>
  <c r="J12" i="30"/>
  <c r="I12" i="30"/>
  <c r="K11" i="30"/>
  <c r="J11" i="30"/>
  <c r="I11" i="30"/>
  <c r="K10" i="30"/>
  <c r="J10" i="30"/>
  <c r="I10" i="30"/>
  <c r="K9" i="30"/>
  <c r="J9" i="30"/>
  <c r="I9" i="30"/>
  <c r="K8" i="30"/>
  <c r="J8" i="30"/>
  <c r="I8" i="30"/>
  <c r="K7" i="30"/>
  <c r="J7" i="30"/>
  <c r="I7" i="30"/>
  <c r="K6" i="30"/>
  <c r="J6" i="30"/>
  <c r="I6" i="30"/>
  <c r="K5" i="30"/>
  <c r="K293" i="30" s="1"/>
  <c r="M293" i="30" s="1"/>
  <c r="J5" i="30"/>
  <c r="J293" i="30" s="1"/>
  <c r="I5" i="30"/>
  <c r="K4" i="30"/>
  <c r="K292" i="30" s="1"/>
  <c r="M292" i="30" s="1"/>
  <c r="J4" i="30"/>
  <c r="J292" i="30" s="1"/>
  <c r="L292" i="30" s="1"/>
  <c r="I4" i="30"/>
  <c r="I293" i="30" s="1"/>
  <c r="L293" i="30" l="1"/>
  <c r="L582" i="30"/>
  <c r="L583" i="30"/>
  <c r="I292" i="30"/>
  <c r="I582" i="30"/>
  <c r="I4" i="24" l="1"/>
  <c r="J4" i="24"/>
  <c r="K4" i="24"/>
  <c r="I5" i="24"/>
  <c r="I292" i="24" s="1"/>
  <c r="J5" i="24"/>
  <c r="K5" i="24"/>
  <c r="I6" i="24"/>
  <c r="J6" i="24"/>
  <c r="J293" i="24" s="1"/>
  <c r="K6" i="24"/>
  <c r="I7" i="24"/>
  <c r="J7" i="24"/>
  <c r="K7" i="24"/>
  <c r="K293" i="24" s="1"/>
  <c r="M293" i="24" s="1"/>
  <c r="I8" i="24"/>
  <c r="J8" i="24"/>
  <c r="K8" i="24"/>
  <c r="I9" i="24"/>
  <c r="J9" i="24"/>
  <c r="K9" i="24"/>
  <c r="I10" i="24"/>
  <c r="J10" i="24"/>
  <c r="K10" i="24"/>
  <c r="I11" i="24"/>
  <c r="J11" i="24"/>
  <c r="K11" i="24"/>
  <c r="I12" i="24"/>
  <c r="J12" i="24"/>
  <c r="K12" i="24"/>
  <c r="I13" i="24"/>
  <c r="J13" i="24"/>
  <c r="K13" i="24"/>
  <c r="I14" i="24"/>
  <c r="J14" i="24"/>
  <c r="K14" i="24"/>
  <c r="I15" i="24"/>
  <c r="J15" i="24"/>
  <c r="K15" i="24"/>
  <c r="I16" i="24"/>
  <c r="J16" i="24"/>
  <c r="K16" i="24"/>
  <c r="I17" i="24"/>
  <c r="J17" i="24"/>
  <c r="K17" i="24"/>
  <c r="I18" i="24"/>
  <c r="J18" i="24"/>
  <c r="K18" i="24"/>
  <c r="I19" i="24"/>
  <c r="J19" i="24"/>
  <c r="K19" i="24"/>
  <c r="I20" i="24"/>
  <c r="J20" i="24"/>
  <c r="K20" i="24"/>
  <c r="I21" i="24"/>
  <c r="J21" i="24"/>
  <c r="K21" i="24"/>
  <c r="I22" i="24"/>
  <c r="J22" i="24"/>
  <c r="K22" i="24"/>
  <c r="I23" i="24"/>
  <c r="J23" i="24"/>
  <c r="K23" i="24"/>
  <c r="I24" i="24"/>
  <c r="J24" i="24"/>
  <c r="K24" i="24"/>
  <c r="I25" i="24"/>
  <c r="J25" i="24"/>
  <c r="K25" i="24"/>
  <c r="I26" i="24"/>
  <c r="J26" i="24"/>
  <c r="K26" i="24"/>
  <c r="I27" i="24"/>
  <c r="J27" i="24"/>
  <c r="K27" i="24"/>
  <c r="I28" i="24"/>
  <c r="J28" i="24"/>
  <c r="K28" i="24"/>
  <c r="I29" i="24"/>
  <c r="J29" i="24"/>
  <c r="K29" i="24"/>
  <c r="I30" i="24"/>
  <c r="J30" i="24"/>
  <c r="K30" i="24"/>
  <c r="I31" i="24"/>
  <c r="J31" i="24"/>
  <c r="K31" i="24"/>
  <c r="I32" i="24"/>
  <c r="J32" i="24"/>
  <c r="K32" i="24"/>
  <c r="I33" i="24"/>
  <c r="J33" i="24"/>
  <c r="K33" i="24"/>
  <c r="I34" i="24"/>
  <c r="J34" i="24"/>
  <c r="K34" i="24"/>
  <c r="I35" i="24"/>
  <c r="J35" i="24"/>
  <c r="K35" i="24"/>
  <c r="I36" i="24"/>
  <c r="J36" i="24"/>
  <c r="K36" i="24"/>
  <c r="I37" i="24"/>
  <c r="J37" i="24"/>
  <c r="K37" i="24"/>
  <c r="I38" i="24"/>
  <c r="J38" i="24"/>
  <c r="K38" i="24"/>
  <c r="I39" i="24"/>
  <c r="J39" i="24"/>
  <c r="K39" i="24"/>
  <c r="I40" i="24"/>
  <c r="J40" i="24"/>
  <c r="K40" i="24"/>
  <c r="I41" i="24"/>
  <c r="J41" i="24"/>
  <c r="K41" i="24"/>
  <c r="I42" i="24"/>
  <c r="J42" i="24"/>
  <c r="K42" i="24"/>
  <c r="I43" i="24"/>
  <c r="J43" i="24"/>
  <c r="K43" i="24"/>
  <c r="I44" i="24"/>
  <c r="J44" i="24"/>
  <c r="K44" i="24"/>
  <c r="I45" i="24"/>
  <c r="J45" i="24"/>
  <c r="K45" i="24"/>
  <c r="I46" i="24"/>
  <c r="J46" i="24"/>
  <c r="K46" i="24"/>
  <c r="I47" i="24"/>
  <c r="J47" i="24"/>
  <c r="K47" i="24"/>
  <c r="I48" i="24"/>
  <c r="J48" i="24"/>
  <c r="K48" i="24"/>
  <c r="I49" i="24"/>
  <c r="J49" i="24"/>
  <c r="K49" i="24"/>
  <c r="I50" i="24"/>
  <c r="J50" i="24"/>
  <c r="K50" i="24"/>
  <c r="I51" i="24"/>
  <c r="J51" i="24"/>
  <c r="K51" i="24"/>
  <c r="I52" i="24"/>
  <c r="J52" i="24"/>
  <c r="K52" i="24"/>
  <c r="I53" i="24"/>
  <c r="J53" i="24"/>
  <c r="K53" i="24"/>
  <c r="I54" i="24"/>
  <c r="J54" i="24"/>
  <c r="K54" i="24"/>
  <c r="I55" i="24"/>
  <c r="J55" i="24"/>
  <c r="K55" i="24"/>
  <c r="I56" i="24"/>
  <c r="J56" i="24"/>
  <c r="K56" i="24"/>
  <c r="I57" i="24"/>
  <c r="J57" i="24"/>
  <c r="K57" i="24"/>
  <c r="I58" i="24"/>
  <c r="J58" i="24"/>
  <c r="K58" i="24"/>
  <c r="I59" i="24"/>
  <c r="J59" i="24"/>
  <c r="K59" i="24"/>
  <c r="I60" i="24"/>
  <c r="J60" i="24"/>
  <c r="K60" i="24"/>
  <c r="I61" i="24"/>
  <c r="J61" i="24"/>
  <c r="K61" i="24"/>
  <c r="I62" i="24"/>
  <c r="J62" i="24"/>
  <c r="K62" i="24"/>
  <c r="I63" i="24"/>
  <c r="J63" i="24"/>
  <c r="K63" i="24"/>
  <c r="I64" i="24"/>
  <c r="J64" i="24"/>
  <c r="K64" i="24"/>
  <c r="I65" i="24"/>
  <c r="J65" i="24"/>
  <c r="K65" i="24"/>
  <c r="I66" i="24"/>
  <c r="J66" i="24"/>
  <c r="K66" i="24"/>
  <c r="I67" i="24"/>
  <c r="J67" i="24"/>
  <c r="K67" i="24"/>
  <c r="I68" i="24"/>
  <c r="J68" i="24"/>
  <c r="K68" i="24"/>
  <c r="I69" i="24"/>
  <c r="J69" i="24"/>
  <c r="K69" i="24"/>
  <c r="I70" i="24"/>
  <c r="J70" i="24"/>
  <c r="K70" i="24"/>
  <c r="I71" i="24"/>
  <c r="J71" i="24"/>
  <c r="K71" i="24"/>
  <c r="I72" i="24"/>
  <c r="J72" i="24"/>
  <c r="K72" i="24"/>
  <c r="I73" i="24"/>
  <c r="J73" i="24"/>
  <c r="K73" i="24"/>
  <c r="I74" i="24"/>
  <c r="J74" i="24"/>
  <c r="K74" i="24"/>
  <c r="I75" i="24"/>
  <c r="J75" i="24"/>
  <c r="K75" i="24"/>
  <c r="I76" i="24"/>
  <c r="J76" i="24"/>
  <c r="K76" i="24"/>
  <c r="I77" i="24"/>
  <c r="J77" i="24"/>
  <c r="K77" i="24"/>
  <c r="I78" i="24"/>
  <c r="J78" i="24"/>
  <c r="K78" i="24"/>
  <c r="I79" i="24"/>
  <c r="J79" i="24"/>
  <c r="K79" i="24"/>
  <c r="I80" i="24"/>
  <c r="J80" i="24"/>
  <c r="K80" i="24"/>
  <c r="I81" i="24"/>
  <c r="J81" i="24"/>
  <c r="K81" i="24"/>
  <c r="I82" i="24"/>
  <c r="J82" i="24"/>
  <c r="K82" i="24"/>
  <c r="I83" i="24"/>
  <c r="J83" i="24"/>
  <c r="K83" i="24"/>
  <c r="I84" i="24"/>
  <c r="J84" i="24"/>
  <c r="K84" i="24"/>
  <c r="I85" i="24"/>
  <c r="J85" i="24"/>
  <c r="K85" i="24"/>
  <c r="I86" i="24"/>
  <c r="J86" i="24"/>
  <c r="K86" i="24"/>
  <c r="I87" i="24"/>
  <c r="J87" i="24"/>
  <c r="K87" i="24"/>
  <c r="I88" i="24"/>
  <c r="J88" i="24"/>
  <c r="K88" i="24"/>
  <c r="I89" i="24"/>
  <c r="J89" i="24"/>
  <c r="K89" i="24"/>
  <c r="I90" i="24"/>
  <c r="J90" i="24"/>
  <c r="K90" i="24"/>
  <c r="I91" i="24"/>
  <c r="J91" i="24"/>
  <c r="K91" i="24"/>
  <c r="I92" i="24"/>
  <c r="J92" i="24"/>
  <c r="K92" i="24"/>
  <c r="I93" i="24"/>
  <c r="J93" i="24"/>
  <c r="K93" i="24"/>
  <c r="I94" i="24"/>
  <c r="J94" i="24"/>
  <c r="K94" i="24"/>
  <c r="I95" i="24"/>
  <c r="J95" i="24"/>
  <c r="K95" i="24"/>
  <c r="I96" i="24"/>
  <c r="J96" i="24"/>
  <c r="K96" i="24"/>
  <c r="I97" i="24"/>
  <c r="J97" i="24"/>
  <c r="K97" i="24"/>
  <c r="I98" i="24"/>
  <c r="J98" i="24"/>
  <c r="K98" i="24"/>
  <c r="I99" i="24"/>
  <c r="J99" i="24"/>
  <c r="K99" i="24"/>
  <c r="I100" i="24"/>
  <c r="J100" i="24"/>
  <c r="K100" i="24"/>
  <c r="I101" i="24"/>
  <c r="J101" i="24"/>
  <c r="K101" i="24"/>
  <c r="I102" i="24"/>
  <c r="J102" i="24"/>
  <c r="K102" i="24"/>
  <c r="I103" i="24"/>
  <c r="J103" i="24"/>
  <c r="K103" i="24"/>
  <c r="I104" i="24"/>
  <c r="J104" i="24"/>
  <c r="K104" i="24"/>
  <c r="I105" i="24"/>
  <c r="J105" i="24"/>
  <c r="K105" i="24"/>
  <c r="I106" i="24"/>
  <c r="J106" i="24"/>
  <c r="K106" i="24"/>
  <c r="I107" i="24"/>
  <c r="J107" i="24"/>
  <c r="K107" i="24"/>
  <c r="I108" i="24"/>
  <c r="J108" i="24"/>
  <c r="K108" i="24"/>
  <c r="I109" i="24"/>
  <c r="J109" i="24"/>
  <c r="K109" i="24"/>
  <c r="I110" i="24"/>
  <c r="J110" i="24"/>
  <c r="K110" i="24"/>
  <c r="I111" i="24"/>
  <c r="J111" i="24"/>
  <c r="K111" i="24"/>
  <c r="I112" i="24"/>
  <c r="J112" i="24"/>
  <c r="K112" i="24"/>
  <c r="I113" i="24"/>
  <c r="J113" i="24"/>
  <c r="K113" i="24"/>
  <c r="I114" i="24"/>
  <c r="J114" i="24"/>
  <c r="K114" i="24"/>
  <c r="I115" i="24"/>
  <c r="J115" i="24"/>
  <c r="K115" i="24"/>
  <c r="I116" i="24"/>
  <c r="J116" i="24"/>
  <c r="K116" i="24"/>
  <c r="I117" i="24"/>
  <c r="J117" i="24"/>
  <c r="K117" i="24"/>
  <c r="I118" i="24"/>
  <c r="J118" i="24"/>
  <c r="K118" i="24"/>
  <c r="I119" i="24"/>
  <c r="J119" i="24"/>
  <c r="K119" i="24"/>
  <c r="I120" i="24"/>
  <c r="J120" i="24"/>
  <c r="K120" i="24"/>
  <c r="I121" i="24"/>
  <c r="J121" i="24"/>
  <c r="K121" i="24"/>
  <c r="I122" i="24"/>
  <c r="J122" i="24"/>
  <c r="K122" i="24"/>
  <c r="I123" i="24"/>
  <c r="J123" i="24"/>
  <c r="K123" i="24"/>
  <c r="I124" i="24"/>
  <c r="J124" i="24"/>
  <c r="K124" i="24"/>
  <c r="I125" i="24"/>
  <c r="J125" i="24"/>
  <c r="K125" i="24"/>
  <c r="I126" i="24"/>
  <c r="J126" i="24"/>
  <c r="K126" i="24"/>
  <c r="I127" i="24"/>
  <c r="J127" i="24"/>
  <c r="K127" i="24"/>
  <c r="I128" i="24"/>
  <c r="J128" i="24"/>
  <c r="K128" i="24"/>
  <c r="I129" i="24"/>
  <c r="J129" i="24"/>
  <c r="K129" i="24"/>
  <c r="I130" i="24"/>
  <c r="J130" i="24"/>
  <c r="K130" i="24"/>
  <c r="I131" i="24"/>
  <c r="J131" i="24"/>
  <c r="K131" i="24"/>
  <c r="I132" i="24"/>
  <c r="J132" i="24"/>
  <c r="K132" i="24"/>
  <c r="I133" i="24"/>
  <c r="J133" i="24"/>
  <c r="K133" i="24"/>
  <c r="I134" i="24"/>
  <c r="J134" i="24"/>
  <c r="K134" i="24"/>
  <c r="I135" i="24"/>
  <c r="J135" i="24"/>
  <c r="K135" i="24"/>
  <c r="I136" i="24"/>
  <c r="J136" i="24"/>
  <c r="K136" i="24"/>
  <c r="I137" i="24"/>
  <c r="J137" i="24"/>
  <c r="K137" i="24"/>
  <c r="I138" i="24"/>
  <c r="J138" i="24"/>
  <c r="K138" i="24"/>
  <c r="I139" i="24"/>
  <c r="J139" i="24"/>
  <c r="K139" i="24"/>
  <c r="I140" i="24"/>
  <c r="J140" i="24"/>
  <c r="K140" i="24"/>
  <c r="I141" i="24"/>
  <c r="J141" i="24"/>
  <c r="K141" i="24"/>
  <c r="I142" i="24"/>
  <c r="J142" i="24"/>
  <c r="K142" i="24"/>
  <c r="I143" i="24"/>
  <c r="J143" i="24"/>
  <c r="K143" i="24"/>
  <c r="I144" i="24"/>
  <c r="J144" i="24"/>
  <c r="K144" i="24"/>
  <c r="I145" i="24"/>
  <c r="J145" i="24"/>
  <c r="K145" i="24"/>
  <c r="I146" i="24"/>
  <c r="J146" i="24"/>
  <c r="K146" i="24"/>
  <c r="I147" i="24"/>
  <c r="J147" i="24"/>
  <c r="K147" i="24"/>
  <c r="I148" i="24"/>
  <c r="J148" i="24"/>
  <c r="K148" i="24"/>
  <c r="I149" i="24"/>
  <c r="J149" i="24"/>
  <c r="K149" i="24"/>
  <c r="I150" i="24"/>
  <c r="J150" i="24"/>
  <c r="K150" i="24"/>
  <c r="I151" i="24"/>
  <c r="J151" i="24"/>
  <c r="K151" i="24"/>
  <c r="I152" i="24"/>
  <c r="J152" i="24"/>
  <c r="K152" i="24"/>
  <c r="I153" i="24"/>
  <c r="J153" i="24"/>
  <c r="K153" i="24"/>
  <c r="I154" i="24"/>
  <c r="J154" i="24"/>
  <c r="K154" i="24"/>
  <c r="I155" i="24"/>
  <c r="J155" i="24"/>
  <c r="K155" i="24"/>
  <c r="I156" i="24"/>
  <c r="J156" i="24"/>
  <c r="K156" i="24"/>
  <c r="I157" i="24"/>
  <c r="J157" i="24"/>
  <c r="K157" i="24"/>
  <c r="I158" i="24"/>
  <c r="J158" i="24"/>
  <c r="K158" i="24"/>
  <c r="I159" i="24"/>
  <c r="J159" i="24"/>
  <c r="K159" i="24"/>
  <c r="I160" i="24"/>
  <c r="J160" i="24"/>
  <c r="K160" i="24"/>
  <c r="I161" i="24"/>
  <c r="J161" i="24"/>
  <c r="K161" i="24"/>
  <c r="I162" i="24"/>
  <c r="J162" i="24"/>
  <c r="K162" i="24"/>
  <c r="I163" i="24"/>
  <c r="J163" i="24"/>
  <c r="K163" i="24"/>
  <c r="I164" i="24"/>
  <c r="J164" i="24"/>
  <c r="K164" i="24"/>
  <c r="I165" i="24"/>
  <c r="J165" i="24"/>
  <c r="K165" i="24"/>
  <c r="I166" i="24"/>
  <c r="J166" i="24"/>
  <c r="K166" i="24"/>
  <c r="I167" i="24"/>
  <c r="J167" i="24"/>
  <c r="K167" i="24"/>
  <c r="I168" i="24"/>
  <c r="J168" i="24"/>
  <c r="K168" i="24"/>
  <c r="I169" i="24"/>
  <c r="J169" i="24"/>
  <c r="K169" i="24"/>
  <c r="I170" i="24"/>
  <c r="J170" i="24"/>
  <c r="K170" i="24"/>
  <c r="I171" i="24"/>
  <c r="J171" i="24"/>
  <c r="K171" i="24"/>
  <c r="I172" i="24"/>
  <c r="J172" i="24"/>
  <c r="K172" i="24"/>
  <c r="I173" i="24"/>
  <c r="J173" i="24"/>
  <c r="K173" i="24"/>
  <c r="I174" i="24"/>
  <c r="J174" i="24"/>
  <c r="K174" i="24"/>
  <c r="I175" i="24"/>
  <c r="J175" i="24"/>
  <c r="K175" i="24"/>
  <c r="I176" i="24"/>
  <c r="J176" i="24"/>
  <c r="K176" i="24"/>
  <c r="I177" i="24"/>
  <c r="J177" i="24"/>
  <c r="K177" i="24"/>
  <c r="I178" i="24"/>
  <c r="J178" i="24"/>
  <c r="K178" i="24"/>
  <c r="I179" i="24"/>
  <c r="J179" i="24"/>
  <c r="K179" i="24"/>
  <c r="I180" i="24"/>
  <c r="J180" i="24"/>
  <c r="K180" i="24"/>
  <c r="I181" i="24"/>
  <c r="J181" i="24"/>
  <c r="K181" i="24"/>
  <c r="I182" i="24"/>
  <c r="J182" i="24"/>
  <c r="K182" i="24"/>
  <c r="I183" i="24"/>
  <c r="J183" i="24"/>
  <c r="K183" i="24"/>
  <c r="I184" i="24"/>
  <c r="J184" i="24"/>
  <c r="K184" i="24"/>
  <c r="I185" i="24"/>
  <c r="J185" i="24"/>
  <c r="K185" i="24"/>
  <c r="I186" i="24"/>
  <c r="J186" i="24"/>
  <c r="K186" i="24"/>
  <c r="I187" i="24"/>
  <c r="J187" i="24"/>
  <c r="K187" i="24"/>
  <c r="I188" i="24"/>
  <c r="J188" i="24"/>
  <c r="K188" i="24"/>
  <c r="I189" i="24"/>
  <c r="J189" i="24"/>
  <c r="K189" i="24"/>
  <c r="I190" i="24"/>
  <c r="J190" i="24"/>
  <c r="K190" i="24"/>
  <c r="I191" i="24"/>
  <c r="J191" i="24"/>
  <c r="K191" i="24"/>
  <c r="I192" i="24"/>
  <c r="J192" i="24"/>
  <c r="K192" i="24"/>
  <c r="I193" i="24"/>
  <c r="J193" i="24"/>
  <c r="K193" i="24"/>
  <c r="I194" i="24"/>
  <c r="J194" i="24"/>
  <c r="K194" i="24"/>
  <c r="I195" i="24"/>
  <c r="J195" i="24"/>
  <c r="K195" i="24"/>
  <c r="I196" i="24"/>
  <c r="J196" i="24"/>
  <c r="K196" i="24"/>
  <c r="I197" i="24"/>
  <c r="J197" i="24"/>
  <c r="K197" i="24"/>
  <c r="I198" i="24"/>
  <c r="J198" i="24"/>
  <c r="K198" i="24"/>
  <c r="I199" i="24"/>
  <c r="J199" i="24"/>
  <c r="K199" i="24"/>
  <c r="I200" i="24"/>
  <c r="J200" i="24"/>
  <c r="K200" i="24"/>
  <c r="I201" i="24"/>
  <c r="J201" i="24"/>
  <c r="K201" i="24"/>
  <c r="I202" i="24"/>
  <c r="J202" i="24"/>
  <c r="K202" i="24"/>
  <c r="I203" i="24"/>
  <c r="J203" i="24"/>
  <c r="K203" i="24"/>
  <c r="I204" i="24"/>
  <c r="J204" i="24"/>
  <c r="K204" i="24"/>
  <c r="I205" i="24"/>
  <c r="J205" i="24"/>
  <c r="K205" i="24"/>
  <c r="I206" i="24"/>
  <c r="J206" i="24"/>
  <c r="K206" i="24"/>
  <c r="I207" i="24"/>
  <c r="J207" i="24"/>
  <c r="K207" i="24"/>
  <c r="I208" i="24"/>
  <c r="J208" i="24"/>
  <c r="K208" i="24"/>
  <c r="I209" i="24"/>
  <c r="J209" i="24"/>
  <c r="K209" i="24"/>
  <c r="I210" i="24"/>
  <c r="J210" i="24"/>
  <c r="K210" i="24"/>
  <c r="I211" i="24"/>
  <c r="J211" i="24"/>
  <c r="K211" i="24"/>
  <c r="I212" i="24"/>
  <c r="J212" i="24"/>
  <c r="K212" i="24"/>
  <c r="I213" i="24"/>
  <c r="J213" i="24"/>
  <c r="K213" i="24"/>
  <c r="I214" i="24"/>
  <c r="J214" i="24"/>
  <c r="K214" i="24"/>
  <c r="I215" i="24"/>
  <c r="J215" i="24"/>
  <c r="K215" i="24"/>
  <c r="I216" i="24"/>
  <c r="J216" i="24"/>
  <c r="K216" i="24"/>
  <c r="I217" i="24"/>
  <c r="J217" i="24"/>
  <c r="K217" i="24"/>
  <c r="I218" i="24"/>
  <c r="J218" i="24"/>
  <c r="K218" i="24"/>
  <c r="I219" i="24"/>
  <c r="J219" i="24"/>
  <c r="K219" i="24"/>
  <c r="I220" i="24"/>
  <c r="J220" i="24"/>
  <c r="K220" i="24"/>
  <c r="I221" i="24"/>
  <c r="J221" i="24"/>
  <c r="K221" i="24"/>
  <c r="I222" i="24"/>
  <c r="J222" i="24"/>
  <c r="K222" i="24"/>
  <c r="I223" i="24"/>
  <c r="J223" i="24"/>
  <c r="K223" i="24"/>
  <c r="I224" i="24"/>
  <c r="J224" i="24"/>
  <c r="K224" i="24"/>
  <c r="I225" i="24"/>
  <c r="J225" i="24"/>
  <c r="K225" i="24"/>
  <c r="I226" i="24"/>
  <c r="J226" i="24"/>
  <c r="K226" i="24"/>
  <c r="I227" i="24"/>
  <c r="J227" i="24"/>
  <c r="K227" i="24"/>
  <c r="I228" i="24"/>
  <c r="J228" i="24"/>
  <c r="K228" i="24"/>
  <c r="I229" i="24"/>
  <c r="J229" i="24"/>
  <c r="K229" i="24"/>
  <c r="I230" i="24"/>
  <c r="J230" i="24"/>
  <c r="K230" i="24"/>
  <c r="I231" i="24"/>
  <c r="J231" i="24"/>
  <c r="K231" i="24"/>
  <c r="I232" i="24"/>
  <c r="J232" i="24"/>
  <c r="K232" i="24"/>
  <c r="I233" i="24"/>
  <c r="J233" i="24"/>
  <c r="K233" i="24"/>
  <c r="I234" i="24"/>
  <c r="J234" i="24"/>
  <c r="K234" i="24"/>
  <c r="I235" i="24"/>
  <c r="J235" i="24"/>
  <c r="K235" i="24"/>
  <c r="I236" i="24"/>
  <c r="J236" i="24"/>
  <c r="K236" i="24"/>
  <c r="I237" i="24"/>
  <c r="J237" i="24"/>
  <c r="K237" i="24"/>
  <c r="I238" i="24"/>
  <c r="J238" i="24"/>
  <c r="K238" i="24"/>
  <c r="I239" i="24"/>
  <c r="J239" i="24"/>
  <c r="K239" i="24"/>
  <c r="I240" i="24"/>
  <c r="J240" i="24"/>
  <c r="K240" i="24"/>
  <c r="I241" i="24"/>
  <c r="J241" i="24"/>
  <c r="K241" i="24"/>
  <c r="I242" i="24"/>
  <c r="J242" i="24"/>
  <c r="K242" i="24"/>
  <c r="I243" i="24"/>
  <c r="J243" i="24"/>
  <c r="K243" i="24"/>
  <c r="I244" i="24"/>
  <c r="J244" i="24"/>
  <c r="K244" i="24"/>
  <c r="I245" i="24"/>
  <c r="J245" i="24"/>
  <c r="K245" i="24"/>
  <c r="I246" i="24"/>
  <c r="J246" i="24"/>
  <c r="K246" i="24"/>
  <c r="I247" i="24"/>
  <c r="J247" i="24"/>
  <c r="K247" i="24"/>
  <c r="I248" i="24"/>
  <c r="J248" i="24"/>
  <c r="K248" i="24"/>
  <c r="I249" i="24"/>
  <c r="J249" i="24"/>
  <c r="K249" i="24"/>
  <c r="I250" i="24"/>
  <c r="J250" i="24"/>
  <c r="K250" i="24"/>
  <c r="I251" i="24"/>
  <c r="J251" i="24"/>
  <c r="K251" i="24"/>
  <c r="I252" i="24"/>
  <c r="J252" i="24"/>
  <c r="K252" i="24"/>
  <c r="I253" i="24"/>
  <c r="J253" i="24"/>
  <c r="K253" i="24"/>
  <c r="I254" i="24"/>
  <c r="J254" i="24"/>
  <c r="K254" i="24"/>
  <c r="I255" i="24"/>
  <c r="J255" i="24"/>
  <c r="K255" i="24"/>
  <c r="I256" i="24"/>
  <c r="J256" i="24"/>
  <c r="K256" i="24"/>
  <c r="I257" i="24"/>
  <c r="J257" i="24"/>
  <c r="K257" i="24"/>
  <c r="I258" i="24"/>
  <c r="J258" i="24"/>
  <c r="K258" i="24"/>
  <c r="I259" i="24"/>
  <c r="J259" i="24"/>
  <c r="K259" i="24"/>
  <c r="I260" i="24"/>
  <c r="J260" i="24"/>
  <c r="K260" i="24"/>
  <c r="I261" i="24"/>
  <c r="J261" i="24"/>
  <c r="K261" i="24"/>
  <c r="I262" i="24"/>
  <c r="J262" i="24"/>
  <c r="K262" i="24"/>
  <c r="I263" i="24"/>
  <c r="J263" i="24"/>
  <c r="K263" i="24"/>
  <c r="I264" i="24"/>
  <c r="J264" i="24"/>
  <c r="K264" i="24"/>
  <c r="I265" i="24"/>
  <c r="J265" i="24"/>
  <c r="K265" i="24"/>
  <c r="I266" i="24"/>
  <c r="J266" i="24"/>
  <c r="K266" i="24"/>
  <c r="I267" i="24"/>
  <c r="J267" i="24"/>
  <c r="K267" i="24"/>
  <c r="I268" i="24"/>
  <c r="J268" i="24"/>
  <c r="K268" i="24"/>
  <c r="I269" i="24"/>
  <c r="J269" i="24"/>
  <c r="K269" i="24"/>
  <c r="I270" i="24"/>
  <c r="J270" i="24"/>
  <c r="K270" i="24"/>
  <c r="I271" i="24"/>
  <c r="J271" i="24"/>
  <c r="K271" i="24"/>
  <c r="I272" i="24"/>
  <c r="J272" i="24"/>
  <c r="K272" i="24"/>
  <c r="I273" i="24"/>
  <c r="J273" i="24"/>
  <c r="K273" i="24"/>
  <c r="I274" i="24"/>
  <c r="J274" i="24"/>
  <c r="K274" i="24"/>
  <c r="I275" i="24"/>
  <c r="J275" i="24"/>
  <c r="K275" i="24"/>
  <c r="I276" i="24"/>
  <c r="J276" i="24"/>
  <c r="K276" i="24"/>
  <c r="I277" i="24"/>
  <c r="J277" i="24"/>
  <c r="K277" i="24"/>
  <c r="I278" i="24"/>
  <c r="J278" i="24"/>
  <c r="K278" i="24"/>
  <c r="I279" i="24"/>
  <c r="J279" i="24"/>
  <c r="K279" i="24"/>
  <c r="I280" i="24"/>
  <c r="J280" i="24"/>
  <c r="K280" i="24"/>
  <c r="I281" i="24"/>
  <c r="J281" i="24"/>
  <c r="K281" i="24"/>
  <c r="I282" i="24"/>
  <c r="J282" i="24"/>
  <c r="K282" i="24"/>
  <c r="I283" i="24"/>
  <c r="J283" i="24"/>
  <c r="K283" i="24"/>
  <c r="I284" i="24"/>
  <c r="J284" i="24"/>
  <c r="K284" i="24"/>
  <c r="I285" i="24"/>
  <c r="J285" i="24"/>
  <c r="K285" i="24"/>
  <c r="I286" i="24"/>
  <c r="J286" i="24"/>
  <c r="K286" i="24"/>
  <c r="I287" i="24"/>
  <c r="J287" i="24"/>
  <c r="K287" i="24"/>
  <c r="I288" i="24"/>
  <c r="J288" i="24"/>
  <c r="K288" i="24"/>
  <c r="I289" i="24"/>
  <c r="J289" i="24"/>
  <c r="K289" i="24"/>
  <c r="I290" i="24"/>
  <c r="J290" i="24"/>
  <c r="K290" i="24"/>
  <c r="I291" i="24"/>
  <c r="J291" i="24"/>
  <c r="K291" i="24"/>
  <c r="H292" i="24"/>
  <c r="K292" i="24"/>
  <c r="M292" i="24" s="1"/>
  <c r="H293" i="24"/>
  <c r="I293" i="24"/>
  <c r="I294" i="24"/>
  <c r="J294" i="24"/>
  <c r="K294" i="24"/>
  <c r="I295" i="24"/>
  <c r="I582" i="24" s="1"/>
  <c r="J295" i="24"/>
  <c r="K295" i="24"/>
  <c r="I296" i="24"/>
  <c r="J296" i="24"/>
  <c r="J583" i="24" s="1"/>
  <c r="K296" i="24"/>
  <c r="I297" i="24"/>
  <c r="J297" i="24"/>
  <c r="K297" i="24"/>
  <c r="K583" i="24" s="1"/>
  <c r="M583" i="24" s="1"/>
  <c r="I298" i="24"/>
  <c r="J298" i="24"/>
  <c r="K298" i="24"/>
  <c r="I299" i="24"/>
  <c r="J299" i="24"/>
  <c r="K299" i="24"/>
  <c r="I300" i="24"/>
  <c r="J300" i="24"/>
  <c r="K300" i="24"/>
  <c r="I301" i="24"/>
  <c r="J301" i="24"/>
  <c r="K301" i="24"/>
  <c r="I302" i="24"/>
  <c r="J302" i="24"/>
  <c r="K302" i="24"/>
  <c r="I303" i="24"/>
  <c r="J303" i="24"/>
  <c r="K303" i="24"/>
  <c r="I304" i="24"/>
  <c r="J304" i="24"/>
  <c r="K304" i="24"/>
  <c r="I305" i="24"/>
  <c r="J305" i="24"/>
  <c r="K305" i="24"/>
  <c r="I306" i="24"/>
  <c r="J306" i="24"/>
  <c r="K306" i="24"/>
  <c r="I307" i="24"/>
  <c r="J307" i="24"/>
  <c r="K307" i="24"/>
  <c r="I308" i="24"/>
  <c r="J308" i="24"/>
  <c r="K308" i="24"/>
  <c r="I309" i="24"/>
  <c r="J309" i="24"/>
  <c r="K309" i="24"/>
  <c r="I310" i="24"/>
  <c r="J310" i="24"/>
  <c r="K310" i="24"/>
  <c r="I311" i="24"/>
  <c r="J311" i="24"/>
  <c r="K311" i="24"/>
  <c r="I312" i="24"/>
  <c r="J312" i="24"/>
  <c r="K312" i="24"/>
  <c r="I313" i="24"/>
  <c r="J313" i="24"/>
  <c r="K313" i="24"/>
  <c r="I314" i="24"/>
  <c r="J314" i="24"/>
  <c r="K314" i="24"/>
  <c r="I315" i="24"/>
  <c r="J315" i="24"/>
  <c r="K315" i="24"/>
  <c r="I316" i="24"/>
  <c r="J316" i="24"/>
  <c r="K316" i="24"/>
  <c r="I317" i="24"/>
  <c r="J317" i="24"/>
  <c r="K317" i="24"/>
  <c r="I318" i="24"/>
  <c r="J318" i="24"/>
  <c r="K318" i="24"/>
  <c r="I319" i="24"/>
  <c r="J319" i="24"/>
  <c r="K319" i="24"/>
  <c r="I320" i="24"/>
  <c r="J320" i="24"/>
  <c r="K320" i="24"/>
  <c r="I321" i="24"/>
  <c r="J321" i="24"/>
  <c r="K321" i="24"/>
  <c r="I322" i="24"/>
  <c r="J322" i="24"/>
  <c r="K322" i="24"/>
  <c r="I323" i="24"/>
  <c r="J323" i="24"/>
  <c r="K323" i="24"/>
  <c r="I324" i="24"/>
  <c r="J324" i="24"/>
  <c r="K324" i="24"/>
  <c r="I325" i="24"/>
  <c r="J325" i="24"/>
  <c r="K325" i="24"/>
  <c r="I326" i="24"/>
  <c r="J326" i="24"/>
  <c r="K326" i="24"/>
  <c r="I327" i="24"/>
  <c r="J327" i="24"/>
  <c r="K327" i="24"/>
  <c r="I328" i="24"/>
  <c r="J328" i="24"/>
  <c r="K328" i="24"/>
  <c r="I329" i="24"/>
  <c r="J329" i="24"/>
  <c r="K329" i="24"/>
  <c r="I330" i="24"/>
  <c r="J330" i="24"/>
  <c r="K330" i="24"/>
  <c r="I331" i="24"/>
  <c r="J331" i="24"/>
  <c r="K331" i="24"/>
  <c r="I332" i="24"/>
  <c r="J332" i="24"/>
  <c r="K332" i="24"/>
  <c r="I333" i="24"/>
  <c r="J333" i="24"/>
  <c r="K333" i="24"/>
  <c r="I334" i="24"/>
  <c r="J334" i="24"/>
  <c r="K334" i="24"/>
  <c r="I335" i="24"/>
  <c r="J335" i="24"/>
  <c r="K335" i="24"/>
  <c r="I336" i="24"/>
  <c r="J336" i="24"/>
  <c r="K336" i="24"/>
  <c r="I337" i="24"/>
  <c r="J337" i="24"/>
  <c r="K337" i="24"/>
  <c r="I338" i="24"/>
  <c r="J338" i="24"/>
  <c r="K338" i="24"/>
  <c r="I339" i="24"/>
  <c r="J339" i="24"/>
  <c r="K339" i="24"/>
  <c r="I340" i="24"/>
  <c r="J340" i="24"/>
  <c r="K340" i="24"/>
  <c r="I341" i="24"/>
  <c r="J341" i="24"/>
  <c r="K341" i="24"/>
  <c r="I342" i="24"/>
  <c r="J342" i="24"/>
  <c r="K342" i="24"/>
  <c r="I343" i="24"/>
  <c r="J343" i="24"/>
  <c r="K343" i="24"/>
  <c r="I344" i="24"/>
  <c r="J344" i="24"/>
  <c r="K344" i="24"/>
  <c r="I345" i="24"/>
  <c r="J345" i="24"/>
  <c r="K345" i="24"/>
  <c r="I346" i="24"/>
  <c r="J346" i="24"/>
  <c r="K346" i="24"/>
  <c r="I347" i="24"/>
  <c r="J347" i="24"/>
  <c r="K347" i="24"/>
  <c r="I348" i="24"/>
  <c r="J348" i="24"/>
  <c r="K348" i="24"/>
  <c r="I349" i="24"/>
  <c r="J349" i="24"/>
  <c r="K349" i="24"/>
  <c r="I350" i="24"/>
  <c r="J350" i="24"/>
  <c r="K350" i="24"/>
  <c r="I351" i="24"/>
  <c r="J351" i="24"/>
  <c r="K351" i="24"/>
  <c r="I352" i="24"/>
  <c r="J352" i="24"/>
  <c r="K352" i="24"/>
  <c r="I353" i="24"/>
  <c r="J353" i="24"/>
  <c r="K353" i="24"/>
  <c r="I354" i="24"/>
  <c r="J354" i="24"/>
  <c r="K354" i="24"/>
  <c r="I355" i="24"/>
  <c r="J355" i="24"/>
  <c r="K355" i="24"/>
  <c r="I356" i="24"/>
  <c r="J356" i="24"/>
  <c r="K356" i="24"/>
  <c r="I357" i="24"/>
  <c r="J357" i="24"/>
  <c r="K357" i="24"/>
  <c r="I358" i="24"/>
  <c r="J358" i="24"/>
  <c r="K358" i="24"/>
  <c r="I359" i="24"/>
  <c r="J359" i="24"/>
  <c r="K359" i="24"/>
  <c r="I360" i="24"/>
  <c r="J360" i="24"/>
  <c r="K360" i="24"/>
  <c r="I361" i="24"/>
  <c r="J361" i="24"/>
  <c r="K361" i="24"/>
  <c r="I362" i="24"/>
  <c r="J362" i="24"/>
  <c r="K362" i="24"/>
  <c r="I363" i="24"/>
  <c r="J363" i="24"/>
  <c r="K363" i="24"/>
  <c r="I364" i="24"/>
  <c r="J364" i="24"/>
  <c r="K364" i="24"/>
  <c r="I365" i="24"/>
  <c r="J365" i="24"/>
  <c r="K365" i="24"/>
  <c r="I366" i="24"/>
  <c r="J366" i="24"/>
  <c r="K366" i="24"/>
  <c r="I367" i="24"/>
  <c r="J367" i="24"/>
  <c r="K367" i="24"/>
  <c r="I368" i="24"/>
  <c r="J368" i="24"/>
  <c r="K368" i="24"/>
  <c r="I369" i="24"/>
  <c r="J369" i="24"/>
  <c r="K369" i="24"/>
  <c r="I370" i="24"/>
  <c r="J370" i="24"/>
  <c r="K370" i="24"/>
  <c r="I371" i="24"/>
  <c r="J371" i="24"/>
  <c r="K371" i="24"/>
  <c r="I372" i="24"/>
  <c r="J372" i="24"/>
  <c r="K372" i="24"/>
  <c r="I373" i="24"/>
  <c r="J373" i="24"/>
  <c r="K373" i="24"/>
  <c r="I374" i="24"/>
  <c r="J374" i="24"/>
  <c r="K374" i="24"/>
  <c r="I375" i="24"/>
  <c r="J375" i="24"/>
  <c r="K375" i="24"/>
  <c r="I376" i="24"/>
  <c r="J376" i="24"/>
  <c r="K376" i="24"/>
  <c r="I377" i="24"/>
  <c r="J377" i="24"/>
  <c r="K377" i="24"/>
  <c r="I378" i="24"/>
  <c r="J378" i="24"/>
  <c r="K378" i="24"/>
  <c r="I379" i="24"/>
  <c r="J379" i="24"/>
  <c r="K379" i="24"/>
  <c r="I380" i="24"/>
  <c r="J380" i="24"/>
  <c r="K380" i="24"/>
  <c r="I381" i="24"/>
  <c r="J381" i="24"/>
  <c r="K381" i="24"/>
  <c r="I382" i="24"/>
  <c r="J382" i="24"/>
  <c r="K382" i="24"/>
  <c r="I383" i="24"/>
  <c r="J383" i="24"/>
  <c r="K383" i="24"/>
  <c r="I384" i="24"/>
  <c r="J384" i="24"/>
  <c r="K384" i="24"/>
  <c r="I385" i="24"/>
  <c r="J385" i="24"/>
  <c r="K385" i="24"/>
  <c r="I386" i="24"/>
  <c r="J386" i="24"/>
  <c r="K386" i="24"/>
  <c r="I387" i="24"/>
  <c r="J387" i="24"/>
  <c r="K387" i="24"/>
  <c r="I388" i="24"/>
  <c r="J388" i="24"/>
  <c r="K388" i="24"/>
  <c r="I389" i="24"/>
  <c r="J389" i="24"/>
  <c r="K389" i="24"/>
  <c r="I390" i="24"/>
  <c r="J390" i="24"/>
  <c r="K390" i="24"/>
  <c r="I391" i="24"/>
  <c r="J391" i="24"/>
  <c r="K391" i="24"/>
  <c r="I392" i="24"/>
  <c r="J392" i="24"/>
  <c r="K392" i="24"/>
  <c r="I393" i="24"/>
  <c r="J393" i="24"/>
  <c r="K393" i="24"/>
  <c r="I394" i="24"/>
  <c r="J394" i="24"/>
  <c r="K394" i="24"/>
  <c r="I395" i="24"/>
  <c r="J395" i="24"/>
  <c r="K395" i="24"/>
  <c r="I396" i="24"/>
  <c r="J396" i="24"/>
  <c r="K396" i="24"/>
  <c r="I397" i="24"/>
  <c r="J397" i="24"/>
  <c r="K397" i="24"/>
  <c r="I398" i="24"/>
  <c r="J398" i="24"/>
  <c r="K398" i="24"/>
  <c r="I399" i="24"/>
  <c r="J399" i="24"/>
  <c r="K399" i="24"/>
  <c r="I400" i="24"/>
  <c r="J400" i="24"/>
  <c r="K400" i="24"/>
  <c r="I401" i="24"/>
  <c r="J401" i="24"/>
  <c r="K401" i="24"/>
  <c r="I402" i="24"/>
  <c r="J402" i="24"/>
  <c r="K402" i="24"/>
  <c r="I403" i="24"/>
  <c r="J403" i="24"/>
  <c r="K403" i="24"/>
  <c r="I404" i="24"/>
  <c r="J404" i="24"/>
  <c r="K404" i="24"/>
  <c r="I405" i="24"/>
  <c r="J405" i="24"/>
  <c r="K405" i="24"/>
  <c r="I406" i="24"/>
  <c r="J406" i="24"/>
  <c r="K406" i="24"/>
  <c r="I407" i="24"/>
  <c r="J407" i="24"/>
  <c r="K407" i="24"/>
  <c r="I408" i="24"/>
  <c r="J408" i="24"/>
  <c r="K408" i="24"/>
  <c r="I409" i="24"/>
  <c r="J409" i="24"/>
  <c r="K409" i="24"/>
  <c r="I410" i="24"/>
  <c r="J410" i="24"/>
  <c r="K410" i="24"/>
  <c r="I411" i="24"/>
  <c r="J411" i="24"/>
  <c r="K411" i="24"/>
  <c r="I412" i="24"/>
  <c r="J412" i="24"/>
  <c r="K412" i="24"/>
  <c r="I413" i="24"/>
  <c r="J413" i="24"/>
  <c r="K413" i="24"/>
  <c r="I414" i="24"/>
  <c r="J414" i="24"/>
  <c r="K414" i="24"/>
  <c r="I415" i="24"/>
  <c r="J415" i="24"/>
  <c r="K415" i="24"/>
  <c r="I416" i="24"/>
  <c r="J416" i="24"/>
  <c r="K416" i="24"/>
  <c r="I417" i="24"/>
  <c r="J417" i="24"/>
  <c r="K417" i="24"/>
  <c r="I418" i="24"/>
  <c r="J418" i="24"/>
  <c r="K418" i="24"/>
  <c r="I419" i="24"/>
  <c r="J419" i="24"/>
  <c r="K419" i="24"/>
  <c r="I420" i="24"/>
  <c r="J420" i="24"/>
  <c r="K420" i="24"/>
  <c r="I421" i="24"/>
  <c r="J421" i="24"/>
  <c r="K421" i="24"/>
  <c r="I422" i="24"/>
  <c r="J422" i="24"/>
  <c r="K422" i="24"/>
  <c r="I423" i="24"/>
  <c r="J423" i="24"/>
  <c r="K423" i="24"/>
  <c r="I424" i="24"/>
  <c r="J424" i="24"/>
  <c r="K424" i="24"/>
  <c r="I425" i="24"/>
  <c r="J425" i="24"/>
  <c r="K425" i="24"/>
  <c r="I426" i="24"/>
  <c r="J426" i="24"/>
  <c r="K426" i="24"/>
  <c r="I427" i="24"/>
  <c r="J427" i="24"/>
  <c r="K427" i="24"/>
  <c r="I428" i="24"/>
  <c r="J428" i="24"/>
  <c r="K428" i="24"/>
  <c r="I429" i="24"/>
  <c r="J429" i="24"/>
  <c r="K429" i="24"/>
  <c r="I430" i="24"/>
  <c r="J430" i="24"/>
  <c r="K430" i="24"/>
  <c r="I431" i="24"/>
  <c r="J431" i="24"/>
  <c r="K431" i="24"/>
  <c r="I432" i="24"/>
  <c r="J432" i="24"/>
  <c r="K432" i="24"/>
  <c r="I433" i="24"/>
  <c r="J433" i="24"/>
  <c r="K433" i="24"/>
  <c r="I434" i="24"/>
  <c r="J434" i="24"/>
  <c r="K434" i="24"/>
  <c r="I435" i="24"/>
  <c r="J435" i="24"/>
  <c r="K435" i="24"/>
  <c r="I436" i="24"/>
  <c r="J436" i="24"/>
  <c r="K436" i="24"/>
  <c r="I437" i="24"/>
  <c r="J437" i="24"/>
  <c r="K437" i="24"/>
  <c r="I438" i="24"/>
  <c r="J438" i="24"/>
  <c r="K438" i="24"/>
  <c r="I439" i="24"/>
  <c r="J439" i="24"/>
  <c r="K439" i="24"/>
  <c r="I440" i="24"/>
  <c r="J440" i="24"/>
  <c r="K440" i="24"/>
  <c r="I441" i="24"/>
  <c r="J441" i="24"/>
  <c r="K441" i="24"/>
  <c r="I442" i="24"/>
  <c r="J442" i="24"/>
  <c r="K442" i="24"/>
  <c r="I443" i="24"/>
  <c r="J443" i="24"/>
  <c r="K443" i="24"/>
  <c r="I444" i="24"/>
  <c r="J444" i="24"/>
  <c r="K444" i="24"/>
  <c r="I445" i="24"/>
  <c r="J445" i="24"/>
  <c r="K445" i="24"/>
  <c r="I446" i="24"/>
  <c r="J446" i="24"/>
  <c r="K446" i="24"/>
  <c r="I447" i="24"/>
  <c r="J447" i="24"/>
  <c r="K447" i="24"/>
  <c r="I448" i="24"/>
  <c r="J448" i="24"/>
  <c r="K448" i="24"/>
  <c r="I449" i="24"/>
  <c r="J449" i="24"/>
  <c r="K449" i="24"/>
  <c r="I450" i="24"/>
  <c r="J450" i="24"/>
  <c r="K450" i="24"/>
  <c r="I451" i="24"/>
  <c r="J451" i="24"/>
  <c r="K451" i="24"/>
  <c r="I452" i="24"/>
  <c r="J452" i="24"/>
  <c r="K452" i="24"/>
  <c r="I453" i="24"/>
  <c r="J453" i="24"/>
  <c r="K453" i="24"/>
  <c r="I454" i="24"/>
  <c r="J454" i="24"/>
  <c r="K454" i="24"/>
  <c r="I455" i="24"/>
  <c r="J455" i="24"/>
  <c r="K455" i="24"/>
  <c r="I456" i="24"/>
  <c r="J456" i="24"/>
  <c r="K456" i="24"/>
  <c r="I457" i="24"/>
  <c r="J457" i="24"/>
  <c r="K457" i="24"/>
  <c r="I458" i="24"/>
  <c r="J458" i="24"/>
  <c r="K458" i="24"/>
  <c r="I459" i="24"/>
  <c r="J459" i="24"/>
  <c r="K459" i="24"/>
  <c r="I460" i="24"/>
  <c r="J460" i="24"/>
  <c r="K460" i="24"/>
  <c r="I461" i="24"/>
  <c r="J461" i="24"/>
  <c r="K461" i="24"/>
  <c r="I462" i="24"/>
  <c r="J462" i="24"/>
  <c r="K462" i="24"/>
  <c r="I463" i="24"/>
  <c r="J463" i="24"/>
  <c r="K463" i="24"/>
  <c r="I464" i="24"/>
  <c r="J464" i="24"/>
  <c r="K464" i="24"/>
  <c r="I465" i="24"/>
  <c r="J465" i="24"/>
  <c r="K465" i="24"/>
  <c r="I466" i="24"/>
  <c r="J466" i="24"/>
  <c r="K466" i="24"/>
  <c r="I467" i="24"/>
  <c r="J467" i="24"/>
  <c r="K467" i="24"/>
  <c r="I468" i="24"/>
  <c r="J468" i="24"/>
  <c r="K468" i="24"/>
  <c r="I469" i="24"/>
  <c r="J469" i="24"/>
  <c r="K469" i="24"/>
  <c r="I470" i="24"/>
  <c r="J470" i="24"/>
  <c r="K470" i="24"/>
  <c r="I471" i="24"/>
  <c r="J471" i="24"/>
  <c r="K471" i="24"/>
  <c r="I472" i="24"/>
  <c r="J472" i="24"/>
  <c r="K472" i="24"/>
  <c r="I473" i="24"/>
  <c r="J473" i="24"/>
  <c r="K473" i="24"/>
  <c r="I474" i="24"/>
  <c r="J474" i="24"/>
  <c r="K474" i="24"/>
  <c r="I475" i="24"/>
  <c r="J475" i="24"/>
  <c r="K475" i="24"/>
  <c r="I476" i="24"/>
  <c r="J476" i="24"/>
  <c r="K476" i="24"/>
  <c r="I477" i="24"/>
  <c r="J477" i="24"/>
  <c r="K477" i="24"/>
  <c r="I478" i="24"/>
  <c r="J478" i="24"/>
  <c r="K478" i="24"/>
  <c r="I479" i="24"/>
  <c r="J479" i="24"/>
  <c r="K479" i="24"/>
  <c r="I480" i="24"/>
  <c r="J480" i="24"/>
  <c r="K480" i="24"/>
  <c r="I481" i="24"/>
  <c r="J481" i="24"/>
  <c r="K481" i="24"/>
  <c r="I482" i="24"/>
  <c r="J482" i="24"/>
  <c r="K482" i="24"/>
  <c r="I483" i="24"/>
  <c r="J483" i="24"/>
  <c r="K483" i="24"/>
  <c r="I484" i="24"/>
  <c r="J484" i="24"/>
  <c r="K484" i="24"/>
  <c r="I485" i="24"/>
  <c r="J485" i="24"/>
  <c r="K485" i="24"/>
  <c r="I486" i="24"/>
  <c r="J486" i="24"/>
  <c r="K486" i="24"/>
  <c r="I487" i="24"/>
  <c r="J487" i="24"/>
  <c r="K487" i="24"/>
  <c r="I488" i="24"/>
  <c r="J488" i="24"/>
  <c r="K488" i="24"/>
  <c r="I489" i="24"/>
  <c r="J489" i="24"/>
  <c r="K489" i="24"/>
  <c r="I490" i="24"/>
  <c r="J490" i="24"/>
  <c r="K490" i="24"/>
  <c r="I491" i="24"/>
  <c r="J491" i="24"/>
  <c r="K491" i="24"/>
  <c r="I492" i="24"/>
  <c r="J492" i="24"/>
  <c r="K492" i="24"/>
  <c r="I493" i="24"/>
  <c r="J493" i="24"/>
  <c r="K493" i="24"/>
  <c r="I494" i="24"/>
  <c r="J494" i="24"/>
  <c r="K494" i="24"/>
  <c r="I495" i="24"/>
  <c r="J495" i="24"/>
  <c r="K495" i="24"/>
  <c r="I496" i="24"/>
  <c r="J496" i="24"/>
  <c r="K496" i="24"/>
  <c r="I497" i="24"/>
  <c r="J497" i="24"/>
  <c r="K497" i="24"/>
  <c r="I498" i="24"/>
  <c r="J498" i="24"/>
  <c r="K498" i="24"/>
  <c r="I499" i="24"/>
  <c r="J499" i="24"/>
  <c r="K499" i="24"/>
  <c r="I500" i="24"/>
  <c r="J500" i="24"/>
  <c r="K500" i="24"/>
  <c r="I501" i="24"/>
  <c r="J501" i="24"/>
  <c r="K501" i="24"/>
  <c r="I502" i="24"/>
  <c r="J502" i="24"/>
  <c r="K502" i="24"/>
  <c r="I503" i="24"/>
  <c r="J503" i="24"/>
  <c r="K503" i="24"/>
  <c r="I504" i="24"/>
  <c r="J504" i="24"/>
  <c r="K504" i="24"/>
  <c r="I505" i="24"/>
  <c r="J505" i="24"/>
  <c r="K505" i="24"/>
  <c r="I506" i="24"/>
  <c r="J506" i="24"/>
  <c r="K506" i="24"/>
  <c r="I507" i="24"/>
  <c r="J507" i="24"/>
  <c r="K507" i="24"/>
  <c r="I508" i="24"/>
  <c r="J508" i="24"/>
  <c r="K508" i="24"/>
  <c r="I509" i="24"/>
  <c r="J509" i="24"/>
  <c r="K509" i="24"/>
  <c r="I510" i="24"/>
  <c r="J510" i="24"/>
  <c r="K510" i="24"/>
  <c r="I511" i="24"/>
  <c r="J511" i="24"/>
  <c r="K511" i="24"/>
  <c r="I512" i="24"/>
  <c r="J512" i="24"/>
  <c r="K512" i="24"/>
  <c r="I513" i="24"/>
  <c r="J513" i="24"/>
  <c r="K513" i="24"/>
  <c r="I514" i="24"/>
  <c r="J514" i="24"/>
  <c r="K514" i="24"/>
  <c r="I515" i="24"/>
  <c r="J515" i="24"/>
  <c r="K515" i="24"/>
  <c r="I516" i="24"/>
  <c r="J516" i="24"/>
  <c r="K516" i="24"/>
  <c r="I517" i="24"/>
  <c r="J517" i="24"/>
  <c r="K517" i="24"/>
  <c r="I518" i="24"/>
  <c r="J518" i="24"/>
  <c r="K518" i="24"/>
  <c r="I519" i="24"/>
  <c r="J519" i="24"/>
  <c r="K519" i="24"/>
  <c r="I520" i="24"/>
  <c r="J520" i="24"/>
  <c r="K520" i="24"/>
  <c r="I521" i="24"/>
  <c r="J521" i="24"/>
  <c r="K521" i="24"/>
  <c r="I522" i="24"/>
  <c r="J522" i="24"/>
  <c r="K522" i="24"/>
  <c r="I523" i="24"/>
  <c r="J523" i="24"/>
  <c r="K523" i="24"/>
  <c r="I524" i="24"/>
  <c r="J524" i="24"/>
  <c r="K524" i="24"/>
  <c r="I525" i="24"/>
  <c r="J525" i="24"/>
  <c r="K525" i="24"/>
  <c r="I526" i="24"/>
  <c r="J526" i="24"/>
  <c r="K526" i="24"/>
  <c r="I527" i="24"/>
  <c r="J527" i="24"/>
  <c r="K527" i="24"/>
  <c r="I528" i="24"/>
  <c r="J528" i="24"/>
  <c r="K528" i="24"/>
  <c r="I529" i="24"/>
  <c r="J529" i="24"/>
  <c r="K529" i="24"/>
  <c r="I530" i="24"/>
  <c r="J530" i="24"/>
  <c r="K530" i="24"/>
  <c r="I531" i="24"/>
  <c r="J531" i="24"/>
  <c r="K531" i="24"/>
  <c r="I532" i="24"/>
  <c r="J532" i="24"/>
  <c r="K532" i="24"/>
  <c r="I533" i="24"/>
  <c r="J533" i="24"/>
  <c r="K533" i="24"/>
  <c r="I534" i="24"/>
  <c r="J534" i="24"/>
  <c r="K534" i="24"/>
  <c r="I535" i="24"/>
  <c r="J535" i="24"/>
  <c r="K535" i="24"/>
  <c r="I536" i="24"/>
  <c r="J536" i="24"/>
  <c r="K536" i="24"/>
  <c r="I537" i="24"/>
  <c r="J537" i="24"/>
  <c r="K537" i="24"/>
  <c r="I538" i="24"/>
  <c r="J538" i="24"/>
  <c r="K538" i="24"/>
  <c r="I539" i="24"/>
  <c r="J539" i="24"/>
  <c r="K539" i="24"/>
  <c r="I540" i="24"/>
  <c r="J540" i="24"/>
  <c r="K540" i="24"/>
  <c r="I541" i="24"/>
  <c r="J541" i="24"/>
  <c r="K541" i="24"/>
  <c r="I542" i="24"/>
  <c r="J542" i="24"/>
  <c r="K542" i="24"/>
  <c r="I543" i="24"/>
  <c r="J543" i="24"/>
  <c r="K543" i="24"/>
  <c r="I544" i="24"/>
  <c r="J544" i="24"/>
  <c r="K544" i="24"/>
  <c r="I545" i="24"/>
  <c r="J545" i="24"/>
  <c r="K545" i="24"/>
  <c r="I546" i="24"/>
  <c r="J546" i="24"/>
  <c r="K546" i="24"/>
  <c r="I547" i="24"/>
  <c r="J547" i="24"/>
  <c r="K547" i="24"/>
  <c r="I548" i="24"/>
  <c r="J548" i="24"/>
  <c r="K548" i="24"/>
  <c r="I549" i="24"/>
  <c r="J549" i="24"/>
  <c r="K549" i="24"/>
  <c r="I550" i="24"/>
  <c r="J550" i="24"/>
  <c r="K550" i="24"/>
  <c r="I551" i="24"/>
  <c r="J551" i="24"/>
  <c r="K551" i="24"/>
  <c r="I552" i="24"/>
  <c r="J552" i="24"/>
  <c r="K552" i="24"/>
  <c r="I553" i="24"/>
  <c r="J553" i="24"/>
  <c r="K553" i="24"/>
  <c r="I554" i="24"/>
  <c r="J554" i="24"/>
  <c r="K554" i="24"/>
  <c r="I555" i="24"/>
  <c r="J555" i="24"/>
  <c r="K555" i="24"/>
  <c r="I556" i="24"/>
  <c r="J556" i="24"/>
  <c r="K556" i="24"/>
  <c r="I557" i="24"/>
  <c r="J557" i="24"/>
  <c r="K557" i="24"/>
  <c r="I558" i="24"/>
  <c r="J558" i="24"/>
  <c r="K558" i="24"/>
  <c r="I559" i="24"/>
  <c r="J559" i="24"/>
  <c r="K559" i="24"/>
  <c r="I560" i="24"/>
  <c r="J560" i="24"/>
  <c r="K560" i="24"/>
  <c r="I561" i="24"/>
  <c r="J561" i="24"/>
  <c r="K561" i="24"/>
  <c r="I562" i="24"/>
  <c r="J562" i="24"/>
  <c r="K562" i="24"/>
  <c r="I563" i="24"/>
  <c r="J563" i="24"/>
  <c r="K563" i="24"/>
  <c r="I564" i="24"/>
  <c r="J564" i="24"/>
  <c r="K564" i="24"/>
  <c r="I565" i="24"/>
  <c r="J565" i="24"/>
  <c r="K565" i="24"/>
  <c r="I566" i="24"/>
  <c r="J566" i="24"/>
  <c r="K566" i="24"/>
  <c r="I567" i="24"/>
  <c r="J567" i="24"/>
  <c r="K567" i="24"/>
  <c r="I568" i="24"/>
  <c r="J568" i="24"/>
  <c r="K568" i="24"/>
  <c r="I569" i="24"/>
  <c r="J569" i="24"/>
  <c r="K569" i="24"/>
  <c r="I570" i="24"/>
  <c r="J570" i="24"/>
  <c r="K570" i="24"/>
  <c r="I571" i="24"/>
  <c r="J571" i="24"/>
  <c r="K571" i="24"/>
  <c r="I572" i="24"/>
  <c r="J572" i="24"/>
  <c r="K572" i="24"/>
  <c r="I573" i="24"/>
  <c r="J573" i="24"/>
  <c r="K573" i="24"/>
  <c r="I574" i="24"/>
  <c r="J574" i="24"/>
  <c r="K574" i="24"/>
  <c r="I575" i="24"/>
  <c r="J575" i="24"/>
  <c r="K575" i="24"/>
  <c r="I576" i="24"/>
  <c r="J576" i="24"/>
  <c r="K576" i="24"/>
  <c r="I577" i="24"/>
  <c r="J577" i="24"/>
  <c r="K577" i="24"/>
  <c r="I578" i="24"/>
  <c r="J578" i="24"/>
  <c r="K578" i="24"/>
  <c r="I579" i="24"/>
  <c r="J579" i="24"/>
  <c r="K579" i="24"/>
  <c r="I580" i="24"/>
  <c r="J580" i="24"/>
  <c r="K580" i="24"/>
  <c r="I581" i="24"/>
  <c r="J581" i="24"/>
  <c r="K581" i="24"/>
  <c r="H582" i="24"/>
  <c r="K582" i="24"/>
  <c r="M582" i="24" s="1"/>
  <c r="H583" i="24"/>
  <c r="I583" i="24"/>
  <c r="L293" i="24" l="1"/>
  <c r="L583" i="24"/>
  <c r="J582" i="24"/>
  <c r="L582" i="24" s="1"/>
  <c r="J292" i="24"/>
  <c r="L292" i="24" s="1"/>
  <c r="I8" i="22"/>
  <c r="H8" i="22"/>
  <c r="I7" i="22"/>
  <c r="H7" i="22"/>
  <c r="I6" i="22"/>
  <c r="H6" i="22"/>
  <c r="I5" i="22"/>
  <c r="H5" i="22"/>
  <c r="H583" i="21" l="1"/>
  <c r="H582" i="21"/>
  <c r="K581" i="21"/>
  <c r="J581" i="21"/>
  <c r="I581" i="21"/>
  <c r="K580" i="21"/>
  <c r="J580" i="21"/>
  <c r="I580" i="21"/>
  <c r="K579" i="21"/>
  <c r="J579" i="21"/>
  <c r="I579" i="21"/>
  <c r="K578" i="21"/>
  <c r="J578" i="21"/>
  <c r="I578" i="21"/>
  <c r="K577" i="21"/>
  <c r="J577" i="21"/>
  <c r="I577" i="21"/>
  <c r="K576" i="21"/>
  <c r="J576" i="21"/>
  <c r="I576" i="21"/>
  <c r="K575" i="21"/>
  <c r="J575" i="21"/>
  <c r="I575" i="21"/>
  <c r="K574" i="21"/>
  <c r="J574" i="21"/>
  <c r="I574" i="21"/>
  <c r="K573" i="21"/>
  <c r="J573" i="21"/>
  <c r="I573" i="21"/>
  <c r="K572" i="21"/>
  <c r="J572" i="21"/>
  <c r="I572" i="21"/>
  <c r="K571" i="21"/>
  <c r="J571" i="21"/>
  <c r="I571" i="21"/>
  <c r="K570" i="21"/>
  <c r="J570" i="21"/>
  <c r="I570" i="21"/>
  <c r="K569" i="21"/>
  <c r="J569" i="21"/>
  <c r="I569" i="21"/>
  <c r="K568" i="21"/>
  <c r="J568" i="21"/>
  <c r="I568" i="21"/>
  <c r="K567" i="21"/>
  <c r="J567" i="21"/>
  <c r="I567" i="21"/>
  <c r="K566" i="21"/>
  <c r="J566" i="21"/>
  <c r="I566" i="21"/>
  <c r="K565" i="21"/>
  <c r="J565" i="21"/>
  <c r="I565" i="21"/>
  <c r="K564" i="21"/>
  <c r="J564" i="21"/>
  <c r="I564" i="21"/>
  <c r="K563" i="21"/>
  <c r="J563" i="21"/>
  <c r="I563" i="21"/>
  <c r="K562" i="21"/>
  <c r="J562" i="21"/>
  <c r="I562" i="21"/>
  <c r="K561" i="21"/>
  <c r="J561" i="21"/>
  <c r="I561" i="21"/>
  <c r="K560" i="21"/>
  <c r="J560" i="21"/>
  <c r="I560" i="21"/>
  <c r="K559" i="21"/>
  <c r="J559" i="21"/>
  <c r="I559" i="21"/>
  <c r="K558" i="21"/>
  <c r="J558" i="21"/>
  <c r="I558" i="21"/>
  <c r="K557" i="21"/>
  <c r="J557" i="21"/>
  <c r="I557" i="21"/>
  <c r="K556" i="21"/>
  <c r="J556" i="21"/>
  <c r="I556" i="21"/>
  <c r="K555" i="21"/>
  <c r="J555" i="21"/>
  <c r="I555" i="21"/>
  <c r="K554" i="21"/>
  <c r="J554" i="21"/>
  <c r="I554" i="21"/>
  <c r="K553" i="21"/>
  <c r="J553" i="21"/>
  <c r="I553" i="21"/>
  <c r="K552" i="21"/>
  <c r="J552" i="21"/>
  <c r="I552" i="21"/>
  <c r="K551" i="21"/>
  <c r="J551" i="21"/>
  <c r="I551" i="21"/>
  <c r="K550" i="21"/>
  <c r="J550" i="21"/>
  <c r="I550" i="21"/>
  <c r="K549" i="21"/>
  <c r="J549" i="21"/>
  <c r="I549" i="21"/>
  <c r="K548" i="21"/>
  <c r="J548" i="21"/>
  <c r="I548" i="21"/>
  <c r="K547" i="21"/>
  <c r="J547" i="21"/>
  <c r="I547" i="21"/>
  <c r="K546" i="21"/>
  <c r="J546" i="21"/>
  <c r="I546" i="21"/>
  <c r="K545" i="21"/>
  <c r="J545" i="21"/>
  <c r="I545" i="21"/>
  <c r="K544" i="21"/>
  <c r="J544" i="21"/>
  <c r="I544" i="21"/>
  <c r="K543" i="21"/>
  <c r="J543" i="21"/>
  <c r="I543" i="21"/>
  <c r="K542" i="21"/>
  <c r="J542" i="21"/>
  <c r="I542" i="21"/>
  <c r="K541" i="21"/>
  <c r="J541" i="21"/>
  <c r="I541" i="21"/>
  <c r="K540" i="21"/>
  <c r="J540" i="21"/>
  <c r="I540" i="21"/>
  <c r="K539" i="21"/>
  <c r="J539" i="21"/>
  <c r="I539" i="21"/>
  <c r="K538" i="21"/>
  <c r="J538" i="21"/>
  <c r="I538" i="21"/>
  <c r="K537" i="21"/>
  <c r="J537" i="21"/>
  <c r="I537" i="21"/>
  <c r="K536" i="21"/>
  <c r="J536" i="21"/>
  <c r="I536" i="21"/>
  <c r="K535" i="21"/>
  <c r="J535" i="21"/>
  <c r="I535" i="21"/>
  <c r="K534" i="21"/>
  <c r="J534" i="21"/>
  <c r="I534" i="21"/>
  <c r="K533" i="21"/>
  <c r="J533" i="21"/>
  <c r="I533" i="21"/>
  <c r="K532" i="21"/>
  <c r="J532" i="21"/>
  <c r="I532" i="21"/>
  <c r="K531" i="21"/>
  <c r="J531" i="21"/>
  <c r="I531" i="21"/>
  <c r="K530" i="21"/>
  <c r="J530" i="21"/>
  <c r="I530" i="21"/>
  <c r="K529" i="21"/>
  <c r="J529" i="21"/>
  <c r="I529" i="21"/>
  <c r="K528" i="21"/>
  <c r="J528" i="21"/>
  <c r="I528" i="21"/>
  <c r="K527" i="21"/>
  <c r="J527" i="21"/>
  <c r="I527" i="21"/>
  <c r="K526" i="21"/>
  <c r="J526" i="21"/>
  <c r="I526" i="21"/>
  <c r="K525" i="21"/>
  <c r="J525" i="21"/>
  <c r="I525" i="21"/>
  <c r="K524" i="21"/>
  <c r="J524" i="21"/>
  <c r="I524" i="21"/>
  <c r="K523" i="21"/>
  <c r="J523" i="21"/>
  <c r="I523" i="21"/>
  <c r="K522" i="21"/>
  <c r="J522" i="21"/>
  <c r="I522" i="21"/>
  <c r="K521" i="21"/>
  <c r="J521" i="21"/>
  <c r="I521" i="21"/>
  <c r="K520" i="21"/>
  <c r="J520" i="21"/>
  <c r="I520" i="21"/>
  <c r="K519" i="21"/>
  <c r="J519" i="21"/>
  <c r="I519" i="21"/>
  <c r="K518" i="21"/>
  <c r="J518" i="21"/>
  <c r="I518" i="21"/>
  <c r="K517" i="21"/>
  <c r="J517" i="21"/>
  <c r="I517" i="21"/>
  <c r="K516" i="21"/>
  <c r="J516" i="21"/>
  <c r="I516" i="21"/>
  <c r="K515" i="21"/>
  <c r="J515" i="21"/>
  <c r="I515" i="21"/>
  <c r="K514" i="21"/>
  <c r="J514" i="21"/>
  <c r="I514" i="21"/>
  <c r="K513" i="21"/>
  <c r="J513" i="21"/>
  <c r="I513" i="21"/>
  <c r="K512" i="21"/>
  <c r="J512" i="21"/>
  <c r="I512" i="21"/>
  <c r="K511" i="21"/>
  <c r="J511" i="21"/>
  <c r="I511" i="21"/>
  <c r="K510" i="21"/>
  <c r="J510" i="21"/>
  <c r="I510" i="21"/>
  <c r="K509" i="21"/>
  <c r="J509" i="21"/>
  <c r="I509" i="21"/>
  <c r="K508" i="21"/>
  <c r="J508" i="21"/>
  <c r="I508" i="21"/>
  <c r="K507" i="21"/>
  <c r="J507" i="21"/>
  <c r="I507" i="21"/>
  <c r="K506" i="21"/>
  <c r="J506" i="21"/>
  <c r="I506" i="21"/>
  <c r="K505" i="21"/>
  <c r="J505" i="21"/>
  <c r="I505" i="21"/>
  <c r="K504" i="21"/>
  <c r="J504" i="21"/>
  <c r="I504" i="21"/>
  <c r="K503" i="21"/>
  <c r="J503" i="21"/>
  <c r="I503" i="21"/>
  <c r="K502" i="21"/>
  <c r="J502" i="21"/>
  <c r="I502" i="21"/>
  <c r="K501" i="21"/>
  <c r="J501" i="21"/>
  <c r="I501" i="21"/>
  <c r="K500" i="21"/>
  <c r="J500" i="21"/>
  <c r="I500" i="21"/>
  <c r="K499" i="21"/>
  <c r="J499" i="21"/>
  <c r="I499" i="21"/>
  <c r="K498" i="21"/>
  <c r="J498" i="21"/>
  <c r="I498" i="21"/>
  <c r="K497" i="21"/>
  <c r="J497" i="21"/>
  <c r="I497" i="21"/>
  <c r="K496" i="21"/>
  <c r="J496" i="21"/>
  <c r="I496" i="21"/>
  <c r="K495" i="21"/>
  <c r="J495" i="21"/>
  <c r="I495" i="21"/>
  <c r="K494" i="21"/>
  <c r="J494" i="21"/>
  <c r="I494" i="21"/>
  <c r="K493" i="21"/>
  <c r="J493" i="21"/>
  <c r="I493" i="21"/>
  <c r="K492" i="21"/>
  <c r="J492" i="21"/>
  <c r="I492" i="21"/>
  <c r="K491" i="21"/>
  <c r="J491" i="21"/>
  <c r="I491" i="21"/>
  <c r="K490" i="21"/>
  <c r="J490" i="21"/>
  <c r="I490" i="21"/>
  <c r="K489" i="21"/>
  <c r="J489" i="21"/>
  <c r="I489" i="21"/>
  <c r="K488" i="21"/>
  <c r="J488" i="21"/>
  <c r="I488" i="21"/>
  <c r="K487" i="21"/>
  <c r="J487" i="21"/>
  <c r="I487" i="21"/>
  <c r="K486" i="21"/>
  <c r="J486" i="21"/>
  <c r="I486" i="21"/>
  <c r="K485" i="21"/>
  <c r="J485" i="21"/>
  <c r="I485" i="21"/>
  <c r="K484" i="21"/>
  <c r="J484" i="21"/>
  <c r="I484" i="21"/>
  <c r="K483" i="21"/>
  <c r="J483" i="21"/>
  <c r="I483" i="21"/>
  <c r="K482" i="21"/>
  <c r="J482" i="21"/>
  <c r="I482" i="21"/>
  <c r="K481" i="21"/>
  <c r="J481" i="21"/>
  <c r="I481" i="21"/>
  <c r="K480" i="21"/>
  <c r="J480" i="21"/>
  <c r="I480" i="21"/>
  <c r="K479" i="21"/>
  <c r="J479" i="21"/>
  <c r="I479" i="21"/>
  <c r="K478" i="21"/>
  <c r="J478" i="21"/>
  <c r="I478" i="21"/>
  <c r="K477" i="21"/>
  <c r="J477" i="21"/>
  <c r="I477" i="21"/>
  <c r="K476" i="21"/>
  <c r="J476" i="21"/>
  <c r="I476" i="21"/>
  <c r="K475" i="21"/>
  <c r="J475" i="21"/>
  <c r="I475" i="21"/>
  <c r="K474" i="21"/>
  <c r="J474" i="21"/>
  <c r="I474" i="21"/>
  <c r="K473" i="21"/>
  <c r="J473" i="21"/>
  <c r="I473" i="21"/>
  <c r="K472" i="21"/>
  <c r="J472" i="21"/>
  <c r="I472" i="21"/>
  <c r="K471" i="21"/>
  <c r="J471" i="21"/>
  <c r="I471" i="21"/>
  <c r="K470" i="21"/>
  <c r="J470" i="21"/>
  <c r="I470" i="21"/>
  <c r="K469" i="21"/>
  <c r="J469" i="21"/>
  <c r="I469" i="21"/>
  <c r="K468" i="21"/>
  <c r="J468" i="21"/>
  <c r="I468" i="21"/>
  <c r="K467" i="21"/>
  <c r="J467" i="21"/>
  <c r="I467" i="21"/>
  <c r="K466" i="21"/>
  <c r="J466" i="21"/>
  <c r="I466" i="21"/>
  <c r="K465" i="21"/>
  <c r="J465" i="21"/>
  <c r="I465" i="21"/>
  <c r="K464" i="21"/>
  <c r="J464" i="21"/>
  <c r="I464" i="21"/>
  <c r="K463" i="21"/>
  <c r="J463" i="21"/>
  <c r="I463" i="21"/>
  <c r="K462" i="21"/>
  <c r="J462" i="21"/>
  <c r="I462" i="21"/>
  <c r="K461" i="21"/>
  <c r="J461" i="21"/>
  <c r="I461" i="21"/>
  <c r="K460" i="21"/>
  <c r="J460" i="21"/>
  <c r="I460" i="21"/>
  <c r="K459" i="21"/>
  <c r="J459" i="21"/>
  <c r="I459" i="21"/>
  <c r="K458" i="21"/>
  <c r="J458" i="21"/>
  <c r="I458" i="21"/>
  <c r="K457" i="21"/>
  <c r="J457" i="21"/>
  <c r="I457" i="21"/>
  <c r="K456" i="21"/>
  <c r="J456" i="21"/>
  <c r="I456" i="21"/>
  <c r="K455" i="21"/>
  <c r="J455" i="21"/>
  <c r="I455" i="21"/>
  <c r="K454" i="21"/>
  <c r="J454" i="21"/>
  <c r="I454" i="21"/>
  <c r="K453" i="21"/>
  <c r="J453" i="21"/>
  <c r="I453" i="21"/>
  <c r="K452" i="21"/>
  <c r="J452" i="21"/>
  <c r="I452" i="21"/>
  <c r="K451" i="21"/>
  <c r="J451" i="21"/>
  <c r="I451" i="21"/>
  <c r="K450" i="21"/>
  <c r="J450" i="21"/>
  <c r="I450" i="21"/>
  <c r="K449" i="21"/>
  <c r="J449" i="21"/>
  <c r="I449" i="21"/>
  <c r="K448" i="21"/>
  <c r="J448" i="21"/>
  <c r="I448" i="21"/>
  <c r="K447" i="21"/>
  <c r="J447" i="21"/>
  <c r="I447" i="21"/>
  <c r="K446" i="21"/>
  <c r="J446" i="21"/>
  <c r="I446" i="21"/>
  <c r="K445" i="21"/>
  <c r="J445" i="21"/>
  <c r="I445" i="21"/>
  <c r="K444" i="21"/>
  <c r="J444" i="21"/>
  <c r="I444" i="21"/>
  <c r="K443" i="21"/>
  <c r="J443" i="21"/>
  <c r="I443" i="21"/>
  <c r="K442" i="21"/>
  <c r="J442" i="21"/>
  <c r="I442" i="21"/>
  <c r="K441" i="21"/>
  <c r="J441" i="21"/>
  <c r="I441" i="21"/>
  <c r="K440" i="21"/>
  <c r="J440" i="21"/>
  <c r="I440" i="21"/>
  <c r="K439" i="21"/>
  <c r="J439" i="21"/>
  <c r="I439" i="21"/>
  <c r="K438" i="21"/>
  <c r="J438" i="21"/>
  <c r="I438" i="21"/>
  <c r="K437" i="21"/>
  <c r="J437" i="21"/>
  <c r="I437" i="21"/>
  <c r="K436" i="21"/>
  <c r="J436" i="21"/>
  <c r="I436" i="21"/>
  <c r="K435" i="21"/>
  <c r="J435" i="21"/>
  <c r="I435" i="21"/>
  <c r="K434" i="21"/>
  <c r="J434" i="21"/>
  <c r="I434" i="21"/>
  <c r="K433" i="21"/>
  <c r="J433" i="21"/>
  <c r="I433" i="21"/>
  <c r="K432" i="21"/>
  <c r="J432" i="21"/>
  <c r="I432" i="21"/>
  <c r="K431" i="21"/>
  <c r="J431" i="21"/>
  <c r="I431" i="21"/>
  <c r="K430" i="21"/>
  <c r="J430" i="21"/>
  <c r="I430" i="21"/>
  <c r="K429" i="21"/>
  <c r="J429" i="21"/>
  <c r="I429" i="21"/>
  <c r="K428" i="21"/>
  <c r="J428" i="21"/>
  <c r="I428" i="21"/>
  <c r="K427" i="21"/>
  <c r="J427" i="21"/>
  <c r="I427" i="21"/>
  <c r="K426" i="21"/>
  <c r="J426" i="21"/>
  <c r="I426" i="21"/>
  <c r="K425" i="21"/>
  <c r="J425" i="21"/>
  <c r="I425" i="21"/>
  <c r="K424" i="21"/>
  <c r="J424" i="21"/>
  <c r="I424" i="21"/>
  <c r="K423" i="21"/>
  <c r="J423" i="21"/>
  <c r="I423" i="21"/>
  <c r="K422" i="21"/>
  <c r="J422" i="21"/>
  <c r="I422" i="21"/>
  <c r="K421" i="21"/>
  <c r="J421" i="21"/>
  <c r="I421" i="21"/>
  <c r="K420" i="21"/>
  <c r="J420" i="21"/>
  <c r="I420" i="21"/>
  <c r="K419" i="21"/>
  <c r="J419" i="21"/>
  <c r="I419" i="21"/>
  <c r="K418" i="21"/>
  <c r="J418" i="21"/>
  <c r="I418" i="21"/>
  <c r="K417" i="21"/>
  <c r="J417" i="21"/>
  <c r="I417" i="21"/>
  <c r="K416" i="21"/>
  <c r="J416" i="21"/>
  <c r="I416" i="21"/>
  <c r="K415" i="21"/>
  <c r="J415" i="21"/>
  <c r="I415" i="21"/>
  <c r="K414" i="21"/>
  <c r="J414" i="21"/>
  <c r="I414" i="21"/>
  <c r="K413" i="21"/>
  <c r="J413" i="21"/>
  <c r="I413" i="21"/>
  <c r="K412" i="21"/>
  <c r="J412" i="21"/>
  <c r="I412" i="21"/>
  <c r="K411" i="21"/>
  <c r="J411" i="21"/>
  <c r="I411" i="21"/>
  <c r="K410" i="21"/>
  <c r="J410" i="21"/>
  <c r="I410" i="21"/>
  <c r="K409" i="21"/>
  <c r="J409" i="21"/>
  <c r="I409" i="21"/>
  <c r="K408" i="21"/>
  <c r="J408" i="21"/>
  <c r="I408" i="21"/>
  <c r="K407" i="21"/>
  <c r="J407" i="21"/>
  <c r="I407" i="21"/>
  <c r="K406" i="21"/>
  <c r="J406" i="21"/>
  <c r="I406" i="21"/>
  <c r="K405" i="21"/>
  <c r="J405" i="21"/>
  <c r="I405" i="21"/>
  <c r="K404" i="21"/>
  <c r="J404" i="21"/>
  <c r="I404" i="21"/>
  <c r="K403" i="21"/>
  <c r="J403" i="21"/>
  <c r="I403" i="21"/>
  <c r="K402" i="21"/>
  <c r="J402" i="21"/>
  <c r="I402" i="21"/>
  <c r="K401" i="21"/>
  <c r="J401" i="21"/>
  <c r="I401" i="21"/>
  <c r="K400" i="21"/>
  <c r="J400" i="21"/>
  <c r="I400" i="21"/>
  <c r="K399" i="21"/>
  <c r="J399" i="21"/>
  <c r="I399" i="21"/>
  <c r="K398" i="21"/>
  <c r="J398" i="21"/>
  <c r="I398" i="21"/>
  <c r="K397" i="21"/>
  <c r="J397" i="21"/>
  <c r="I397" i="21"/>
  <c r="K396" i="21"/>
  <c r="J396" i="21"/>
  <c r="I396" i="21"/>
  <c r="K395" i="21"/>
  <c r="J395" i="21"/>
  <c r="I395" i="21"/>
  <c r="K394" i="21"/>
  <c r="J394" i="21"/>
  <c r="I394" i="21"/>
  <c r="K393" i="21"/>
  <c r="J393" i="21"/>
  <c r="I393" i="21"/>
  <c r="K392" i="21"/>
  <c r="J392" i="21"/>
  <c r="I392" i="21"/>
  <c r="K391" i="21"/>
  <c r="J391" i="21"/>
  <c r="I391" i="21"/>
  <c r="K390" i="21"/>
  <c r="J390" i="21"/>
  <c r="I390" i="21"/>
  <c r="K389" i="21"/>
  <c r="J389" i="21"/>
  <c r="I389" i="21"/>
  <c r="K388" i="21"/>
  <c r="J388" i="21"/>
  <c r="I388" i="21"/>
  <c r="K387" i="21"/>
  <c r="J387" i="21"/>
  <c r="I387" i="21"/>
  <c r="K386" i="21"/>
  <c r="J386" i="21"/>
  <c r="I386" i="21"/>
  <c r="K385" i="21"/>
  <c r="J385" i="21"/>
  <c r="I385" i="21"/>
  <c r="K384" i="21"/>
  <c r="J384" i="21"/>
  <c r="I384" i="21"/>
  <c r="K383" i="21"/>
  <c r="J383" i="21"/>
  <c r="I383" i="21"/>
  <c r="K382" i="21"/>
  <c r="J382" i="21"/>
  <c r="I382" i="21"/>
  <c r="K381" i="21"/>
  <c r="J381" i="21"/>
  <c r="I381" i="21"/>
  <c r="K380" i="21"/>
  <c r="J380" i="21"/>
  <c r="I380" i="21"/>
  <c r="K379" i="21"/>
  <c r="J379" i="21"/>
  <c r="I379" i="21"/>
  <c r="K378" i="21"/>
  <c r="J378" i="21"/>
  <c r="I378" i="21"/>
  <c r="K377" i="21"/>
  <c r="J377" i="21"/>
  <c r="I377" i="21"/>
  <c r="K376" i="21"/>
  <c r="J376" i="21"/>
  <c r="I376" i="21"/>
  <c r="K375" i="21"/>
  <c r="J375" i="21"/>
  <c r="I375" i="21"/>
  <c r="K374" i="21"/>
  <c r="J374" i="21"/>
  <c r="I374" i="21"/>
  <c r="K373" i="21"/>
  <c r="J373" i="21"/>
  <c r="I373" i="21"/>
  <c r="K372" i="21"/>
  <c r="J372" i="21"/>
  <c r="I372" i="21"/>
  <c r="K371" i="21"/>
  <c r="J371" i="21"/>
  <c r="I371" i="21"/>
  <c r="K370" i="21"/>
  <c r="J370" i="21"/>
  <c r="I370" i="21"/>
  <c r="K369" i="21"/>
  <c r="J369" i="21"/>
  <c r="I369" i="21"/>
  <c r="K368" i="21"/>
  <c r="J368" i="21"/>
  <c r="I368" i="21"/>
  <c r="K367" i="21"/>
  <c r="J367" i="21"/>
  <c r="I367" i="21"/>
  <c r="K366" i="21"/>
  <c r="J366" i="21"/>
  <c r="I366" i="21"/>
  <c r="K365" i="21"/>
  <c r="J365" i="21"/>
  <c r="I365" i="21"/>
  <c r="K364" i="21"/>
  <c r="J364" i="21"/>
  <c r="I364" i="21"/>
  <c r="K363" i="21"/>
  <c r="J363" i="21"/>
  <c r="I363" i="21"/>
  <c r="K362" i="21"/>
  <c r="J362" i="21"/>
  <c r="I362" i="21"/>
  <c r="K361" i="21"/>
  <c r="J361" i="21"/>
  <c r="I361" i="21"/>
  <c r="K360" i="21"/>
  <c r="J360" i="21"/>
  <c r="I360" i="21"/>
  <c r="K359" i="21"/>
  <c r="J359" i="21"/>
  <c r="I359" i="21"/>
  <c r="K358" i="21"/>
  <c r="J358" i="21"/>
  <c r="I358" i="21"/>
  <c r="K357" i="21"/>
  <c r="J357" i="21"/>
  <c r="I357" i="21"/>
  <c r="K356" i="21"/>
  <c r="J356" i="21"/>
  <c r="I356" i="21"/>
  <c r="K355" i="21"/>
  <c r="J355" i="21"/>
  <c r="I355" i="21"/>
  <c r="K354" i="21"/>
  <c r="J354" i="21"/>
  <c r="I354" i="21"/>
  <c r="K353" i="21"/>
  <c r="J353" i="21"/>
  <c r="I353" i="21"/>
  <c r="K352" i="21"/>
  <c r="J352" i="21"/>
  <c r="I352" i="21"/>
  <c r="K351" i="21"/>
  <c r="J351" i="21"/>
  <c r="I351" i="21"/>
  <c r="K350" i="21"/>
  <c r="J350" i="21"/>
  <c r="I350" i="21"/>
  <c r="K349" i="21"/>
  <c r="J349" i="21"/>
  <c r="I349" i="21"/>
  <c r="K348" i="21"/>
  <c r="J348" i="21"/>
  <c r="I348" i="21"/>
  <c r="K347" i="21"/>
  <c r="J347" i="21"/>
  <c r="I347" i="21"/>
  <c r="K346" i="21"/>
  <c r="J346" i="21"/>
  <c r="I346" i="21"/>
  <c r="K345" i="21"/>
  <c r="J345" i="21"/>
  <c r="I345" i="21"/>
  <c r="K344" i="21"/>
  <c r="J344" i="21"/>
  <c r="I344" i="21"/>
  <c r="K343" i="21"/>
  <c r="J343" i="21"/>
  <c r="I343" i="21"/>
  <c r="K342" i="21"/>
  <c r="J342" i="21"/>
  <c r="I342" i="21"/>
  <c r="K341" i="21"/>
  <c r="J341" i="21"/>
  <c r="I341" i="21"/>
  <c r="K340" i="21"/>
  <c r="J340" i="21"/>
  <c r="I340" i="21"/>
  <c r="K339" i="21"/>
  <c r="J339" i="21"/>
  <c r="I339" i="21"/>
  <c r="K338" i="21"/>
  <c r="J338" i="21"/>
  <c r="I338" i="21"/>
  <c r="K337" i="21"/>
  <c r="J337" i="21"/>
  <c r="I337" i="21"/>
  <c r="K336" i="21"/>
  <c r="J336" i="21"/>
  <c r="I336" i="21"/>
  <c r="K335" i="21"/>
  <c r="J335" i="21"/>
  <c r="I335" i="21"/>
  <c r="K334" i="21"/>
  <c r="J334" i="21"/>
  <c r="I334" i="21"/>
  <c r="K333" i="21"/>
  <c r="J333" i="21"/>
  <c r="I333" i="21"/>
  <c r="K332" i="21"/>
  <c r="J332" i="21"/>
  <c r="I332" i="21"/>
  <c r="K331" i="21"/>
  <c r="J331" i="21"/>
  <c r="I331" i="21"/>
  <c r="K330" i="21"/>
  <c r="J330" i="21"/>
  <c r="I330" i="21"/>
  <c r="K329" i="21"/>
  <c r="J329" i="21"/>
  <c r="I329" i="21"/>
  <c r="K328" i="21"/>
  <c r="J328" i="21"/>
  <c r="I328" i="21"/>
  <c r="K327" i="21"/>
  <c r="J327" i="21"/>
  <c r="I327" i="21"/>
  <c r="K326" i="21"/>
  <c r="J326" i="21"/>
  <c r="I326" i="21"/>
  <c r="K325" i="21"/>
  <c r="J325" i="21"/>
  <c r="I325" i="21"/>
  <c r="K324" i="21"/>
  <c r="J324" i="21"/>
  <c r="I324" i="21"/>
  <c r="K323" i="21"/>
  <c r="J323" i="21"/>
  <c r="I323" i="21"/>
  <c r="K322" i="21"/>
  <c r="J322" i="21"/>
  <c r="I322" i="21"/>
  <c r="K321" i="21"/>
  <c r="J321" i="21"/>
  <c r="I321" i="21"/>
  <c r="K320" i="21"/>
  <c r="J320" i="21"/>
  <c r="I320" i="21"/>
  <c r="K319" i="21"/>
  <c r="J319" i="21"/>
  <c r="I319" i="21"/>
  <c r="K318" i="21"/>
  <c r="J318" i="21"/>
  <c r="I318" i="21"/>
  <c r="K317" i="21"/>
  <c r="J317" i="21"/>
  <c r="I317" i="21"/>
  <c r="K316" i="21"/>
  <c r="J316" i="21"/>
  <c r="I316" i="21"/>
  <c r="K315" i="21"/>
  <c r="J315" i="21"/>
  <c r="I315" i="21"/>
  <c r="K314" i="21"/>
  <c r="J314" i="21"/>
  <c r="I314" i="21"/>
  <c r="K313" i="21"/>
  <c r="J313" i="21"/>
  <c r="I313" i="21"/>
  <c r="K312" i="21"/>
  <c r="J312" i="21"/>
  <c r="I312" i="21"/>
  <c r="K311" i="21"/>
  <c r="J311" i="21"/>
  <c r="I311" i="21"/>
  <c r="K310" i="21"/>
  <c r="J310" i="21"/>
  <c r="I310" i="21"/>
  <c r="K309" i="21"/>
  <c r="J309" i="21"/>
  <c r="I309" i="21"/>
  <c r="K308" i="21"/>
  <c r="J308" i="21"/>
  <c r="I308" i="21"/>
  <c r="K307" i="21"/>
  <c r="J307" i="21"/>
  <c r="I307" i="21"/>
  <c r="K306" i="21"/>
  <c r="J306" i="21"/>
  <c r="I306" i="21"/>
  <c r="K305" i="21"/>
  <c r="J305" i="21"/>
  <c r="I305" i="21"/>
  <c r="K304" i="21"/>
  <c r="J304" i="21"/>
  <c r="I304" i="21"/>
  <c r="K303" i="21"/>
  <c r="J303" i="21"/>
  <c r="I303" i="21"/>
  <c r="K302" i="21"/>
  <c r="J302" i="21"/>
  <c r="I302" i="21"/>
  <c r="K301" i="21"/>
  <c r="J301" i="21"/>
  <c r="I301" i="21"/>
  <c r="K300" i="21"/>
  <c r="J300" i="21"/>
  <c r="I300" i="21"/>
  <c r="K299" i="21"/>
  <c r="J299" i="21"/>
  <c r="I299" i="21"/>
  <c r="K298" i="21"/>
  <c r="J298" i="21"/>
  <c r="I298" i="21"/>
  <c r="K297" i="21"/>
  <c r="J297" i="21"/>
  <c r="I297" i="21"/>
  <c r="K296" i="21"/>
  <c r="J296" i="21"/>
  <c r="I296" i="21"/>
  <c r="K295" i="21"/>
  <c r="J295" i="21"/>
  <c r="J583" i="21" s="1"/>
  <c r="I295" i="21"/>
  <c r="K294" i="21"/>
  <c r="K582" i="21" s="1"/>
  <c r="M582" i="21" s="1"/>
  <c r="J294" i="21"/>
  <c r="J582" i="21" s="1"/>
  <c r="I294" i="21"/>
  <c r="I583" i="21" s="1"/>
  <c r="H293" i="21"/>
  <c r="H292" i="21"/>
  <c r="L292" i="21" s="1"/>
  <c r="K291" i="21"/>
  <c r="J291" i="21"/>
  <c r="I291" i="21"/>
  <c r="K290" i="21"/>
  <c r="J290" i="21"/>
  <c r="I290" i="21"/>
  <c r="K289" i="21"/>
  <c r="J289" i="21"/>
  <c r="I289" i="21"/>
  <c r="K288" i="21"/>
  <c r="J288" i="21"/>
  <c r="I288" i="21"/>
  <c r="K287" i="21"/>
  <c r="J287" i="21"/>
  <c r="I287" i="21"/>
  <c r="K286" i="21"/>
  <c r="J286" i="21"/>
  <c r="I286" i="21"/>
  <c r="K285" i="21"/>
  <c r="J285" i="21"/>
  <c r="I285" i="21"/>
  <c r="K284" i="21"/>
  <c r="J284" i="21"/>
  <c r="I284" i="21"/>
  <c r="K283" i="21"/>
  <c r="J283" i="21"/>
  <c r="I283" i="21"/>
  <c r="K282" i="21"/>
  <c r="J282" i="21"/>
  <c r="I282" i="21"/>
  <c r="K281" i="21"/>
  <c r="J281" i="21"/>
  <c r="I281" i="21"/>
  <c r="K280" i="21"/>
  <c r="J280" i="21"/>
  <c r="I280" i="21"/>
  <c r="K279" i="21"/>
  <c r="J279" i="21"/>
  <c r="I279" i="21"/>
  <c r="K278" i="21"/>
  <c r="J278" i="21"/>
  <c r="I278" i="21"/>
  <c r="K277" i="21"/>
  <c r="J277" i="21"/>
  <c r="I277" i="21"/>
  <c r="K276" i="21"/>
  <c r="J276" i="21"/>
  <c r="I276" i="21"/>
  <c r="K275" i="21"/>
  <c r="J275" i="21"/>
  <c r="I275" i="21"/>
  <c r="K274" i="21"/>
  <c r="J274" i="21"/>
  <c r="I274" i="21"/>
  <c r="K273" i="21"/>
  <c r="J273" i="21"/>
  <c r="I273" i="21"/>
  <c r="K272" i="21"/>
  <c r="J272" i="21"/>
  <c r="I272" i="21"/>
  <c r="K271" i="21"/>
  <c r="J271" i="21"/>
  <c r="I271" i="21"/>
  <c r="K270" i="21"/>
  <c r="J270" i="21"/>
  <c r="I270" i="21"/>
  <c r="K269" i="21"/>
  <c r="J269" i="21"/>
  <c r="I269" i="21"/>
  <c r="K268" i="21"/>
  <c r="J268" i="21"/>
  <c r="I268" i="21"/>
  <c r="K267" i="21"/>
  <c r="J267" i="21"/>
  <c r="I267" i="21"/>
  <c r="K266" i="21"/>
  <c r="J266" i="21"/>
  <c r="I266" i="21"/>
  <c r="K265" i="21"/>
  <c r="J265" i="21"/>
  <c r="I265" i="21"/>
  <c r="K264" i="21"/>
  <c r="J264" i="21"/>
  <c r="I264" i="21"/>
  <c r="K263" i="21"/>
  <c r="J263" i="21"/>
  <c r="I263" i="21"/>
  <c r="K262" i="21"/>
  <c r="J262" i="21"/>
  <c r="I262" i="21"/>
  <c r="K261" i="21"/>
  <c r="J261" i="21"/>
  <c r="I261" i="21"/>
  <c r="K260" i="21"/>
  <c r="J260" i="21"/>
  <c r="I260" i="21"/>
  <c r="K259" i="21"/>
  <c r="J259" i="21"/>
  <c r="I259" i="21"/>
  <c r="K258" i="21"/>
  <c r="J258" i="21"/>
  <c r="I258" i="21"/>
  <c r="K257" i="21"/>
  <c r="J257" i="21"/>
  <c r="I257" i="21"/>
  <c r="K256" i="21"/>
  <c r="J256" i="21"/>
  <c r="I256" i="21"/>
  <c r="K255" i="21"/>
  <c r="J255" i="21"/>
  <c r="I255" i="21"/>
  <c r="K254" i="21"/>
  <c r="J254" i="21"/>
  <c r="I254" i="21"/>
  <c r="K253" i="21"/>
  <c r="J253" i="21"/>
  <c r="I253" i="21"/>
  <c r="K252" i="21"/>
  <c r="J252" i="21"/>
  <c r="I252" i="21"/>
  <c r="K251" i="21"/>
  <c r="J251" i="21"/>
  <c r="I251" i="21"/>
  <c r="K250" i="21"/>
  <c r="J250" i="21"/>
  <c r="I250" i="21"/>
  <c r="K249" i="21"/>
  <c r="J249" i="21"/>
  <c r="I249" i="21"/>
  <c r="K248" i="21"/>
  <c r="J248" i="21"/>
  <c r="I248" i="21"/>
  <c r="K247" i="21"/>
  <c r="J247" i="21"/>
  <c r="I247" i="21"/>
  <c r="K246" i="21"/>
  <c r="J246" i="21"/>
  <c r="I246" i="21"/>
  <c r="K245" i="21"/>
  <c r="J245" i="21"/>
  <c r="I245" i="21"/>
  <c r="K244" i="21"/>
  <c r="J244" i="21"/>
  <c r="I244" i="21"/>
  <c r="K243" i="21"/>
  <c r="J243" i="21"/>
  <c r="I243" i="21"/>
  <c r="K242" i="21"/>
  <c r="J242" i="21"/>
  <c r="I242" i="21"/>
  <c r="K241" i="21"/>
  <c r="J241" i="21"/>
  <c r="I241" i="21"/>
  <c r="K240" i="21"/>
  <c r="J240" i="21"/>
  <c r="I240" i="21"/>
  <c r="K239" i="21"/>
  <c r="J239" i="21"/>
  <c r="I239" i="21"/>
  <c r="K238" i="21"/>
  <c r="J238" i="21"/>
  <c r="I238" i="21"/>
  <c r="K237" i="21"/>
  <c r="J237" i="21"/>
  <c r="I237" i="21"/>
  <c r="K236" i="21"/>
  <c r="J236" i="21"/>
  <c r="I236" i="21"/>
  <c r="K235" i="21"/>
  <c r="J235" i="21"/>
  <c r="I235" i="21"/>
  <c r="K234" i="21"/>
  <c r="J234" i="21"/>
  <c r="I234" i="21"/>
  <c r="K233" i="21"/>
  <c r="J233" i="21"/>
  <c r="I233" i="21"/>
  <c r="K232" i="21"/>
  <c r="J232" i="21"/>
  <c r="I232" i="21"/>
  <c r="K231" i="21"/>
  <c r="J231" i="21"/>
  <c r="I231" i="21"/>
  <c r="K230" i="21"/>
  <c r="J230" i="21"/>
  <c r="I230" i="21"/>
  <c r="K229" i="21"/>
  <c r="J229" i="21"/>
  <c r="I229" i="21"/>
  <c r="K228" i="21"/>
  <c r="J228" i="21"/>
  <c r="I228" i="21"/>
  <c r="K227" i="21"/>
  <c r="J227" i="21"/>
  <c r="I227" i="21"/>
  <c r="K226" i="21"/>
  <c r="J226" i="21"/>
  <c r="I226" i="21"/>
  <c r="K225" i="21"/>
  <c r="J225" i="21"/>
  <c r="I225" i="21"/>
  <c r="K224" i="21"/>
  <c r="J224" i="21"/>
  <c r="I224" i="21"/>
  <c r="K223" i="21"/>
  <c r="J223" i="21"/>
  <c r="I223" i="21"/>
  <c r="K222" i="21"/>
  <c r="J222" i="21"/>
  <c r="I222" i="21"/>
  <c r="K221" i="21"/>
  <c r="J221" i="21"/>
  <c r="I221" i="21"/>
  <c r="K220" i="21"/>
  <c r="J220" i="21"/>
  <c r="I220" i="21"/>
  <c r="K219" i="21"/>
  <c r="J219" i="21"/>
  <c r="I219" i="21"/>
  <c r="K218" i="21"/>
  <c r="J218" i="21"/>
  <c r="I218" i="21"/>
  <c r="K217" i="21"/>
  <c r="J217" i="21"/>
  <c r="I217" i="21"/>
  <c r="K216" i="21"/>
  <c r="J216" i="21"/>
  <c r="I216" i="21"/>
  <c r="K215" i="21"/>
  <c r="J215" i="21"/>
  <c r="I215" i="21"/>
  <c r="K214" i="21"/>
  <c r="J214" i="21"/>
  <c r="I214" i="21"/>
  <c r="K213" i="21"/>
  <c r="J213" i="21"/>
  <c r="I213" i="21"/>
  <c r="K212" i="21"/>
  <c r="J212" i="21"/>
  <c r="I212" i="21"/>
  <c r="K211" i="21"/>
  <c r="J211" i="21"/>
  <c r="I211" i="21"/>
  <c r="K210" i="21"/>
  <c r="J210" i="21"/>
  <c r="I210" i="21"/>
  <c r="K209" i="21"/>
  <c r="J209" i="21"/>
  <c r="I209" i="21"/>
  <c r="K208" i="21"/>
  <c r="J208" i="21"/>
  <c r="I208" i="21"/>
  <c r="K207" i="21"/>
  <c r="J207" i="21"/>
  <c r="I207" i="21"/>
  <c r="K206" i="21"/>
  <c r="J206" i="21"/>
  <c r="I206" i="21"/>
  <c r="K205" i="21"/>
  <c r="J205" i="21"/>
  <c r="I205" i="21"/>
  <c r="K204" i="21"/>
  <c r="J204" i="21"/>
  <c r="I204" i="21"/>
  <c r="K203" i="21"/>
  <c r="J203" i="21"/>
  <c r="I203" i="21"/>
  <c r="K202" i="21"/>
  <c r="J202" i="21"/>
  <c r="I202" i="21"/>
  <c r="K201" i="21"/>
  <c r="J201" i="21"/>
  <c r="I201" i="21"/>
  <c r="K200" i="21"/>
  <c r="J200" i="21"/>
  <c r="I200" i="21"/>
  <c r="K199" i="21"/>
  <c r="J199" i="21"/>
  <c r="I199" i="21"/>
  <c r="K198" i="21"/>
  <c r="J198" i="21"/>
  <c r="I198" i="21"/>
  <c r="K197" i="21"/>
  <c r="J197" i="21"/>
  <c r="I197" i="21"/>
  <c r="K196" i="21"/>
  <c r="J196" i="21"/>
  <c r="I196" i="21"/>
  <c r="K195" i="21"/>
  <c r="J195" i="21"/>
  <c r="I195" i="21"/>
  <c r="K194" i="21"/>
  <c r="J194" i="21"/>
  <c r="I194" i="21"/>
  <c r="K193" i="21"/>
  <c r="J193" i="21"/>
  <c r="I193" i="21"/>
  <c r="K192" i="21"/>
  <c r="J192" i="21"/>
  <c r="I192" i="21"/>
  <c r="K191" i="21"/>
  <c r="J191" i="21"/>
  <c r="I191" i="21"/>
  <c r="K190" i="21"/>
  <c r="J190" i="21"/>
  <c r="I190" i="21"/>
  <c r="K189" i="21"/>
  <c r="J189" i="21"/>
  <c r="I189" i="21"/>
  <c r="K188" i="21"/>
  <c r="J188" i="21"/>
  <c r="I188" i="21"/>
  <c r="K187" i="21"/>
  <c r="J187" i="21"/>
  <c r="I187" i="21"/>
  <c r="K186" i="21"/>
  <c r="J186" i="21"/>
  <c r="I186" i="21"/>
  <c r="K185" i="21"/>
  <c r="J185" i="21"/>
  <c r="I185" i="21"/>
  <c r="K184" i="21"/>
  <c r="J184" i="21"/>
  <c r="I184" i="21"/>
  <c r="K183" i="21"/>
  <c r="J183" i="21"/>
  <c r="I183" i="21"/>
  <c r="K182" i="21"/>
  <c r="J182" i="21"/>
  <c r="I182" i="21"/>
  <c r="K181" i="21"/>
  <c r="J181" i="21"/>
  <c r="I181" i="21"/>
  <c r="K180" i="21"/>
  <c r="J180" i="21"/>
  <c r="I180" i="21"/>
  <c r="K179" i="21"/>
  <c r="J179" i="21"/>
  <c r="I179" i="21"/>
  <c r="K178" i="21"/>
  <c r="J178" i="21"/>
  <c r="I178" i="21"/>
  <c r="K177" i="21"/>
  <c r="J177" i="21"/>
  <c r="I177" i="21"/>
  <c r="K176" i="21"/>
  <c r="J176" i="21"/>
  <c r="I176" i="21"/>
  <c r="K175" i="21"/>
  <c r="J175" i="21"/>
  <c r="I175" i="21"/>
  <c r="K174" i="21"/>
  <c r="J174" i="21"/>
  <c r="I174" i="21"/>
  <c r="K173" i="21"/>
  <c r="J173" i="21"/>
  <c r="I173" i="21"/>
  <c r="K172" i="21"/>
  <c r="J172" i="21"/>
  <c r="I172" i="21"/>
  <c r="K171" i="21"/>
  <c r="J171" i="21"/>
  <c r="I171" i="21"/>
  <c r="K170" i="21"/>
  <c r="J170" i="21"/>
  <c r="I170" i="21"/>
  <c r="K169" i="21"/>
  <c r="J169" i="21"/>
  <c r="I169" i="21"/>
  <c r="K168" i="21"/>
  <c r="J168" i="21"/>
  <c r="I168" i="21"/>
  <c r="K167" i="21"/>
  <c r="J167" i="21"/>
  <c r="I167" i="21"/>
  <c r="K166" i="21"/>
  <c r="J166" i="21"/>
  <c r="I166" i="21"/>
  <c r="K165" i="21"/>
  <c r="J165" i="21"/>
  <c r="I165" i="21"/>
  <c r="K164" i="21"/>
  <c r="J164" i="21"/>
  <c r="I164" i="21"/>
  <c r="K163" i="21"/>
  <c r="J163" i="21"/>
  <c r="I163" i="21"/>
  <c r="K162" i="21"/>
  <c r="J162" i="21"/>
  <c r="I162" i="21"/>
  <c r="K161" i="21"/>
  <c r="J161" i="21"/>
  <c r="I161" i="21"/>
  <c r="K160" i="21"/>
  <c r="J160" i="21"/>
  <c r="I160" i="21"/>
  <c r="K159" i="21"/>
  <c r="J159" i="21"/>
  <c r="I159" i="21"/>
  <c r="K158" i="21"/>
  <c r="J158" i="21"/>
  <c r="I158" i="21"/>
  <c r="K157" i="21"/>
  <c r="J157" i="21"/>
  <c r="I157" i="21"/>
  <c r="K156" i="21"/>
  <c r="J156" i="21"/>
  <c r="I156" i="21"/>
  <c r="K155" i="21"/>
  <c r="J155" i="21"/>
  <c r="I155" i="21"/>
  <c r="K154" i="21"/>
  <c r="J154" i="21"/>
  <c r="I154" i="21"/>
  <c r="K153" i="21"/>
  <c r="J153" i="21"/>
  <c r="I153" i="21"/>
  <c r="K152" i="21"/>
  <c r="J152" i="21"/>
  <c r="I152" i="21"/>
  <c r="K151" i="21"/>
  <c r="J151" i="21"/>
  <c r="I151" i="21"/>
  <c r="K150" i="21"/>
  <c r="J150" i="21"/>
  <c r="I150" i="21"/>
  <c r="K149" i="21"/>
  <c r="J149" i="21"/>
  <c r="I149" i="21"/>
  <c r="K148" i="21"/>
  <c r="J148" i="21"/>
  <c r="I148" i="21"/>
  <c r="K147" i="21"/>
  <c r="J147" i="21"/>
  <c r="I147" i="21"/>
  <c r="K146" i="21"/>
  <c r="J146" i="21"/>
  <c r="I146" i="21"/>
  <c r="K145" i="21"/>
  <c r="J145" i="21"/>
  <c r="I145" i="21"/>
  <c r="K144" i="21"/>
  <c r="J144" i="21"/>
  <c r="I144" i="21"/>
  <c r="K143" i="21"/>
  <c r="J143" i="21"/>
  <c r="I143" i="21"/>
  <c r="K142" i="21"/>
  <c r="J142" i="21"/>
  <c r="I142" i="21"/>
  <c r="K141" i="21"/>
  <c r="J141" i="21"/>
  <c r="I141" i="21"/>
  <c r="K140" i="21"/>
  <c r="J140" i="21"/>
  <c r="I140" i="21"/>
  <c r="K139" i="21"/>
  <c r="J139" i="21"/>
  <c r="I139" i="21"/>
  <c r="K138" i="21"/>
  <c r="J138" i="21"/>
  <c r="I138" i="21"/>
  <c r="K137" i="21"/>
  <c r="J137" i="21"/>
  <c r="I137" i="21"/>
  <c r="K136" i="21"/>
  <c r="J136" i="21"/>
  <c r="I136" i="21"/>
  <c r="K135" i="21"/>
  <c r="J135" i="21"/>
  <c r="I135" i="21"/>
  <c r="K134" i="21"/>
  <c r="J134" i="21"/>
  <c r="I134" i="21"/>
  <c r="K133" i="21"/>
  <c r="J133" i="21"/>
  <c r="I133" i="21"/>
  <c r="K132" i="21"/>
  <c r="J132" i="21"/>
  <c r="I132" i="21"/>
  <c r="K131" i="21"/>
  <c r="J131" i="21"/>
  <c r="I131" i="21"/>
  <c r="K130" i="21"/>
  <c r="J130" i="21"/>
  <c r="I130" i="21"/>
  <c r="K129" i="21"/>
  <c r="J129" i="21"/>
  <c r="I129" i="21"/>
  <c r="K128" i="21"/>
  <c r="J128" i="21"/>
  <c r="I128" i="21"/>
  <c r="K127" i="21"/>
  <c r="J127" i="21"/>
  <c r="I127" i="21"/>
  <c r="K126" i="21"/>
  <c r="J126" i="21"/>
  <c r="I126" i="21"/>
  <c r="K125" i="21"/>
  <c r="J125" i="21"/>
  <c r="I125" i="21"/>
  <c r="K124" i="21"/>
  <c r="J124" i="21"/>
  <c r="I124" i="21"/>
  <c r="K123" i="21"/>
  <c r="J123" i="21"/>
  <c r="I123" i="21"/>
  <c r="K122" i="21"/>
  <c r="J122" i="21"/>
  <c r="I122" i="21"/>
  <c r="K121" i="21"/>
  <c r="J121" i="21"/>
  <c r="I121" i="21"/>
  <c r="K120" i="21"/>
  <c r="J120" i="21"/>
  <c r="I120" i="21"/>
  <c r="K119" i="21"/>
  <c r="J119" i="21"/>
  <c r="I119" i="21"/>
  <c r="K118" i="21"/>
  <c r="J118" i="21"/>
  <c r="I118" i="21"/>
  <c r="K117" i="21"/>
  <c r="J117" i="21"/>
  <c r="I117" i="21"/>
  <c r="K116" i="21"/>
  <c r="J116" i="21"/>
  <c r="I116" i="21"/>
  <c r="K115" i="21"/>
  <c r="J115" i="21"/>
  <c r="I115" i="21"/>
  <c r="K114" i="21"/>
  <c r="J114" i="21"/>
  <c r="I114" i="21"/>
  <c r="K113" i="21"/>
  <c r="J113" i="21"/>
  <c r="I113" i="21"/>
  <c r="K112" i="21"/>
  <c r="J112" i="21"/>
  <c r="I112" i="21"/>
  <c r="K111" i="21"/>
  <c r="J111" i="21"/>
  <c r="I111" i="21"/>
  <c r="K110" i="21"/>
  <c r="J110" i="21"/>
  <c r="I110" i="21"/>
  <c r="K109" i="21"/>
  <c r="J109" i="21"/>
  <c r="I109" i="21"/>
  <c r="K108" i="21"/>
  <c r="J108" i="21"/>
  <c r="I108" i="21"/>
  <c r="K107" i="21"/>
  <c r="J107" i="21"/>
  <c r="I107" i="21"/>
  <c r="K106" i="21"/>
  <c r="J106" i="21"/>
  <c r="I106" i="21"/>
  <c r="K105" i="21"/>
  <c r="J105" i="21"/>
  <c r="I105" i="21"/>
  <c r="K104" i="21"/>
  <c r="J104" i="21"/>
  <c r="I104" i="21"/>
  <c r="K103" i="21"/>
  <c r="J103" i="21"/>
  <c r="I103" i="21"/>
  <c r="K102" i="21"/>
  <c r="J102" i="21"/>
  <c r="I102" i="21"/>
  <c r="K101" i="21"/>
  <c r="J101" i="21"/>
  <c r="I101" i="21"/>
  <c r="K100" i="21"/>
  <c r="J100" i="21"/>
  <c r="I100" i="21"/>
  <c r="K99" i="21"/>
  <c r="J99" i="21"/>
  <c r="I99" i="21"/>
  <c r="K98" i="21"/>
  <c r="J98" i="21"/>
  <c r="I98" i="21"/>
  <c r="K97" i="21"/>
  <c r="J97" i="21"/>
  <c r="I97" i="21"/>
  <c r="K96" i="21"/>
  <c r="J96" i="21"/>
  <c r="I96" i="21"/>
  <c r="K95" i="21"/>
  <c r="J95" i="21"/>
  <c r="I95" i="21"/>
  <c r="K94" i="21"/>
  <c r="J94" i="21"/>
  <c r="I94" i="21"/>
  <c r="K93" i="21"/>
  <c r="J93" i="21"/>
  <c r="I93" i="21"/>
  <c r="K92" i="21"/>
  <c r="J92" i="21"/>
  <c r="I92" i="21"/>
  <c r="K91" i="21"/>
  <c r="J91" i="21"/>
  <c r="I91" i="21"/>
  <c r="K90" i="21"/>
  <c r="J90" i="21"/>
  <c r="I90" i="21"/>
  <c r="K89" i="21"/>
  <c r="J89" i="21"/>
  <c r="I89" i="21"/>
  <c r="K88" i="21"/>
  <c r="J88" i="21"/>
  <c r="I88" i="21"/>
  <c r="K87" i="21"/>
  <c r="J87" i="21"/>
  <c r="I87" i="21"/>
  <c r="K86" i="21"/>
  <c r="J86" i="21"/>
  <c r="I86" i="21"/>
  <c r="K85" i="21"/>
  <c r="J85" i="21"/>
  <c r="I85" i="21"/>
  <c r="K84" i="21"/>
  <c r="J84" i="21"/>
  <c r="I84" i="21"/>
  <c r="K83" i="21"/>
  <c r="J83" i="21"/>
  <c r="I83" i="21"/>
  <c r="K82" i="21"/>
  <c r="J82" i="21"/>
  <c r="I82" i="21"/>
  <c r="K81" i="21"/>
  <c r="J81" i="21"/>
  <c r="I81" i="21"/>
  <c r="K80" i="21"/>
  <c r="J80" i="21"/>
  <c r="I80" i="21"/>
  <c r="K79" i="21"/>
  <c r="J79" i="21"/>
  <c r="I79" i="21"/>
  <c r="K78" i="21"/>
  <c r="J78" i="21"/>
  <c r="I78" i="21"/>
  <c r="K77" i="21"/>
  <c r="J77" i="21"/>
  <c r="I77" i="21"/>
  <c r="K76" i="21"/>
  <c r="J76" i="21"/>
  <c r="I76" i="21"/>
  <c r="K75" i="21"/>
  <c r="J75" i="21"/>
  <c r="I75" i="21"/>
  <c r="K74" i="21"/>
  <c r="J74" i="21"/>
  <c r="I74" i="21"/>
  <c r="K73" i="21"/>
  <c r="J73" i="21"/>
  <c r="I73" i="21"/>
  <c r="K72" i="21"/>
  <c r="J72" i="21"/>
  <c r="I72" i="21"/>
  <c r="K71" i="21"/>
  <c r="J71" i="21"/>
  <c r="I71" i="21"/>
  <c r="K70" i="21"/>
  <c r="J70" i="21"/>
  <c r="I70" i="21"/>
  <c r="K69" i="21"/>
  <c r="J69" i="21"/>
  <c r="I69" i="21"/>
  <c r="K68" i="21"/>
  <c r="J68" i="21"/>
  <c r="I68" i="21"/>
  <c r="K67" i="21"/>
  <c r="J67" i="21"/>
  <c r="I67" i="21"/>
  <c r="K66" i="21"/>
  <c r="J66" i="21"/>
  <c r="I66" i="21"/>
  <c r="K65" i="21"/>
  <c r="J65" i="21"/>
  <c r="I65" i="21"/>
  <c r="K64" i="21"/>
  <c r="J64" i="21"/>
  <c r="I64" i="21"/>
  <c r="K63" i="21"/>
  <c r="J63" i="21"/>
  <c r="I63" i="21"/>
  <c r="K62" i="21"/>
  <c r="J62" i="21"/>
  <c r="I62" i="21"/>
  <c r="K61" i="21"/>
  <c r="J61" i="21"/>
  <c r="I61" i="21"/>
  <c r="K60" i="21"/>
  <c r="J60" i="21"/>
  <c r="I60" i="21"/>
  <c r="K59" i="21"/>
  <c r="J59" i="21"/>
  <c r="I59" i="21"/>
  <c r="K58" i="21"/>
  <c r="J58" i="21"/>
  <c r="I58" i="21"/>
  <c r="K57" i="21"/>
  <c r="J57" i="21"/>
  <c r="I57" i="21"/>
  <c r="K56" i="21"/>
  <c r="J56" i="21"/>
  <c r="I56" i="21"/>
  <c r="K55" i="21"/>
  <c r="J55" i="21"/>
  <c r="I55" i="21"/>
  <c r="K54" i="21"/>
  <c r="J54" i="21"/>
  <c r="I54" i="21"/>
  <c r="K53" i="21"/>
  <c r="J53" i="21"/>
  <c r="I53" i="21"/>
  <c r="K52" i="21"/>
  <c r="J52" i="21"/>
  <c r="I52" i="21"/>
  <c r="K51" i="21"/>
  <c r="J51" i="21"/>
  <c r="I51" i="21"/>
  <c r="K50" i="21"/>
  <c r="J50" i="21"/>
  <c r="I50" i="21"/>
  <c r="K49" i="21"/>
  <c r="J49" i="21"/>
  <c r="I49" i="21"/>
  <c r="K48" i="21"/>
  <c r="J48" i="21"/>
  <c r="I48" i="21"/>
  <c r="K47" i="21"/>
  <c r="J47" i="21"/>
  <c r="I47" i="21"/>
  <c r="K46" i="21"/>
  <c r="J46" i="21"/>
  <c r="I46" i="21"/>
  <c r="K45" i="21"/>
  <c r="J45" i="21"/>
  <c r="I45" i="21"/>
  <c r="K44" i="21"/>
  <c r="J44" i="21"/>
  <c r="I44" i="21"/>
  <c r="K43" i="21"/>
  <c r="J43" i="21"/>
  <c r="I43" i="21"/>
  <c r="K42" i="21"/>
  <c r="J42" i="21"/>
  <c r="I42" i="21"/>
  <c r="K41" i="21"/>
  <c r="J41" i="21"/>
  <c r="I41" i="21"/>
  <c r="K40" i="21"/>
  <c r="J40" i="21"/>
  <c r="I40" i="21"/>
  <c r="K39" i="21"/>
  <c r="J39" i="21"/>
  <c r="I39" i="21"/>
  <c r="K38" i="21"/>
  <c r="J38" i="21"/>
  <c r="I38" i="21"/>
  <c r="K37" i="21"/>
  <c r="J37" i="21"/>
  <c r="I37" i="21"/>
  <c r="K36" i="21"/>
  <c r="J36" i="21"/>
  <c r="I36" i="21"/>
  <c r="K35" i="21"/>
  <c r="J35" i="21"/>
  <c r="I35" i="21"/>
  <c r="K34" i="21"/>
  <c r="J34" i="21"/>
  <c r="I34" i="21"/>
  <c r="K33" i="21"/>
  <c r="J33" i="21"/>
  <c r="I33" i="21"/>
  <c r="K32" i="21"/>
  <c r="J32" i="21"/>
  <c r="I32" i="21"/>
  <c r="K31" i="21"/>
  <c r="J31" i="21"/>
  <c r="I31" i="21"/>
  <c r="K30" i="21"/>
  <c r="J30" i="21"/>
  <c r="I30" i="21"/>
  <c r="K29" i="21"/>
  <c r="J29" i="21"/>
  <c r="I29" i="21"/>
  <c r="K28" i="21"/>
  <c r="J28" i="21"/>
  <c r="I28" i="21"/>
  <c r="K27" i="21"/>
  <c r="J27" i="21"/>
  <c r="I27" i="21"/>
  <c r="K26" i="21"/>
  <c r="J26" i="21"/>
  <c r="I26" i="21"/>
  <c r="K25" i="21"/>
  <c r="J25" i="21"/>
  <c r="I25" i="21"/>
  <c r="K24" i="21"/>
  <c r="J24" i="21"/>
  <c r="I24" i="21"/>
  <c r="K23" i="21"/>
  <c r="J23" i="21"/>
  <c r="I23" i="21"/>
  <c r="K22" i="21"/>
  <c r="J22" i="21"/>
  <c r="I22" i="21"/>
  <c r="K21" i="21"/>
  <c r="J21" i="21"/>
  <c r="I21" i="21"/>
  <c r="K20" i="21"/>
  <c r="J20" i="21"/>
  <c r="I20" i="21"/>
  <c r="K19" i="21"/>
  <c r="J19" i="21"/>
  <c r="I19" i="21"/>
  <c r="K18" i="21"/>
  <c r="J18" i="21"/>
  <c r="I18" i="21"/>
  <c r="K17" i="21"/>
  <c r="J17" i="21"/>
  <c r="I17" i="21"/>
  <c r="K16" i="21"/>
  <c r="J16" i="21"/>
  <c r="I16" i="21"/>
  <c r="K15" i="21"/>
  <c r="J15" i="21"/>
  <c r="I15" i="21"/>
  <c r="K14" i="21"/>
  <c r="J14" i="21"/>
  <c r="I14" i="21"/>
  <c r="K13" i="21"/>
  <c r="J13" i="21"/>
  <c r="I13" i="21"/>
  <c r="K12" i="21"/>
  <c r="J12" i="21"/>
  <c r="I12" i="21"/>
  <c r="K11" i="21"/>
  <c r="J11" i="21"/>
  <c r="I11" i="21"/>
  <c r="K10" i="21"/>
  <c r="J10" i="21"/>
  <c r="I10" i="21"/>
  <c r="K9" i="21"/>
  <c r="J9" i="21"/>
  <c r="I9" i="21"/>
  <c r="K8" i="21"/>
  <c r="J8" i="21"/>
  <c r="I8" i="21"/>
  <c r="K7" i="21"/>
  <c r="J7" i="21"/>
  <c r="I7" i="21"/>
  <c r="K6" i="21"/>
  <c r="J6" i="21"/>
  <c r="I6" i="21"/>
  <c r="K5" i="21"/>
  <c r="J5" i="21"/>
  <c r="J293" i="21" s="1"/>
  <c r="I5" i="21"/>
  <c r="K4" i="21"/>
  <c r="K292" i="21" s="1"/>
  <c r="M292" i="21" s="1"/>
  <c r="J4" i="21"/>
  <c r="J292" i="21" s="1"/>
  <c r="I4" i="21"/>
  <c r="I293" i="21" s="1"/>
  <c r="L582" i="21" l="1"/>
  <c r="I292" i="21"/>
  <c r="K293" i="21"/>
  <c r="M293" i="21" s="1"/>
  <c r="I582" i="21"/>
  <c r="K583" i="21"/>
  <c r="M583" i="21" s="1"/>
  <c r="L583" i="21" l="1"/>
  <c r="L293" i="21"/>
  <c r="H583" i="17" l="1"/>
  <c r="H582" i="17"/>
  <c r="K581" i="17"/>
  <c r="J581" i="17"/>
  <c r="I581" i="17"/>
  <c r="K580" i="17"/>
  <c r="J580" i="17"/>
  <c r="I580" i="17"/>
  <c r="K579" i="17"/>
  <c r="J579" i="17"/>
  <c r="I579" i="17"/>
  <c r="K578" i="17"/>
  <c r="J578" i="17"/>
  <c r="I578" i="17"/>
  <c r="K577" i="17"/>
  <c r="J577" i="17"/>
  <c r="I577" i="17"/>
  <c r="K576" i="17"/>
  <c r="J576" i="17"/>
  <c r="I576" i="17"/>
  <c r="K575" i="17"/>
  <c r="J575" i="17"/>
  <c r="I575" i="17"/>
  <c r="K574" i="17"/>
  <c r="J574" i="17"/>
  <c r="I574" i="17"/>
  <c r="K573" i="17"/>
  <c r="J573" i="17"/>
  <c r="I573" i="17"/>
  <c r="K572" i="17"/>
  <c r="J572" i="17"/>
  <c r="I572" i="17"/>
  <c r="K571" i="17"/>
  <c r="J571" i="17"/>
  <c r="I571" i="17"/>
  <c r="K570" i="17"/>
  <c r="J570" i="17"/>
  <c r="I570" i="17"/>
  <c r="K569" i="17"/>
  <c r="J569" i="17"/>
  <c r="I569" i="17"/>
  <c r="K568" i="17"/>
  <c r="J568" i="17"/>
  <c r="I568" i="17"/>
  <c r="K567" i="17"/>
  <c r="J567" i="17"/>
  <c r="I567" i="17"/>
  <c r="K566" i="17"/>
  <c r="J566" i="17"/>
  <c r="I566" i="17"/>
  <c r="K565" i="17"/>
  <c r="J565" i="17"/>
  <c r="I565" i="17"/>
  <c r="K564" i="17"/>
  <c r="J564" i="17"/>
  <c r="I564" i="17"/>
  <c r="K563" i="17"/>
  <c r="J563" i="17"/>
  <c r="I563" i="17"/>
  <c r="K562" i="17"/>
  <c r="J562" i="17"/>
  <c r="I562" i="17"/>
  <c r="K561" i="17"/>
  <c r="J561" i="17"/>
  <c r="I561" i="17"/>
  <c r="K560" i="17"/>
  <c r="J560" i="17"/>
  <c r="I560" i="17"/>
  <c r="K559" i="17"/>
  <c r="J559" i="17"/>
  <c r="I559" i="17"/>
  <c r="K558" i="17"/>
  <c r="J558" i="17"/>
  <c r="I558" i="17"/>
  <c r="K557" i="17"/>
  <c r="J557" i="17"/>
  <c r="I557" i="17"/>
  <c r="K556" i="17"/>
  <c r="J556" i="17"/>
  <c r="I556" i="17"/>
  <c r="K555" i="17"/>
  <c r="J555" i="17"/>
  <c r="I555" i="17"/>
  <c r="K554" i="17"/>
  <c r="J554" i="17"/>
  <c r="I554" i="17"/>
  <c r="K553" i="17"/>
  <c r="J553" i="17"/>
  <c r="I553" i="17"/>
  <c r="K552" i="17"/>
  <c r="J552" i="17"/>
  <c r="I552" i="17"/>
  <c r="K551" i="17"/>
  <c r="J551" i="17"/>
  <c r="I551" i="17"/>
  <c r="K550" i="17"/>
  <c r="J550" i="17"/>
  <c r="I550" i="17"/>
  <c r="K549" i="17"/>
  <c r="J549" i="17"/>
  <c r="I549" i="17"/>
  <c r="K548" i="17"/>
  <c r="J548" i="17"/>
  <c r="I548" i="17"/>
  <c r="K547" i="17"/>
  <c r="J547" i="17"/>
  <c r="I547" i="17"/>
  <c r="K546" i="17"/>
  <c r="J546" i="17"/>
  <c r="I546" i="17"/>
  <c r="K545" i="17"/>
  <c r="J545" i="17"/>
  <c r="I545" i="17"/>
  <c r="K544" i="17"/>
  <c r="J544" i="17"/>
  <c r="I544" i="17"/>
  <c r="K543" i="17"/>
  <c r="J543" i="17"/>
  <c r="I543" i="17"/>
  <c r="K542" i="17"/>
  <c r="J542" i="17"/>
  <c r="I542" i="17"/>
  <c r="K541" i="17"/>
  <c r="J541" i="17"/>
  <c r="I541" i="17"/>
  <c r="K540" i="17"/>
  <c r="J540" i="17"/>
  <c r="I540" i="17"/>
  <c r="K539" i="17"/>
  <c r="J539" i="17"/>
  <c r="I539" i="17"/>
  <c r="K538" i="17"/>
  <c r="J538" i="17"/>
  <c r="I538" i="17"/>
  <c r="K537" i="17"/>
  <c r="J537" i="17"/>
  <c r="I537" i="17"/>
  <c r="K536" i="17"/>
  <c r="J536" i="17"/>
  <c r="I536" i="17"/>
  <c r="K535" i="17"/>
  <c r="J535" i="17"/>
  <c r="I535" i="17"/>
  <c r="K534" i="17"/>
  <c r="J534" i="17"/>
  <c r="I534" i="17"/>
  <c r="K533" i="17"/>
  <c r="J533" i="17"/>
  <c r="I533" i="17"/>
  <c r="K532" i="17"/>
  <c r="J532" i="17"/>
  <c r="I532" i="17"/>
  <c r="K531" i="17"/>
  <c r="J531" i="17"/>
  <c r="I531" i="17"/>
  <c r="K530" i="17"/>
  <c r="J530" i="17"/>
  <c r="I530" i="17"/>
  <c r="K529" i="17"/>
  <c r="J529" i="17"/>
  <c r="I529" i="17"/>
  <c r="K528" i="17"/>
  <c r="J528" i="17"/>
  <c r="I528" i="17"/>
  <c r="K527" i="17"/>
  <c r="J527" i="17"/>
  <c r="I527" i="17"/>
  <c r="K526" i="17"/>
  <c r="J526" i="17"/>
  <c r="I526" i="17"/>
  <c r="K525" i="17"/>
  <c r="J525" i="17"/>
  <c r="I525" i="17"/>
  <c r="K524" i="17"/>
  <c r="J524" i="17"/>
  <c r="I524" i="17"/>
  <c r="K523" i="17"/>
  <c r="J523" i="17"/>
  <c r="I523" i="17"/>
  <c r="K522" i="17"/>
  <c r="J522" i="17"/>
  <c r="I522" i="17"/>
  <c r="K521" i="17"/>
  <c r="J521" i="17"/>
  <c r="I521" i="17"/>
  <c r="K520" i="17"/>
  <c r="J520" i="17"/>
  <c r="I520" i="17"/>
  <c r="K519" i="17"/>
  <c r="J519" i="17"/>
  <c r="I519" i="17"/>
  <c r="K518" i="17"/>
  <c r="J518" i="17"/>
  <c r="I518" i="17"/>
  <c r="K517" i="17"/>
  <c r="J517" i="17"/>
  <c r="I517" i="17"/>
  <c r="K516" i="17"/>
  <c r="J516" i="17"/>
  <c r="I516" i="17"/>
  <c r="K515" i="17"/>
  <c r="J515" i="17"/>
  <c r="I515" i="17"/>
  <c r="K514" i="17"/>
  <c r="J514" i="17"/>
  <c r="I514" i="17"/>
  <c r="K513" i="17"/>
  <c r="J513" i="17"/>
  <c r="I513" i="17"/>
  <c r="K512" i="17"/>
  <c r="J512" i="17"/>
  <c r="I512" i="17"/>
  <c r="K511" i="17"/>
  <c r="J511" i="17"/>
  <c r="I511" i="17"/>
  <c r="K510" i="17"/>
  <c r="J510" i="17"/>
  <c r="I510" i="17"/>
  <c r="K509" i="17"/>
  <c r="J509" i="17"/>
  <c r="I509" i="17"/>
  <c r="K508" i="17"/>
  <c r="J508" i="17"/>
  <c r="I508" i="17"/>
  <c r="K507" i="17"/>
  <c r="J507" i="17"/>
  <c r="I507" i="17"/>
  <c r="K506" i="17"/>
  <c r="J506" i="17"/>
  <c r="I506" i="17"/>
  <c r="K505" i="17"/>
  <c r="J505" i="17"/>
  <c r="I505" i="17"/>
  <c r="K504" i="17"/>
  <c r="J504" i="17"/>
  <c r="I504" i="17"/>
  <c r="K503" i="17"/>
  <c r="J503" i="17"/>
  <c r="I503" i="17"/>
  <c r="K502" i="17"/>
  <c r="J502" i="17"/>
  <c r="I502" i="17"/>
  <c r="K501" i="17"/>
  <c r="J501" i="17"/>
  <c r="I501" i="17"/>
  <c r="K500" i="17"/>
  <c r="J500" i="17"/>
  <c r="I500" i="17"/>
  <c r="K499" i="17"/>
  <c r="J499" i="17"/>
  <c r="I499" i="17"/>
  <c r="K498" i="17"/>
  <c r="J498" i="17"/>
  <c r="I498" i="17"/>
  <c r="K497" i="17"/>
  <c r="J497" i="17"/>
  <c r="I497" i="17"/>
  <c r="K496" i="17"/>
  <c r="J496" i="17"/>
  <c r="I496" i="17"/>
  <c r="K495" i="17"/>
  <c r="J495" i="17"/>
  <c r="I495" i="17"/>
  <c r="K494" i="17"/>
  <c r="J494" i="17"/>
  <c r="I494" i="17"/>
  <c r="K493" i="17"/>
  <c r="J493" i="17"/>
  <c r="I493" i="17"/>
  <c r="K492" i="17"/>
  <c r="J492" i="17"/>
  <c r="I492" i="17"/>
  <c r="K491" i="17"/>
  <c r="J491" i="17"/>
  <c r="I491" i="17"/>
  <c r="K490" i="17"/>
  <c r="J490" i="17"/>
  <c r="I490" i="17"/>
  <c r="K489" i="17"/>
  <c r="J489" i="17"/>
  <c r="I489" i="17"/>
  <c r="K488" i="17"/>
  <c r="J488" i="17"/>
  <c r="I488" i="17"/>
  <c r="K487" i="17"/>
  <c r="J487" i="17"/>
  <c r="I487" i="17"/>
  <c r="K486" i="17"/>
  <c r="J486" i="17"/>
  <c r="I486" i="17"/>
  <c r="K485" i="17"/>
  <c r="J485" i="17"/>
  <c r="I485" i="17"/>
  <c r="K484" i="17"/>
  <c r="J484" i="17"/>
  <c r="I484" i="17"/>
  <c r="K483" i="17"/>
  <c r="J483" i="17"/>
  <c r="I483" i="17"/>
  <c r="K482" i="17"/>
  <c r="J482" i="17"/>
  <c r="I482" i="17"/>
  <c r="K481" i="17"/>
  <c r="J481" i="17"/>
  <c r="I481" i="17"/>
  <c r="K480" i="17"/>
  <c r="J480" i="17"/>
  <c r="I480" i="17"/>
  <c r="K479" i="17"/>
  <c r="J479" i="17"/>
  <c r="I479" i="17"/>
  <c r="K478" i="17"/>
  <c r="J478" i="17"/>
  <c r="I478" i="17"/>
  <c r="K477" i="17"/>
  <c r="J477" i="17"/>
  <c r="I477" i="17"/>
  <c r="K476" i="17"/>
  <c r="J476" i="17"/>
  <c r="I476" i="17"/>
  <c r="K475" i="17"/>
  <c r="J475" i="17"/>
  <c r="I475" i="17"/>
  <c r="K474" i="17"/>
  <c r="J474" i="17"/>
  <c r="I474" i="17"/>
  <c r="K473" i="17"/>
  <c r="J473" i="17"/>
  <c r="I473" i="17"/>
  <c r="K472" i="17"/>
  <c r="J472" i="17"/>
  <c r="I472" i="17"/>
  <c r="K471" i="17"/>
  <c r="J471" i="17"/>
  <c r="I471" i="17"/>
  <c r="K470" i="17"/>
  <c r="J470" i="17"/>
  <c r="I470" i="17"/>
  <c r="K469" i="17"/>
  <c r="J469" i="17"/>
  <c r="I469" i="17"/>
  <c r="K468" i="17"/>
  <c r="J468" i="17"/>
  <c r="I468" i="17"/>
  <c r="K467" i="17"/>
  <c r="J467" i="17"/>
  <c r="I467" i="17"/>
  <c r="K466" i="17"/>
  <c r="J466" i="17"/>
  <c r="I466" i="17"/>
  <c r="K465" i="17"/>
  <c r="J465" i="17"/>
  <c r="I465" i="17"/>
  <c r="K464" i="17"/>
  <c r="J464" i="17"/>
  <c r="I464" i="17"/>
  <c r="K463" i="17"/>
  <c r="J463" i="17"/>
  <c r="I463" i="17"/>
  <c r="K462" i="17"/>
  <c r="J462" i="17"/>
  <c r="I462" i="17"/>
  <c r="K461" i="17"/>
  <c r="J461" i="17"/>
  <c r="I461" i="17"/>
  <c r="K460" i="17"/>
  <c r="J460" i="17"/>
  <c r="I460" i="17"/>
  <c r="K459" i="17"/>
  <c r="J459" i="17"/>
  <c r="I459" i="17"/>
  <c r="K458" i="17"/>
  <c r="J458" i="17"/>
  <c r="I458" i="17"/>
  <c r="K457" i="17"/>
  <c r="J457" i="17"/>
  <c r="I457" i="17"/>
  <c r="K456" i="17"/>
  <c r="J456" i="17"/>
  <c r="I456" i="17"/>
  <c r="K455" i="17"/>
  <c r="J455" i="17"/>
  <c r="I455" i="17"/>
  <c r="K454" i="17"/>
  <c r="J454" i="17"/>
  <c r="I454" i="17"/>
  <c r="K453" i="17"/>
  <c r="J453" i="17"/>
  <c r="I453" i="17"/>
  <c r="K452" i="17"/>
  <c r="J452" i="17"/>
  <c r="I452" i="17"/>
  <c r="K451" i="17"/>
  <c r="J451" i="17"/>
  <c r="I451" i="17"/>
  <c r="K450" i="17"/>
  <c r="J450" i="17"/>
  <c r="I450" i="17"/>
  <c r="K449" i="17"/>
  <c r="J449" i="17"/>
  <c r="I449" i="17"/>
  <c r="K448" i="17"/>
  <c r="J448" i="17"/>
  <c r="I448" i="17"/>
  <c r="K447" i="17"/>
  <c r="J447" i="17"/>
  <c r="I447" i="17"/>
  <c r="K446" i="17"/>
  <c r="J446" i="17"/>
  <c r="I446" i="17"/>
  <c r="K445" i="17"/>
  <c r="J445" i="17"/>
  <c r="I445" i="17"/>
  <c r="K444" i="17"/>
  <c r="J444" i="17"/>
  <c r="I444" i="17"/>
  <c r="K443" i="17"/>
  <c r="J443" i="17"/>
  <c r="I443" i="17"/>
  <c r="K442" i="17"/>
  <c r="J442" i="17"/>
  <c r="I442" i="17"/>
  <c r="K441" i="17"/>
  <c r="J441" i="17"/>
  <c r="I441" i="17"/>
  <c r="K440" i="17"/>
  <c r="J440" i="17"/>
  <c r="I440" i="17"/>
  <c r="K439" i="17"/>
  <c r="J439" i="17"/>
  <c r="I439" i="17"/>
  <c r="K438" i="17"/>
  <c r="J438" i="17"/>
  <c r="I438" i="17"/>
  <c r="K437" i="17"/>
  <c r="J437" i="17"/>
  <c r="I437" i="17"/>
  <c r="K436" i="17"/>
  <c r="J436" i="17"/>
  <c r="I436" i="17"/>
  <c r="K435" i="17"/>
  <c r="J435" i="17"/>
  <c r="I435" i="17"/>
  <c r="K434" i="17"/>
  <c r="J434" i="17"/>
  <c r="I434" i="17"/>
  <c r="K433" i="17"/>
  <c r="J433" i="17"/>
  <c r="I433" i="17"/>
  <c r="K432" i="17"/>
  <c r="J432" i="17"/>
  <c r="I432" i="17"/>
  <c r="K431" i="17"/>
  <c r="J431" i="17"/>
  <c r="I431" i="17"/>
  <c r="K430" i="17"/>
  <c r="J430" i="17"/>
  <c r="I430" i="17"/>
  <c r="K429" i="17"/>
  <c r="J429" i="17"/>
  <c r="I429" i="17"/>
  <c r="K428" i="17"/>
  <c r="J428" i="17"/>
  <c r="I428" i="17"/>
  <c r="K427" i="17"/>
  <c r="J427" i="17"/>
  <c r="I427" i="17"/>
  <c r="K426" i="17"/>
  <c r="J426" i="17"/>
  <c r="I426" i="17"/>
  <c r="K425" i="17"/>
  <c r="J425" i="17"/>
  <c r="I425" i="17"/>
  <c r="K424" i="17"/>
  <c r="J424" i="17"/>
  <c r="I424" i="17"/>
  <c r="K423" i="17"/>
  <c r="J423" i="17"/>
  <c r="I423" i="17"/>
  <c r="K422" i="17"/>
  <c r="J422" i="17"/>
  <c r="I422" i="17"/>
  <c r="K421" i="17"/>
  <c r="J421" i="17"/>
  <c r="I421" i="17"/>
  <c r="K420" i="17"/>
  <c r="J420" i="17"/>
  <c r="I420" i="17"/>
  <c r="K419" i="17"/>
  <c r="J419" i="17"/>
  <c r="I419" i="17"/>
  <c r="K418" i="17"/>
  <c r="J418" i="17"/>
  <c r="I418" i="17"/>
  <c r="K417" i="17"/>
  <c r="J417" i="17"/>
  <c r="I417" i="17"/>
  <c r="K416" i="17"/>
  <c r="J416" i="17"/>
  <c r="I416" i="17"/>
  <c r="K415" i="17"/>
  <c r="J415" i="17"/>
  <c r="I415" i="17"/>
  <c r="K414" i="17"/>
  <c r="J414" i="17"/>
  <c r="I414" i="17"/>
  <c r="K413" i="17"/>
  <c r="J413" i="17"/>
  <c r="I413" i="17"/>
  <c r="K412" i="17"/>
  <c r="J412" i="17"/>
  <c r="I412" i="17"/>
  <c r="K411" i="17"/>
  <c r="J411" i="17"/>
  <c r="I411" i="17"/>
  <c r="K410" i="17"/>
  <c r="J410" i="17"/>
  <c r="I410" i="17"/>
  <c r="K409" i="17"/>
  <c r="J409" i="17"/>
  <c r="I409" i="17"/>
  <c r="K408" i="17"/>
  <c r="J408" i="17"/>
  <c r="I408" i="17"/>
  <c r="K407" i="17"/>
  <c r="J407" i="17"/>
  <c r="I407" i="17"/>
  <c r="K406" i="17"/>
  <c r="J406" i="17"/>
  <c r="I406" i="17"/>
  <c r="K405" i="17"/>
  <c r="J405" i="17"/>
  <c r="I405" i="17"/>
  <c r="K404" i="17"/>
  <c r="J404" i="17"/>
  <c r="I404" i="17"/>
  <c r="K403" i="17"/>
  <c r="J403" i="17"/>
  <c r="I403" i="17"/>
  <c r="K402" i="17"/>
  <c r="J402" i="17"/>
  <c r="I402" i="17"/>
  <c r="K401" i="17"/>
  <c r="J401" i="17"/>
  <c r="I401" i="17"/>
  <c r="K400" i="17"/>
  <c r="J400" i="17"/>
  <c r="I400" i="17"/>
  <c r="K399" i="17"/>
  <c r="J399" i="17"/>
  <c r="I399" i="17"/>
  <c r="K398" i="17"/>
  <c r="J398" i="17"/>
  <c r="I398" i="17"/>
  <c r="K397" i="17"/>
  <c r="J397" i="17"/>
  <c r="I397" i="17"/>
  <c r="K396" i="17"/>
  <c r="J396" i="17"/>
  <c r="I396" i="17"/>
  <c r="K395" i="17"/>
  <c r="J395" i="17"/>
  <c r="I395" i="17"/>
  <c r="K394" i="17"/>
  <c r="J394" i="17"/>
  <c r="I394" i="17"/>
  <c r="K393" i="17"/>
  <c r="J393" i="17"/>
  <c r="I393" i="17"/>
  <c r="K392" i="17"/>
  <c r="J392" i="17"/>
  <c r="I392" i="17"/>
  <c r="K391" i="17"/>
  <c r="J391" i="17"/>
  <c r="I391" i="17"/>
  <c r="K390" i="17"/>
  <c r="J390" i="17"/>
  <c r="I390" i="17"/>
  <c r="K389" i="17"/>
  <c r="J389" i="17"/>
  <c r="I389" i="17"/>
  <c r="K388" i="17"/>
  <c r="J388" i="17"/>
  <c r="I388" i="17"/>
  <c r="K387" i="17"/>
  <c r="J387" i="17"/>
  <c r="I387" i="17"/>
  <c r="K386" i="17"/>
  <c r="J386" i="17"/>
  <c r="I386" i="17"/>
  <c r="K385" i="17"/>
  <c r="J385" i="17"/>
  <c r="I385" i="17"/>
  <c r="K384" i="17"/>
  <c r="J384" i="17"/>
  <c r="I384" i="17"/>
  <c r="K383" i="17"/>
  <c r="J383" i="17"/>
  <c r="I383" i="17"/>
  <c r="K382" i="17"/>
  <c r="J382" i="17"/>
  <c r="I382" i="17"/>
  <c r="K381" i="17"/>
  <c r="J381" i="17"/>
  <c r="I381" i="17"/>
  <c r="K380" i="17"/>
  <c r="J380" i="17"/>
  <c r="I380" i="17"/>
  <c r="K379" i="17"/>
  <c r="J379" i="17"/>
  <c r="I379" i="17"/>
  <c r="K378" i="17"/>
  <c r="J378" i="17"/>
  <c r="I378" i="17"/>
  <c r="K377" i="17"/>
  <c r="J377" i="17"/>
  <c r="I377" i="17"/>
  <c r="K376" i="17"/>
  <c r="J376" i="17"/>
  <c r="I376" i="17"/>
  <c r="K375" i="17"/>
  <c r="J375" i="17"/>
  <c r="I375" i="17"/>
  <c r="K374" i="17"/>
  <c r="J374" i="17"/>
  <c r="I374" i="17"/>
  <c r="K373" i="17"/>
  <c r="J373" i="17"/>
  <c r="I373" i="17"/>
  <c r="K372" i="17"/>
  <c r="J372" i="17"/>
  <c r="I372" i="17"/>
  <c r="K371" i="17"/>
  <c r="J371" i="17"/>
  <c r="I371" i="17"/>
  <c r="K370" i="17"/>
  <c r="J370" i="17"/>
  <c r="I370" i="17"/>
  <c r="K369" i="17"/>
  <c r="J369" i="17"/>
  <c r="I369" i="17"/>
  <c r="K368" i="17"/>
  <c r="J368" i="17"/>
  <c r="I368" i="17"/>
  <c r="K367" i="17"/>
  <c r="J367" i="17"/>
  <c r="I367" i="17"/>
  <c r="K366" i="17"/>
  <c r="J366" i="17"/>
  <c r="I366" i="17"/>
  <c r="K365" i="17"/>
  <c r="J365" i="17"/>
  <c r="I365" i="17"/>
  <c r="K364" i="17"/>
  <c r="J364" i="17"/>
  <c r="I364" i="17"/>
  <c r="K363" i="17"/>
  <c r="J363" i="17"/>
  <c r="I363" i="17"/>
  <c r="K362" i="17"/>
  <c r="J362" i="17"/>
  <c r="I362" i="17"/>
  <c r="K361" i="17"/>
  <c r="J361" i="17"/>
  <c r="I361" i="17"/>
  <c r="K360" i="17"/>
  <c r="J360" i="17"/>
  <c r="I360" i="17"/>
  <c r="K359" i="17"/>
  <c r="J359" i="17"/>
  <c r="I359" i="17"/>
  <c r="K358" i="17"/>
  <c r="J358" i="17"/>
  <c r="I358" i="17"/>
  <c r="K357" i="17"/>
  <c r="J357" i="17"/>
  <c r="I357" i="17"/>
  <c r="K356" i="17"/>
  <c r="J356" i="17"/>
  <c r="I356" i="17"/>
  <c r="K355" i="17"/>
  <c r="J355" i="17"/>
  <c r="I355" i="17"/>
  <c r="K354" i="17"/>
  <c r="J354" i="17"/>
  <c r="I354" i="17"/>
  <c r="K353" i="17"/>
  <c r="J353" i="17"/>
  <c r="I353" i="17"/>
  <c r="K352" i="17"/>
  <c r="J352" i="17"/>
  <c r="I352" i="17"/>
  <c r="K351" i="17"/>
  <c r="J351" i="17"/>
  <c r="I351" i="17"/>
  <c r="K350" i="17"/>
  <c r="J350" i="17"/>
  <c r="I350" i="17"/>
  <c r="K349" i="17"/>
  <c r="J349" i="17"/>
  <c r="I349" i="17"/>
  <c r="K348" i="17"/>
  <c r="J348" i="17"/>
  <c r="I348" i="17"/>
  <c r="K347" i="17"/>
  <c r="J347" i="17"/>
  <c r="I347" i="17"/>
  <c r="K346" i="17"/>
  <c r="J346" i="17"/>
  <c r="I346" i="17"/>
  <c r="K345" i="17"/>
  <c r="J345" i="17"/>
  <c r="I345" i="17"/>
  <c r="K344" i="17"/>
  <c r="J344" i="17"/>
  <c r="I344" i="17"/>
  <c r="K343" i="17"/>
  <c r="J343" i="17"/>
  <c r="I343" i="17"/>
  <c r="K342" i="17"/>
  <c r="J342" i="17"/>
  <c r="I342" i="17"/>
  <c r="K341" i="17"/>
  <c r="J341" i="17"/>
  <c r="I341" i="17"/>
  <c r="K340" i="17"/>
  <c r="J340" i="17"/>
  <c r="I340" i="17"/>
  <c r="K339" i="17"/>
  <c r="J339" i="17"/>
  <c r="I339" i="17"/>
  <c r="K338" i="17"/>
  <c r="J338" i="17"/>
  <c r="I338" i="17"/>
  <c r="K337" i="17"/>
  <c r="J337" i="17"/>
  <c r="I337" i="17"/>
  <c r="K336" i="17"/>
  <c r="J336" i="17"/>
  <c r="I336" i="17"/>
  <c r="K335" i="17"/>
  <c r="J335" i="17"/>
  <c r="I335" i="17"/>
  <c r="K334" i="17"/>
  <c r="J334" i="17"/>
  <c r="I334" i="17"/>
  <c r="K333" i="17"/>
  <c r="J333" i="17"/>
  <c r="I333" i="17"/>
  <c r="K332" i="17"/>
  <c r="J332" i="17"/>
  <c r="I332" i="17"/>
  <c r="K331" i="17"/>
  <c r="J331" i="17"/>
  <c r="I331" i="17"/>
  <c r="K330" i="17"/>
  <c r="J330" i="17"/>
  <c r="I330" i="17"/>
  <c r="K329" i="17"/>
  <c r="J329" i="17"/>
  <c r="I329" i="17"/>
  <c r="K328" i="17"/>
  <c r="J328" i="17"/>
  <c r="I328" i="17"/>
  <c r="K327" i="17"/>
  <c r="J327" i="17"/>
  <c r="I327" i="17"/>
  <c r="K326" i="17"/>
  <c r="J326" i="17"/>
  <c r="I326" i="17"/>
  <c r="K325" i="17"/>
  <c r="J325" i="17"/>
  <c r="I325" i="17"/>
  <c r="K324" i="17"/>
  <c r="J324" i="17"/>
  <c r="I324" i="17"/>
  <c r="K323" i="17"/>
  <c r="J323" i="17"/>
  <c r="I323" i="17"/>
  <c r="K322" i="17"/>
  <c r="J322" i="17"/>
  <c r="I322" i="17"/>
  <c r="K321" i="17"/>
  <c r="J321" i="17"/>
  <c r="I321" i="17"/>
  <c r="K320" i="17"/>
  <c r="J320" i="17"/>
  <c r="I320" i="17"/>
  <c r="K319" i="17"/>
  <c r="J319" i="17"/>
  <c r="I319" i="17"/>
  <c r="K318" i="17"/>
  <c r="J318" i="17"/>
  <c r="I318" i="17"/>
  <c r="K317" i="17"/>
  <c r="J317" i="17"/>
  <c r="I317" i="17"/>
  <c r="K316" i="17"/>
  <c r="J316" i="17"/>
  <c r="I316" i="17"/>
  <c r="K315" i="17"/>
  <c r="J315" i="17"/>
  <c r="I315" i="17"/>
  <c r="K314" i="17"/>
  <c r="J314" i="17"/>
  <c r="I314" i="17"/>
  <c r="K313" i="17"/>
  <c r="J313" i="17"/>
  <c r="I313" i="17"/>
  <c r="K312" i="17"/>
  <c r="J312" i="17"/>
  <c r="I312" i="17"/>
  <c r="K311" i="17"/>
  <c r="J311" i="17"/>
  <c r="I311" i="17"/>
  <c r="K310" i="17"/>
  <c r="J310" i="17"/>
  <c r="I310" i="17"/>
  <c r="K309" i="17"/>
  <c r="J309" i="17"/>
  <c r="I309" i="17"/>
  <c r="K308" i="17"/>
  <c r="J308" i="17"/>
  <c r="I308" i="17"/>
  <c r="K307" i="17"/>
  <c r="J307" i="17"/>
  <c r="I307" i="17"/>
  <c r="K306" i="17"/>
  <c r="J306" i="17"/>
  <c r="I306" i="17"/>
  <c r="K305" i="17"/>
  <c r="J305" i="17"/>
  <c r="I305" i="17"/>
  <c r="K304" i="17"/>
  <c r="J304" i="17"/>
  <c r="I304" i="17"/>
  <c r="K303" i="17"/>
  <c r="J303" i="17"/>
  <c r="I303" i="17"/>
  <c r="K302" i="17"/>
  <c r="J302" i="17"/>
  <c r="I302" i="17"/>
  <c r="K301" i="17"/>
  <c r="J301" i="17"/>
  <c r="I301" i="17"/>
  <c r="K300" i="17"/>
  <c r="J300" i="17"/>
  <c r="I300" i="17"/>
  <c r="K299" i="17"/>
  <c r="J299" i="17"/>
  <c r="I299" i="17"/>
  <c r="K298" i="17"/>
  <c r="J298" i="17"/>
  <c r="I298" i="17"/>
  <c r="K297" i="17"/>
  <c r="J297" i="17"/>
  <c r="I297" i="17"/>
  <c r="K296" i="17"/>
  <c r="J296" i="17"/>
  <c r="I296" i="17"/>
  <c r="K295" i="17"/>
  <c r="K583" i="17" s="1"/>
  <c r="M583" i="17" s="1"/>
  <c r="J295" i="17"/>
  <c r="J583" i="17" s="1"/>
  <c r="I295" i="17"/>
  <c r="K294" i="17"/>
  <c r="K582" i="17" s="1"/>
  <c r="M582" i="17" s="1"/>
  <c r="J294" i="17"/>
  <c r="J582" i="17" s="1"/>
  <c r="I294" i="17"/>
  <c r="I583" i="17" s="1"/>
  <c r="H293" i="17"/>
  <c r="H292" i="17"/>
  <c r="L292" i="17" s="1"/>
  <c r="K291" i="17"/>
  <c r="J291" i="17"/>
  <c r="I291" i="17"/>
  <c r="K290" i="17"/>
  <c r="J290" i="17"/>
  <c r="I290" i="17"/>
  <c r="K289" i="17"/>
  <c r="J289" i="17"/>
  <c r="I289" i="17"/>
  <c r="K288" i="17"/>
  <c r="J288" i="17"/>
  <c r="I288" i="17"/>
  <c r="K287" i="17"/>
  <c r="J287" i="17"/>
  <c r="I287" i="17"/>
  <c r="K286" i="17"/>
  <c r="J286" i="17"/>
  <c r="I286" i="17"/>
  <c r="K285" i="17"/>
  <c r="J285" i="17"/>
  <c r="I285" i="17"/>
  <c r="K284" i="17"/>
  <c r="J284" i="17"/>
  <c r="I284" i="17"/>
  <c r="K283" i="17"/>
  <c r="J283" i="17"/>
  <c r="I283" i="17"/>
  <c r="K282" i="17"/>
  <c r="J282" i="17"/>
  <c r="I282" i="17"/>
  <c r="K281" i="17"/>
  <c r="J281" i="17"/>
  <c r="I281" i="17"/>
  <c r="K280" i="17"/>
  <c r="J280" i="17"/>
  <c r="I280" i="17"/>
  <c r="K279" i="17"/>
  <c r="J279" i="17"/>
  <c r="I279" i="17"/>
  <c r="K278" i="17"/>
  <c r="J278" i="17"/>
  <c r="I278" i="17"/>
  <c r="K277" i="17"/>
  <c r="J277" i="17"/>
  <c r="I277" i="17"/>
  <c r="K276" i="17"/>
  <c r="J276" i="17"/>
  <c r="I276" i="17"/>
  <c r="K275" i="17"/>
  <c r="J275" i="17"/>
  <c r="I275" i="17"/>
  <c r="K274" i="17"/>
  <c r="J274" i="17"/>
  <c r="I274" i="17"/>
  <c r="K273" i="17"/>
  <c r="J273" i="17"/>
  <c r="I273" i="17"/>
  <c r="K272" i="17"/>
  <c r="J272" i="17"/>
  <c r="I272" i="17"/>
  <c r="K271" i="17"/>
  <c r="J271" i="17"/>
  <c r="I271" i="17"/>
  <c r="K270" i="17"/>
  <c r="J270" i="17"/>
  <c r="I270" i="17"/>
  <c r="K269" i="17"/>
  <c r="J269" i="17"/>
  <c r="I269" i="17"/>
  <c r="K268" i="17"/>
  <c r="J268" i="17"/>
  <c r="I268" i="17"/>
  <c r="K267" i="17"/>
  <c r="J267" i="17"/>
  <c r="I267" i="17"/>
  <c r="K266" i="17"/>
  <c r="J266" i="17"/>
  <c r="I266" i="17"/>
  <c r="K265" i="17"/>
  <c r="J265" i="17"/>
  <c r="I265" i="17"/>
  <c r="K264" i="17"/>
  <c r="J264" i="17"/>
  <c r="I264" i="17"/>
  <c r="K263" i="17"/>
  <c r="J263" i="17"/>
  <c r="I263" i="17"/>
  <c r="K262" i="17"/>
  <c r="J262" i="17"/>
  <c r="I262" i="17"/>
  <c r="K261" i="17"/>
  <c r="J261" i="17"/>
  <c r="I261" i="17"/>
  <c r="K260" i="17"/>
  <c r="J260" i="17"/>
  <c r="I260" i="17"/>
  <c r="K259" i="17"/>
  <c r="J259" i="17"/>
  <c r="I259" i="17"/>
  <c r="K258" i="17"/>
  <c r="J258" i="17"/>
  <c r="I258" i="17"/>
  <c r="K257" i="17"/>
  <c r="J257" i="17"/>
  <c r="I257" i="17"/>
  <c r="K256" i="17"/>
  <c r="J256" i="17"/>
  <c r="I256" i="17"/>
  <c r="K255" i="17"/>
  <c r="J255" i="17"/>
  <c r="I255" i="17"/>
  <c r="K254" i="17"/>
  <c r="J254" i="17"/>
  <c r="I254" i="17"/>
  <c r="K253" i="17"/>
  <c r="J253" i="17"/>
  <c r="I253" i="17"/>
  <c r="K252" i="17"/>
  <c r="J252" i="17"/>
  <c r="I252" i="17"/>
  <c r="K251" i="17"/>
  <c r="J251" i="17"/>
  <c r="I251" i="17"/>
  <c r="K250" i="17"/>
  <c r="J250" i="17"/>
  <c r="I250" i="17"/>
  <c r="K249" i="17"/>
  <c r="J249" i="17"/>
  <c r="I249" i="17"/>
  <c r="K248" i="17"/>
  <c r="J248" i="17"/>
  <c r="I248" i="17"/>
  <c r="K247" i="17"/>
  <c r="J247" i="17"/>
  <c r="I247" i="17"/>
  <c r="K246" i="17"/>
  <c r="J246" i="17"/>
  <c r="I246" i="17"/>
  <c r="K245" i="17"/>
  <c r="J245" i="17"/>
  <c r="I245" i="17"/>
  <c r="K244" i="17"/>
  <c r="J244" i="17"/>
  <c r="I244" i="17"/>
  <c r="K243" i="17"/>
  <c r="J243" i="17"/>
  <c r="I243" i="17"/>
  <c r="K242" i="17"/>
  <c r="J242" i="17"/>
  <c r="I242" i="17"/>
  <c r="K241" i="17"/>
  <c r="J241" i="17"/>
  <c r="I241" i="17"/>
  <c r="K240" i="17"/>
  <c r="J240" i="17"/>
  <c r="I240" i="17"/>
  <c r="K239" i="17"/>
  <c r="J239" i="17"/>
  <c r="I239" i="17"/>
  <c r="K238" i="17"/>
  <c r="J238" i="17"/>
  <c r="I238" i="17"/>
  <c r="K237" i="17"/>
  <c r="J237" i="17"/>
  <c r="I237" i="17"/>
  <c r="K236" i="17"/>
  <c r="J236" i="17"/>
  <c r="I236" i="17"/>
  <c r="K235" i="17"/>
  <c r="J235" i="17"/>
  <c r="I235" i="17"/>
  <c r="K234" i="17"/>
  <c r="J234" i="17"/>
  <c r="I234" i="17"/>
  <c r="K233" i="17"/>
  <c r="J233" i="17"/>
  <c r="I233" i="17"/>
  <c r="K232" i="17"/>
  <c r="J232" i="17"/>
  <c r="I232" i="17"/>
  <c r="K231" i="17"/>
  <c r="J231" i="17"/>
  <c r="I231" i="17"/>
  <c r="K230" i="17"/>
  <c r="J230" i="17"/>
  <c r="I230" i="17"/>
  <c r="K229" i="17"/>
  <c r="J229" i="17"/>
  <c r="I229" i="17"/>
  <c r="K228" i="17"/>
  <c r="J228" i="17"/>
  <c r="I228" i="17"/>
  <c r="K227" i="17"/>
  <c r="J227" i="17"/>
  <c r="I227" i="17"/>
  <c r="K226" i="17"/>
  <c r="J226" i="17"/>
  <c r="I226" i="17"/>
  <c r="K225" i="17"/>
  <c r="J225" i="17"/>
  <c r="I225" i="17"/>
  <c r="K224" i="17"/>
  <c r="J224" i="17"/>
  <c r="I224" i="17"/>
  <c r="K223" i="17"/>
  <c r="J223" i="17"/>
  <c r="I223" i="17"/>
  <c r="K222" i="17"/>
  <c r="J222" i="17"/>
  <c r="I222" i="17"/>
  <c r="K221" i="17"/>
  <c r="J221" i="17"/>
  <c r="I221" i="17"/>
  <c r="K220" i="17"/>
  <c r="J220" i="17"/>
  <c r="I220" i="17"/>
  <c r="K219" i="17"/>
  <c r="J219" i="17"/>
  <c r="I219" i="17"/>
  <c r="K218" i="17"/>
  <c r="J218" i="17"/>
  <c r="I218" i="17"/>
  <c r="K217" i="17"/>
  <c r="J217" i="17"/>
  <c r="I217" i="17"/>
  <c r="K216" i="17"/>
  <c r="J216" i="17"/>
  <c r="I216" i="17"/>
  <c r="K215" i="17"/>
  <c r="J215" i="17"/>
  <c r="I215" i="17"/>
  <c r="K214" i="17"/>
  <c r="J214" i="17"/>
  <c r="I214" i="17"/>
  <c r="K213" i="17"/>
  <c r="J213" i="17"/>
  <c r="I213" i="17"/>
  <c r="K212" i="17"/>
  <c r="J212" i="17"/>
  <c r="I212" i="17"/>
  <c r="K211" i="17"/>
  <c r="J211" i="17"/>
  <c r="I211" i="17"/>
  <c r="K210" i="17"/>
  <c r="J210" i="17"/>
  <c r="I210" i="17"/>
  <c r="K209" i="17"/>
  <c r="J209" i="17"/>
  <c r="I209" i="17"/>
  <c r="K208" i="17"/>
  <c r="J208" i="17"/>
  <c r="I208" i="17"/>
  <c r="K207" i="17"/>
  <c r="J207" i="17"/>
  <c r="I207" i="17"/>
  <c r="K206" i="17"/>
  <c r="J206" i="17"/>
  <c r="I206" i="17"/>
  <c r="K205" i="17"/>
  <c r="J205" i="17"/>
  <c r="I205" i="17"/>
  <c r="K204" i="17"/>
  <c r="J204" i="17"/>
  <c r="I204" i="17"/>
  <c r="K203" i="17"/>
  <c r="J203" i="17"/>
  <c r="I203" i="17"/>
  <c r="K202" i="17"/>
  <c r="J202" i="17"/>
  <c r="I202" i="17"/>
  <c r="K201" i="17"/>
  <c r="J201" i="17"/>
  <c r="I201" i="17"/>
  <c r="K200" i="17"/>
  <c r="J200" i="17"/>
  <c r="I200" i="17"/>
  <c r="K199" i="17"/>
  <c r="J199" i="17"/>
  <c r="I199" i="17"/>
  <c r="K198" i="17"/>
  <c r="J198" i="17"/>
  <c r="I198" i="17"/>
  <c r="K197" i="17"/>
  <c r="J197" i="17"/>
  <c r="I197" i="17"/>
  <c r="K196" i="17"/>
  <c r="J196" i="17"/>
  <c r="I196" i="17"/>
  <c r="K195" i="17"/>
  <c r="J195" i="17"/>
  <c r="I195" i="17"/>
  <c r="K194" i="17"/>
  <c r="J194" i="17"/>
  <c r="I194" i="17"/>
  <c r="K193" i="17"/>
  <c r="J193" i="17"/>
  <c r="I193" i="17"/>
  <c r="K192" i="17"/>
  <c r="J192" i="17"/>
  <c r="I192" i="17"/>
  <c r="K191" i="17"/>
  <c r="J191" i="17"/>
  <c r="I191" i="17"/>
  <c r="K190" i="17"/>
  <c r="J190" i="17"/>
  <c r="I190" i="17"/>
  <c r="K189" i="17"/>
  <c r="J189" i="17"/>
  <c r="I189" i="17"/>
  <c r="K188" i="17"/>
  <c r="J188" i="17"/>
  <c r="I188" i="17"/>
  <c r="K187" i="17"/>
  <c r="J187" i="17"/>
  <c r="I187" i="17"/>
  <c r="K186" i="17"/>
  <c r="J186" i="17"/>
  <c r="I186" i="17"/>
  <c r="K185" i="17"/>
  <c r="J185" i="17"/>
  <c r="I185" i="17"/>
  <c r="K184" i="17"/>
  <c r="J184" i="17"/>
  <c r="I184" i="17"/>
  <c r="K183" i="17"/>
  <c r="J183" i="17"/>
  <c r="I183" i="17"/>
  <c r="K182" i="17"/>
  <c r="J182" i="17"/>
  <c r="I182" i="17"/>
  <c r="K181" i="17"/>
  <c r="J181" i="17"/>
  <c r="I181" i="17"/>
  <c r="K180" i="17"/>
  <c r="J180" i="17"/>
  <c r="I180" i="17"/>
  <c r="K179" i="17"/>
  <c r="J179" i="17"/>
  <c r="I179" i="17"/>
  <c r="K178" i="17"/>
  <c r="J178" i="17"/>
  <c r="I178" i="17"/>
  <c r="K177" i="17"/>
  <c r="J177" i="17"/>
  <c r="I177" i="17"/>
  <c r="K176" i="17"/>
  <c r="J176" i="17"/>
  <c r="I176" i="17"/>
  <c r="K175" i="17"/>
  <c r="J175" i="17"/>
  <c r="I175" i="17"/>
  <c r="K174" i="17"/>
  <c r="J174" i="17"/>
  <c r="I174" i="17"/>
  <c r="K173" i="17"/>
  <c r="J173" i="17"/>
  <c r="I173" i="17"/>
  <c r="K172" i="17"/>
  <c r="J172" i="17"/>
  <c r="I172" i="17"/>
  <c r="K171" i="17"/>
  <c r="J171" i="17"/>
  <c r="I171" i="17"/>
  <c r="K170" i="17"/>
  <c r="J170" i="17"/>
  <c r="I170" i="17"/>
  <c r="K169" i="17"/>
  <c r="J169" i="17"/>
  <c r="I169" i="17"/>
  <c r="K168" i="17"/>
  <c r="J168" i="17"/>
  <c r="I168" i="17"/>
  <c r="K167" i="17"/>
  <c r="J167" i="17"/>
  <c r="I167" i="17"/>
  <c r="K166" i="17"/>
  <c r="J166" i="17"/>
  <c r="I166" i="17"/>
  <c r="K165" i="17"/>
  <c r="J165" i="17"/>
  <c r="I165" i="17"/>
  <c r="K164" i="17"/>
  <c r="J164" i="17"/>
  <c r="I164" i="17"/>
  <c r="K163" i="17"/>
  <c r="J163" i="17"/>
  <c r="I163" i="17"/>
  <c r="K162" i="17"/>
  <c r="J162" i="17"/>
  <c r="I162" i="17"/>
  <c r="K161" i="17"/>
  <c r="J161" i="17"/>
  <c r="I161" i="17"/>
  <c r="K160" i="17"/>
  <c r="J160" i="17"/>
  <c r="I160" i="17"/>
  <c r="K159" i="17"/>
  <c r="J159" i="17"/>
  <c r="I159" i="17"/>
  <c r="K158" i="17"/>
  <c r="J158" i="17"/>
  <c r="I158" i="17"/>
  <c r="K157" i="17"/>
  <c r="J157" i="17"/>
  <c r="I157" i="17"/>
  <c r="K156" i="17"/>
  <c r="J156" i="17"/>
  <c r="I156" i="17"/>
  <c r="K155" i="17"/>
  <c r="J155" i="17"/>
  <c r="I155" i="17"/>
  <c r="K154" i="17"/>
  <c r="J154" i="17"/>
  <c r="I154" i="17"/>
  <c r="K153" i="17"/>
  <c r="J153" i="17"/>
  <c r="I153" i="17"/>
  <c r="K152" i="17"/>
  <c r="J152" i="17"/>
  <c r="I152" i="17"/>
  <c r="K151" i="17"/>
  <c r="J151" i="17"/>
  <c r="I151" i="17"/>
  <c r="K150" i="17"/>
  <c r="J150" i="17"/>
  <c r="I150" i="17"/>
  <c r="K149" i="17"/>
  <c r="J149" i="17"/>
  <c r="I149" i="17"/>
  <c r="K148" i="17"/>
  <c r="J148" i="17"/>
  <c r="I148" i="17"/>
  <c r="K147" i="17"/>
  <c r="J147" i="17"/>
  <c r="I147" i="17"/>
  <c r="K146" i="17"/>
  <c r="J146" i="17"/>
  <c r="I146" i="17"/>
  <c r="K145" i="17"/>
  <c r="J145" i="17"/>
  <c r="I145" i="17"/>
  <c r="K144" i="17"/>
  <c r="J144" i="17"/>
  <c r="I144" i="17"/>
  <c r="K143" i="17"/>
  <c r="J143" i="17"/>
  <c r="I143" i="17"/>
  <c r="K142" i="17"/>
  <c r="J142" i="17"/>
  <c r="I142" i="17"/>
  <c r="K141" i="17"/>
  <c r="J141" i="17"/>
  <c r="I141" i="17"/>
  <c r="K140" i="17"/>
  <c r="J140" i="17"/>
  <c r="I140" i="17"/>
  <c r="K139" i="17"/>
  <c r="J139" i="17"/>
  <c r="I139" i="17"/>
  <c r="K138" i="17"/>
  <c r="J138" i="17"/>
  <c r="I138" i="17"/>
  <c r="K137" i="17"/>
  <c r="J137" i="17"/>
  <c r="I137" i="17"/>
  <c r="K136" i="17"/>
  <c r="J136" i="17"/>
  <c r="I136" i="17"/>
  <c r="K135" i="17"/>
  <c r="J135" i="17"/>
  <c r="I135" i="17"/>
  <c r="K134" i="17"/>
  <c r="J134" i="17"/>
  <c r="I134" i="17"/>
  <c r="K133" i="17"/>
  <c r="J133" i="17"/>
  <c r="I133" i="17"/>
  <c r="K132" i="17"/>
  <c r="J132" i="17"/>
  <c r="I132" i="17"/>
  <c r="K131" i="17"/>
  <c r="J131" i="17"/>
  <c r="I131" i="17"/>
  <c r="K130" i="17"/>
  <c r="J130" i="17"/>
  <c r="I130" i="17"/>
  <c r="K129" i="17"/>
  <c r="J129" i="17"/>
  <c r="I129" i="17"/>
  <c r="K128" i="17"/>
  <c r="J128" i="17"/>
  <c r="I128" i="17"/>
  <c r="K127" i="17"/>
  <c r="J127" i="17"/>
  <c r="I127" i="17"/>
  <c r="K126" i="17"/>
  <c r="J126" i="17"/>
  <c r="I126" i="17"/>
  <c r="K125" i="17"/>
  <c r="J125" i="17"/>
  <c r="I125" i="17"/>
  <c r="K124" i="17"/>
  <c r="J124" i="17"/>
  <c r="I124" i="17"/>
  <c r="K123" i="17"/>
  <c r="J123" i="17"/>
  <c r="I123" i="17"/>
  <c r="K122" i="17"/>
  <c r="J122" i="17"/>
  <c r="I122" i="17"/>
  <c r="K121" i="17"/>
  <c r="J121" i="17"/>
  <c r="I121" i="17"/>
  <c r="K120" i="17"/>
  <c r="J120" i="17"/>
  <c r="I120" i="17"/>
  <c r="K119" i="17"/>
  <c r="J119" i="17"/>
  <c r="I119" i="17"/>
  <c r="K118" i="17"/>
  <c r="J118" i="17"/>
  <c r="I118" i="17"/>
  <c r="K117" i="17"/>
  <c r="J117" i="17"/>
  <c r="I117" i="17"/>
  <c r="K116" i="17"/>
  <c r="J116" i="17"/>
  <c r="I116" i="17"/>
  <c r="K115" i="17"/>
  <c r="J115" i="17"/>
  <c r="I115" i="17"/>
  <c r="K114" i="17"/>
  <c r="J114" i="17"/>
  <c r="I114" i="17"/>
  <c r="K113" i="17"/>
  <c r="J113" i="17"/>
  <c r="I113" i="17"/>
  <c r="K112" i="17"/>
  <c r="J112" i="17"/>
  <c r="I112" i="17"/>
  <c r="K111" i="17"/>
  <c r="J111" i="17"/>
  <c r="I111" i="17"/>
  <c r="K110" i="17"/>
  <c r="J110" i="17"/>
  <c r="I110" i="17"/>
  <c r="K109" i="17"/>
  <c r="J109" i="17"/>
  <c r="I109" i="17"/>
  <c r="K108" i="17"/>
  <c r="J108" i="17"/>
  <c r="I108" i="17"/>
  <c r="K107" i="17"/>
  <c r="J107" i="17"/>
  <c r="I107" i="17"/>
  <c r="K106" i="17"/>
  <c r="J106" i="17"/>
  <c r="I106" i="17"/>
  <c r="K105" i="17"/>
  <c r="J105" i="17"/>
  <c r="I105" i="17"/>
  <c r="K104" i="17"/>
  <c r="J104" i="17"/>
  <c r="I104" i="17"/>
  <c r="K103" i="17"/>
  <c r="J103" i="17"/>
  <c r="I103" i="17"/>
  <c r="K102" i="17"/>
  <c r="J102" i="17"/>
  <c r="I102" i="17"/>
  <c r="K101" i="17"/>
  <c r="J101" i="17"/>
  <c r="I101" i="17"/>
  <c r="K100" i="17"/>
  <c r="J100" i="17"/>
  <c r="I100" i="17"/>
  <c r="K99" i="17"/>
  <c r="J99" i="17"/>
  <c r="I99" i="17"/>
  <c r="K98" i="17"/>
  <c r="J98" i="17"/>
  <c r="I98" i="17"/>
  <c r="K97" i="17"/>
  <c r="J97" i="17"/>
  <c r="I97" i="17"/>
  <c r="K96" i="17"/>
  <c r="J96" i="17"/>
  <c r="I96" i="17"/>
  <c r="K95" i="17"/>
  <c r="J95" i="17"/>
  <c r="I95" i="17"/>
  <c r="K94" i="17"/>
  <c r="J94" i="17"/>
  <c r="I94" i="17"/>
  <c r="K93" i="17"/>
  <c r="J93" i="17"/>
  <c r="I93" i="17"/>
  <c r="K92" i="17"/>
  <c r="J92" i="17"/>
  <c r="I92" i="17"/>
  <c r="K91" i="17"/>
  <c r="J91" i="17"/>
  <c r="I91" i="17"/>
  <c r="K90" i="17"/>
  <c r="J90" i="17"/>
  <c r="I90" i="17"/>
  <c r="K89" i="17"/>
  <c r="J89" i="17"/>
  <c r="I89" i="17"/>
  <c r="K88" i="17"/>
  <c r="J88" i="17"/>
  <c r="I88" i="17"/>
  <c r="K87" i="17"/>
  <c r="J87" i="17"/>
  <c r="I87" i="17"/>
  <c r="K86" i="17"/>
  <c r="J86" i="17"/>
  <c r="I86" i="17"/>
  <c r="K85" i="17"/>
  <c r="J85" i="17"/>
  <c r="I85" i="17"/>
  <c r="K84" i="17"/>
  <c r="J84" i="17"/>
  <c r="I84" i="17"/>
  <c r="K83" i="17"/>
  <c r="J83" i="17"/>
  <c r="I83" i="17"/>
  <c r="K82" i="17"/>
  <c r="J82" i="17"/>
  <c r="I82" i="17"/>
  <c r="K81" i="17"/>
  <c r="J81" i="17"/>
  <c r="I81" i="17"/>
  <c r="K80" i="17"/>
  <c r="J80" i="17"/>
  <c r="I80" i="17"/>
  <c r="K79" i="17"/>
  <c r="J79" i="17"/>
  <c r="I79" i="17"/>
  <c r="K78" i="17"/>
  <c r="J78" i="17"/>
  <c r="I78" i="17"/>
  <c r="K77" i="17"/>
  <c r="J77" i="17"/>
  <c r="I77" i="17"/>
  <c r="K76" i="17"/>
  <c r="J76" i="17"/>
  <c r="I76" i="17"/>
  <c r="K75" i="17"/>
  <c r="J75" i="17"/>
  <c r="I75" i="17"/>
  <c r="K74" i="17"/>
  <c r="J74" i="17"/>
  <c r="I74" i="17"/>
  <c r="K73" i="17"/>
  <c r="J73" i="17"/>
  <c r="I73" i="17"/>
  <c r="K72" i="17"/>
  <c r="J72" i="17"/>
  <c r="I72" i="17"/>
  <c r="K71" i="17"/>
  <c r="J71" i="17"/>
  <c r="I71" i="17"/>
  <c r="K70" i="17"/>
  <c r="J70" i="17"/>
  <c r="I70" i="17"/>
  <c r="K69" i="17"/>
  <c r="J69" i="17"/>
  <c r="I69" i="17"/>
  <c r="K68" i="17"/>
  <c r="J68" i="17"/>
  <c r="I68" i="17"/>
  <c r="K67" i="17"/>
  <c r="J67" i="17"/>
  <c r="I67" i="17"/>
  <c r="K66" i="17"/>
  <c r="J66" i="17"/>
  <c r="I66" i="17"/>
  <c r="K65" i="17"/>
  <c r="J65" i="17"/>
  <c r="I65" i="17"/>
  <c r="K64" i="17"/>
  <c r="J64" i="17"/>
  <c r="I64" i="17"/>
  <c r="K63" i="17"/>
  <c r="J63" i="17"/>
  <c r="I63" i="17"/>
  <c r="K62" i="17"/>
  <c r="J62" i="17"/>
  <c r="I62" i="17"/>
  <c r="K61" i="17"/>
  <c r="J61" i="17"/>
  <c r="I61" i="17"/>
  <c r="K60" i="17"/>
  <c r="J60" i="17"/>
  <c r="I60" i="17"/>
  <c r="K59" i="17"/>
  <c r="J59" i="17"/>
  <c r="I59" i="17"/>
  <c r="K58" i="17"/>
  <c r="J58" i="17"/>
  <c r="I58" i="17"/>
  <c r="K57" i="17"/>
  <c r="J57" i="17"/>
  <c r="I57" i="17"/>
  <c r="K56" i="17"/>
  <c r="J56" i="17"/>
  <c r="I56" i="17"/>
  <c r="K55" i="17"/>
  <c r="J55" i="17"/>
  <c r="I55" i="17"/>
  <c r="K54" i="17"/>
  <c r="J54" i="17"/>
  <c r="I54" i="17"/>
  <c r="K53" i="17"/>
  <c r="J53" i="17"/>
  <c r="I53" i="17"/>
  <c r="K52" i="17"/>
  <c r="J52" i="17"/>
  <c r="I52" i="17"/>
  <c r="K51" i="17"/>
  <c r="J51" i="17"/>
  <c r="I51" i="17"/>
  <c r="K50" i="17"/>
  <c r="J50" i="17"/>
  <c r="I50" i="17"/>
  <c r="K49" i="17"/>
  <c r="J49" i="17"/>
  <c r="I49" i="17"/>
  <c r="K48" i="17"/>
  <c r="J48" i="17"/>
  <c r="I48" i="17"/>
  <c r="K47" i="17"/>
  <c r="J47" i="17"/>
  <c r="I47" i="17"/>
  <c r="K46" i="17"/>
  <c r="J46" i="17"/>
  <c r="I46" i="17"/>
  <c r="K45" i="17"/>
  <c r="J45" i="17"/>
  <c r="I45" i="17"/>
  <c r="K44" i="17"/>
  <c r="J44" i="17"/>
  <c r="I44" i="17"/>
  <c r="K43" i="17"/>
  <c r="J43" i="17"/>
  <c r="I43" i="17"/>
  <c r="K42" i="17"/>
  <c r="J42" i="17"/>
  <c r="I42" i="17"/>
  <c r="K41" i="17"/>
  <c r="J41" i="17"/>
  <c r="I41" i="17"/>
  <c r="K40" i="17"/>
  <c r="J40" i="17"/>
  <c r="I40" i="17"/>
  <c r="K39" i="17"/>
  <c r="J39" i="17"/>
  <c r="I39" i="17"/>
  <c r="K38" i="17"/>
  <c r="J38" i="17"/>
  <c r="I38" i="17"/>
  <c r="K37" i="17"/>
  <c r="J37" i="17"/>
  <c r="I37" i="17"/>
  <c r="K36" i="17"/>
  <c r="J36" i="17"/>
  <c r="I36" i="17"/>
  <c r="K35" i="17"/>
  <c r="J35" i="17"/>
  <c r="I35" i="17"/>
  <c r="K34" i="17"/>
  <c r="J34" i="17"/>
  <c r="I34" i="17"/>
  <c r="K33" i="17"/>
  <c r="J33" i="17"/>
  <c r="I33" i="17"/>
  <c r="K32" i="17"/>
  <c r="J32" i="17"/>
  <c r="I32" i="17"/>
  <c r="K31" i="17"/>
  <c r="J31" i="17"/>
  <c r="I31" i="17"/>
  <c r="K30" i="17"/>
  <c r="J30" i="17"/>
  <c r="I30" i="17"/>
  <c r="K29" i="17"/>
  <c r="J29" i="17"/>
  <c r="I29" i="17"/>
  <c r="K28" i="17"/>
  <c r="J28" i="17"/>
  <c r="I28" i="17"/>
  <c r="K27" i="17"/>
  <c r="J27" i="17"/>
  <c r="I27" i="17"/>
  <c r="K26" i="17"/>
  <c r="J26" i="17"/>
  <c r="I26" i="17"/>
  <c r="K25" i="17"/>
  <c r="J25" i="17"/>
  <c r="I25" i="17"/>
  <c r="K24" i="17"/>
  <c r="J24" i="17"/>
  <c r="I24" i="17"/>
  <c r="K23" i="17"/>
  <c r="J23" i="17"/>
  <c r="I23" i="17"/>
  <c r="K22" i="17"/>
  <c r="J22" i="17"/>
  <c r="I22" i="17"/>
  <c r="K21" i="17"/>
  <c r="J21" i="17"/>
  <c r="I21" i="17"/>
  <c r="K20" i="17"/>
  <c r="J20" i="17"/>
  <c r="I20" i="17"/>
  <c r="K19" i="17"/>
  <c r="J19" i="17"/>
  <c r="I19" i="17"/>
  <c r="K18" i="17"/>
  <c r="J18" i="17"/>
  <c r="I18" i="17"/>
  <c r="K17" i="17"/>
  <c r="J17" i="17"/>
  <c r="I17" i="17"/>
  <c r="K16" i="17"/>
  <c r="J16" i="17"/>
  <c r="I16" i="17"/>
  <c r="K15" i="17"/>
  <c r="J15" i="17"/>
  <c r="I15" i="17"/>
  <c r="K14" i="17"/>
  <c r="J14" i="17"/>
  <c r="I14" i="17"/>
  <c r="K13" i="17"/>
  <c r="J13" i="17"/>
  <c r="I13" i="17"/>
  <c r="K12" i="17"/>
  <c r="J12" i="17"/>
  <c r="I12" i="17"/>
  <c r="K11" i="17"/>
  <c r="J11" i="17"/>
  <c r="I11" i="17"/>
  <c r="K10" i="17"/>
  <c r="J10" i="17"/>
  <c r="I10" i="17"/>
  <c r="K9" i="17"/>
  <c r="J9" i="17"/>
  <c r="I9" i="17"/>
  <c r="K8" i="17"/>
  <c r="J8" i="17"/>
  <c r="I8" i="17"/>
  <c r="K7" i="17"/>
  <c r="J7" i="17"/>
  <c r="I7" i="17"/>
  <c r="K6" i="17"/>
  <c r="J6" i="17"/>
  <c r="I6" i="17"/>
  <c r="K5" i="17"/>
  <c r="K293" i="17" s="1"/>
  <c r="M293" i="17" s="1"/>
  <c r="J5" i="17"/>
  <c r="J293" i="17" s="1"/>
  <c r="I5" i="17"/>
  <c r="K4" i="17"/>
  <c r="K292" i="17" s="1"/>
  <c r="M292" i="17" s="1"/>
  <c r="J4" i="17"/>
  <c r="J292" i="17" s="1"/>
  <c r="I4" i="17"/>
  <c r="I293" i="17" s="1"/>
  <c r="L293" i="17" l="1"/>
  <c r="L582" i="17"/>
  <c r="L583" i="17"/>
  <c r="I292" i="17"/>
  <c r="I582" i="17"/>
  <c r="I4" i="14" l="1"/>
  <c r="J4" i="14"/>
  <c r="K4" i="14"/>
  <c r="I5" i="14"/>
  <c r="I292" i="14" s="1"/>
  <c r="J5" i="14"/>
  <c r="K5" i="14"/>
  <c r="I6" i="14"/>
  <c r="J6" i="14"/>
  <c r="J293" i="14" s="1"/>
  <c r="K6" i="14"/>
  <c r="I7" i="14"/>
  <c r="J7" i="14"/>
  <c r="K7" i="14"/>
  <c r="K293" i="14" s="1"/>
  <c r="M293" i="14" s="1"/>
  <c r="I8" i="14"/>
  <c r="J8" i="14"/>
  <c r="K8" i="14"/>
  <c r="I9" i="14"/>
  <c r="J9" i="14"/>
  <c r="K9" i="14"/>
  <c r="I10" i="14"/>
  <c r="J10" i="14"/>
  <c r="K10" i="14"/>
  <c r="I11" i="14"/>
  <c r="J11" i="14"/>
  <c r="K11" i="14"/>
  <c r="I12" i="14"/>
  <c r="J12" i="14"/>
  <c r="K12" i="14"/>
  <c r="I13" i="14"/>
  <c r="J13" i="14"/>
  <c r="K13" i="14"/>
  <c r="I14" i="14"/>
  <c r="J14" i="14"/>
  <c r="K14" i="14"/>
  <c r="I15" i="14"/>
  <c r="J15" i="14"/>
  <c r="K15" i="14"/>
  <c r="I16" i="14"/>
  <c r="J16" i="14"/>
  <c r="K16" i="14"/>
  <c r="I17" i="14"/>
  <c r="J17" i="14"/>
  <c r="K17" i="14"/>
  <c r="I18" i="14"/>
  <c r="J18" i="14"/>
  <c r="K18" i="14"/>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I32"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8" i="14"/>
  <c r="J58" i="14"/>
  <c r="K58"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5" i="14"/>
  <c r="J85" i="14"/>
  <c r="K85" i="14"/>
  <c r="I86" i="14"/>
  <c r="J86" i="14"/>
  <c r="K86"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96" i="14"/>
  <c r="J96" i="14"/>
  <c r="K96" i="14"/>
  <c r="I97" i="14"/>
  <c r="J97" i="14"/>
  <c r="K97" i="14"/>
  <c r="I98" i="14"/>
  <c r="J98" i="14"/>
  <c r="K98" i="14"/>
  <c r="I99" i="14"/>
  <c r="J99" i="14"/>
  <c r="K99" i="14"/>
  <c r="I100" i="14"/>
  <c r="J100" i="14"/>
  <c r="K100"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09" i="14"/>
  <c r="J109" i="14"/>
  <c r="K109" i="14"/>
  <c r="I110" i="14"/>
  <c r="J110" i="14"/>
  <c r="K110" i="14"/>
  <c r="I111" i="14"/>
  <c r="J111" i="14"/>
  <c r="K111" i="14"/>
  <c r="I112" i="14"/>
  <c r="J112" i="14"/>
  <c r="K112" i="14"/>
  <c r="I113" i="14"/>
  <c r="J113" i="14"/>
  <c r="K113" i="14"/>
  <c r="I114" i="14"/>
  <c r="J114" i="14"/>
  <c r="K114" i="14"/>
  <c r="I115" i="14"/>
  <c r="J115" i="14"/>
  <c r="K115" i="14"/>
  <c r="I116" i="14"/>
  <c r="J116" i="14"/>
  <c r="K116" i="14"/>
  <c r="I117" i="14"/>
  <c r="J117" i="14"/>
  <c r="K117" i="14"/>
  <c r="I118" i="14"/>
  <c r="J118" i="14"/>
  <c r="K118"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I135" i="14"/>
  <c r="J135" i="14"/>
  <c r="K135" i="14"/>
  <c r="I136" i="14"/>
  <c r="J136" i="14"/>
  <c r="K136" i="14"/>
  <c r="I137" i="14"/>
  <c r="J137" i="14"/>
  <c r="K137" i="14"/>
  <c r="I138" i="14"/>
  <c r="J138" i="14"/>
  <c r="K138" i="14"/>
  <c r="I139" i="14"/>
  <c r="J139" i="14"/>
  <c r="K139" i="14"/>
  <c r="I140" i="14"/>
  <c r="J140" i="14"/>
  <c r="K140" i="14"/>
  <c r="I141" i="14"/>
  <c r="J141" i="14"/>
  <c r="K141" i="14"/>
  <c r="I142" i="14"/>
  <c r="J142" i="14"/>
  <c r="K142" i="14"/>
  <c r="I143" i="14"/>
  <c r="J143" i="14"/>
  <c r="K143"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6" i="14"/>
  <c r="J186" i="14"/>
  <c r="K186" i="14"/>
  <c r="I187" i="14"/>
  <c r="J187" i="14"/>
  <c r="K187" i="14"/>
  <c r="I188" i="14"/>
  <c r="J188" i="14"/>
  <c r="K188" i="14"/>
  <c r="I189" i="14"/>
  <c r="J189" i="14"/>
  <c r="K189" i="14"/>
  <c r="I190" i="14"/>
  <c r="J190" i="14"/>
  <c r="K190" i="14"/>
  <c r="I191" i="14"/>
  <c r="J191" i="14"/>
  <c r="K191" i="14"/>
  <c r="I192" i="14"/>
  <c r="J192" i="14"/>
  <c r="K192" i="14"/>
  <c r="I193" i="14"/>
  <c r="J193" i="14"/>
  <c r="K193"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4" i="14"/>
  <c r="J204" i="14"/>
  <c r="K204" i="14"/>
  <c r="I205" i="14"/>
  <c r="J205" i="14"/>
  <c r="K205" i="14"/>
  <c r="I206" i="14"/>
  <c r="J206" i="14"/>
  <c r="K206" i="14"/>
  <c r="I207" i="14"/>
  <c r="J207" i="14"/>
  <c r="K207" i="14"/>
  <c r="I208" i="14"/>
  <c r="J208" i="14"/>
  <c r="K208" i="14"/>
  <c r="I209" i="14"/>
  <c r="J209" i="14"/>
  <c r="K209" i="14"/>
  <c r="I210" i="14"/>
  <c r="J210" i="14"/>
  <c r="K210" i="14"/>
  <c r="I211" i="14"/>
  <c r="J211" i="14"/>
  <c r="K211" i="14"/>
  <c r="I212" i="14"/>
  <c r="J212" i="14"/>
  <c r="K212" i="14"/>
  <c r="I213" i="14"/>
  <c r="J213" i="14"/>
  <c r="K213" i="14"/>
  <c r="I214" i="14"/>
  <c r="J214" i="14"/>
  <c r="K214"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5" i="14"/>
  <c r="J235" i="14"/>
  <c r="K235" i="14"/>
  <c r="I236" i="14"/>
  <c r="J236" i="14"/>
  <c r="K236" i="14"/>
  <c r="I237" i="14"/>
  <c r="J237" i="14"/>
  <c r="K237" i="14"/>
  <c r="I238" i="14"/>
  <c r="J238" i="14"/>
  <c r="K238" i="14"/>
  <c r="I239" i="14"/>
  <c r="J239" i="14"/>
  <c r="K239" i="14"/>
  <c r="I240" i="14"/>
  <c r="J240" i="14"/>
  <c r="K240" i="14"/>
  <c r="I241" i="14"/>
  <c r="J241" i="14"/>
  <c r="K241" i="14"/>
  <c r="I242" i="14"/>
  <c r="J242" i="14"/>
  <c r="K242"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H292" i="14"/>
  <c r="K292" i="14"/>
  <c r="M292" i="14" s="1"/>
  <c r="H293" i="14"/>
  <c r="I293" i="14"/>
  <c r="I294" i="14"/>
  <c r="J294" i="14"/>
  <c r="K294" i="14"/>
  <c r="I295" i="14"/>
  <c r="I582" i="14" s="1"/>
  <c r="J295" i="14"/>
  <c r="K295" i="14"/>
  <c r="I296" i="14"/>
  <c r="J296" i="14"/>
  <c r="J583" i="14" s="1"/>
  <c r="K296" i="14"/>
  <c r="I297" i="14"/>
  <c r="J297" i="14"/>
  <c r="K297" i="14"/>
  <c r="K583" i="14" s="1"/>
  <c r="M583" i="14" s="1"/>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I311" i="14"/>
  <c r="J311" i="14"/>
  <c r="K311" i="14"/>
  <c r="I312" i="14"/>
  <c r="J312" i="14"/>
  <c r="K312" i="14"/>
  <c r="I313" i="14"/>
  <c r="J313" i="14"/>
  <c r="K313" i="14"/>
  <c r="I314" i="14"/>
  <c r="J314" i="14"/>
  <c r="K314" i="14"/>
  <c r="I315" i="14"/>
  <c r="J315" i="14"/>
  <c r="K315" i="14"/>
  <c r="I316" i="14"/>
  <c r="J316" i="14"/>
  <c r="K316" i="14"/>
  <c r="I317" i="14"/>
  <c r="J317" i="14"/>
  <c r="K317" i="14"/>
  <c r="I318" i="14"/>
  <c r="J318" i="14"/>
  <c r="K318" i="14"/>
  <c r="I319" i="14"/>
  <c r="J319" i="14"/>
  <c r="K319" i="14"/>
  <c r="I320" i="14"/>
  <c r="J320" i="14"/>
  <c r="K320" i="14"/>
  <c r="I321" i="14"/>
  <c r="J321" i="14"/>
  <c r="K321" i="14"/>
  <c r="I322" i="14"/>
  <c r="J322" i="14"/>
  <c r="K322" i="14"/>
  <c r="I323" i="14"/>
  <c r="J323" i="14"/>
  <c r="K323"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398" i="14"/>
  <c r="J398" i="14"/>
  <c r="K398" i="14"/>
  <c r="I399" i="14"/>
  <c r="J399" i="14"/>
  <c r="K399" i="14"/>
  <c r="I400" i="14"/>
  <c r="J400" i="14"/>
  <c r="K400" i="14"/>
  <c r="I401" i="14"/>
  <c r="J401" i="14"/>
  <c r="K401" i="14"/>
  <c r="I402" i="14"/>
  <c r="J402" i="14"/>
  <c r="K402" i="14"/>
  <c r="I403" i="14"/>
  <c r="J403" i="14"/>
  <c r="K403" i="14"/>
  <c r="I404" i="14"/>
  <c r="J404" i="14"/>
  <c r="K404" i="14"/>
  <c r="I405" i="14"/>
  <c r="J405" i="14"/>
  <c r="K405" i="14"/>
  <c r="I406" i="14"/>
  <c r="J406" i="14"/>
  <c r="K406" i="14"/>
  <c r="I407" i="14"/>
  <c r="J407" i="14"/>
  <c r="K407" i="14"/>
  <c r="I408" i="14"/>
  <c r="J408" i="14"/>
  <c r="K408" i="14"/>
  <c r="I409" i="14"/>
  <c r="J409" i="14"/>
  <c r="K409" i="14"/>
  <c r="I410" i="14"/>
  <c r="J410" i="14"/>
  <c r="K410" i="14"/>
  <c r="I411" i="14"/>
  <c r="J411" i="14"/>
  <c r="K411" i="14"/>
  <c r="I412" i="14"/>
  <c r="J412" i="14"/>
  <c r="K412" i="14"/>
  <c r="I413" i="14"/>
  <c r="J413" i="14"/>
  <c r="K413" i="14"/>
  <c r="I414" i="14"/>
  <c r="J414" i="14"/>
  <c r="K414" i="14"/>
  <c r="I415" i="14"/>
  <c r="J415" i="14"/>
  <c r="K415" i="14"/>
  <c r="I416" i="14"/>
  <c r="J416" i="14"/>
  <c r="K416" i="14"/>
  <c r="I417" i="14"/>
  <c r="J417" i="14"/>
  <c r="K417" i="14"/>
  <c r="I418" i="14"/>
  <c r="J418" i="14"/>
  <c r="K418" i="14"/>
  <c r="I419" i="14"/>
  <c r="J419" i="14"/>
  <c r="K419" i="14"/>
  <c r="I420" i="14"/>
  <c r="J420" i="14"/>
  <c r="K420" i="14"/>
  <c r="I421" i="14"/>
  <c r="J421" i="14"/>
  <c r="K421" i="14"/>
  <c r="I422" i="14"/>
  <c r="J422" i="14"/>
  <c r="K422" i="14"/>
  <c r="I423" i="14"/>
  <c r="J423" i="14"/>
  <c r="K423" i="14"/>
  <c r="I424" i="14"/>
  <c r="J424" i="14"/>
  <c r="K424" i="14"/>
  <c r="I425" i="14"/>
  <c r="J425" i="14"/>
  <c r="K425" i="14"/>
  <c r="I426" i="14"/>
  <c r="J426"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3" i="14"/>
  <c r="J463" i="14"/>
  <c r="K463" i="14"/>
  <c r="I464" i="14"/>
  <c r="J464" i="14"/>
  <c r="K464" i="14"/>
  <c r="I465" i="14"/>
  <c r="J465" i="14"/>
  <c r="K465" i="14"/>
  <c r="I466" i="14"/>
  <c r="J466" i="14"/>
  <c r="K466" i="14"/>
  <c r="I467" i="14"/>
  <c r="J467" i="14"/>
  <c r="K467" i="14"/>
  <c r="I468" i="14"/>
  <c r="J468" i="14"/>
  <c r="K468" i="14"/>
  <c r="I469" i="14"/>
  <c r="J469" i="14"/>
  <c r="K469" i="14"/>
  <c r="I470" i="14"/>
  <c r="J470" i="14"/>
  <c r="K470" i="14"/>
  <c r="I471" i="14"/>
  <c r="J471" i="14"/>
  <c r="K471" i="14"/>
  <c r="I472" i="14"/>
  <c r="J472" i="14"/>
  <c r="K472" i="14"/>
  <c r="I473" i="14"/>
  <c r="J473" i="14"/>
  <c r="K473" i="14"/>
  <c r="I474" i="14"/>
  <c r="J474" i="14"/>
  <c r="K474" i="14"/>
  <c r="I475" i="14"/>
  <c r="J475" i="14"/>
  <c r="K475" i="14"/>
  <c r="I476" i="14"/>
  <c r="J476" i="14"/>
  <c r="K476" i="14"/>
  <c r="I477" i="14"/>
  <c r="J477" i="14"/>
  <c r="K477" i="14"/>
  <c r="I478" i="14"/>
  <c r="J478" i="14"/>
  <c r="K478" i="14"/>
  <c r="I479" i="14"/>
  <c r="J479" i="14"/>
  <c r="K479" i="14"/>
  <c r="I480" i="14"/>
  <c r="J480" i="14"/>
  <c r="K480" i="14"/>
  <c r="I481" i="14"/>
  <c r="J481" i="14"/>
  <c r="K481" i="14"/>
  <c r="I482" i="14"/>
  <c r="J482" i="14"/>
  <c r="K482" i="14"/>
  <c r="I483" i="14"/>
  <c r="J483" i="14"/>
  <c r="K483" i="14"/>
  <c r="I484" i="14"/>
  <c r="J484" i="14"/>
  <c r="K484" i="14"/>
  <c r="I485" i="14"/>
  <c r="J485" i="14"/>
  <c r="K485" i="14"/>
  <c r="I486" i="14"/>
  <c r="J486" i="14"/>
  <c r="K486" i="14"/>
  <c r="I487" i="14"/>
  <c r="J487" i="14"/>
  <c r="K487" i="14"/>
  <c r="I488" i="14"/>
  <c r="J488" i="14"/>
  <c r="K488" i="14"/>
  <c r="I489" i="14"/>
  <c r="J489" i="14"/>
  <c r="K489" i="14"/>
  <c r="I490" i="14"/>
  <c r="J490" i="14"/>
  <c r="K490" i="14"/>
  <c r="I491" i="14"/>
  <c r="J491" i="14"/>
  <c r="K491" i="14"/>
  <c r="I492" i="14"/>
  <c r="J492" i="14"/>
  <c r="K492" i="14"/>
  <c r="I493" i="14"/>
  <c r="J493" i="14"/>
  <c r="K493" i="14"/>
  <c r="I494" i="14"/>
  <c r="J494" i="14"/>
  <c r="K494" i="14"/>
  <c r="I495" i="14"/>
  <c r="J495" i="14"/>
  <c r="K495" i="14"/>
  <c r="I496" i="14"/>
  <c r="J496" i="14"/>
  <c r="K496" i="14"/>
  <c r="I497" i="14"/>
  <c r="J497" i="14"/>
  <c r="K497" i="14"/>
  <c r="I498" i="14"/>
  <c r="J498" i="14"/>
  <c r="K498" i="14"/>
  <c r="I499" i="14"/>
  <c r="J499" i="14"/>
  <c r="K499" i="14"/>
  <c r="I500" i="14"/>
  <c r="J500" i="14"/>
  <c r="K500" i="14"/>
  <c r="I501" i="14"/>
  <c r="J501" i="14"/>
  <c r="K501" i="14"/>
  <c r="I502" i="14"/>
  <c r="J502" i="14"/>
  <c r="K502" i="14"/>
  <c r="I503" i="14"/>
  <c r="J503" i="14"/>
  <c r="K503" i="14"/>
  <c r="I504" i="14"/>
  <c r="J504" i="14"/>
  <c r="K504" i="14"/>
  <c r="I505" i="14"/>
  <c r="J505" i="14"/>
  <c r="K505" i="14"/>
  <c r="I506" i="14"/>
  <c r="J506" i="14"/>
  <c r="K506" i="14"/>
  <c r="I507" i="14"/>
  <c r="J507" i="14"/>
  <c r="K507" i="14"/>
  <c r="I508" i="14"/>
  <c r="J508" i="14"/>
  <c r="K508" i="14"/>
  <c r="I509" i="14"/>
  <c r="J509" i="14"/>
  <c r="K509" i="14"/>
  <c r="I510" i="14"/>
  <c r="J510" i="14"/>
  <c r="K510" i="14"/>
  <c r="I511" i="14"/>
  <c r="J511" i="14"/>
  <c r="K511" i="14"/>
  <c r="I512" i="14"/>
  <c r="J512" i="14"/>
  <c r="K512" i="14"/>
  <c r="I513" i="14"/>
  <c r="J513" i="14"/>
  <c r="K513" i="14"/>
  <c r="I514" i="14"/>
  <c r="J514" i="14"/>
  <c r="K514" i="14"/>
  <c r="I515" i="14"/>
  <c r="J515" i="14"/>
  <c r="K515" i="14"/>
  <c r="I516" i="14"/>
  <c r="J516" i="14"/>
  <c r="K516" i="14"/>
  <c r="I517" i="14"/>
  <c r="J517" i="14"/>
  <c r="K517" i="14"/>
  <c r="I518" i="14"/>
  <c r="J518" i="14"/>
  <c r="K518" i="14"/>
  <c r="I519" i="14"/>
  <c r="J519" i="14"/>
  <c r="K519" i="14"/>
  <c r="I520" i="14"/>
  <c r="J520" i="14"/>
  <c r="K520" i="14"/>
  <c r="I521" i="14"/>
  <c r="J521" i="14"/>
  <c r="K521" i="14"/>
  <c r="I522" i="14"/>
  <c r="J522" i="14"/>
  <c r="K522" i="14"/>
  <c r="I523" i="14"/>
  <c r="J523" i="14"/>
  <c r="K523" i="14"/>
  <c r="I524" i="14"/>
  <c r="J524" i="14"/>
  <c r="K524" i="14"/>
  <c r="I525" i="14"/>
  <c r="J525" i="14"/>
  <c r="K525" i="14"/>
  <c r="I526" i="14"/>
  <c r="J526" i="14"/>
  <c r="K526" i="14"/>
  <c r="I527" i="14"/>
  <c r="J527" i="14"/>
  <c r="K527" i="14"/>
  <c r="I528" i="14"/>
  <c r="J528" i="14"/>
  <c r="K528" i="14"/>
  <c r="I529" i="14"/>
  <c r="J529" i="14"/>
  <c r="K529" i="14"/>
  <c r="I530" i="14"/>
  <c r="J530" i="14"/>
  <c r="K530" i="14"/>
  <c r="I531" i="14"/>
  <c r="J531" i="14"/>
  <c r="K531" i="14"/>
  <c r="I532" i="14"/>
  <c r="J532" i="14"/>
  <c r="K532" i="14"/>
  <c r="I533" i="14"/>
  <c r="J533" i="14"/>
  <c r="K533" i="14"/>
  <c r="I534" i="14"/>
  <c r="J534" i="14"/>
  <c r="K534" i="14"/>
  <c r="I535" i="14"/>
  <c r="J535" i="14"/>
  <c r="K535" i="14"/>
  <c r="I536" i="14"/>
  <c r="J536" i="14"/>
  <c r="K536" i="14"/>
  <c r="I537" i="14"/>
  <c r="J537" i="14"/>
  <c r="K537" i="14"/>
  <c r="I538" i="14"/>
  <c r="J538" i="14"/>
  <c r="K538" i="14"/>
  <c r="I539" i="14"/>
  <c r="J539" i="14"/>
  <c r="K539" i="14"/>
  <c r="I540" i="14"/>
  <c r="J540" i="14"/>
  <c r="K540" i="14"/>
  <c r="I541" i="14"/>
  <c r="J541" i="14"/>
  <c r="K541" i="14"/>
  <c r="I542" i="14"/>
  <c r="J542" i="14"/>
  <c r="K542" i="14"/>
  <c r="I543" i="14"/>
  <c r="J543" i="14"/>
  <c r="K543" i="14"/>
  <c r="I544" i="14"/>
  <c r="J544" i="14"/>
  <c r="K544" i="14"/>
  <c r="I545" i="14"/>
  <c r="J545" i="14"/>
  <c r="K545" i="14"/>
  <c r="I546" i="14"/>
  <c r="J546" i="14"/>
  <c r="K546" i="14"/>
  <c r="I547" i="14"/>
  <c r="J547" i="14"/>
  <c r="K547" i="14"/>
  <c r="I548" i="14"/>
  <c r="J548" i="14"/>
  <c r="K548" i="14"/>
  <c r="I549" i="14"/>
  <c r="J549" i="14"/>
  <c r="K549" i="14"/>
  <c r="I550" i="14"/>
  <c r="J550" i="14"/>
  <c r="K550" i="14"/>
  <c r="I551" i="14"/>
  <c r="J551" i="14"/>
  <c r="K551" i="14"/>
  <c r="I552" i="14"/>
  <c r="J552" i="14"/>
  <c r="K552" i="14"/>
  <c r="I553" i="14"/>
  <c r="J553" i="14"/>
  <c r="K553" i="14"/>
  <c r="I554" i="14"/>
  <c r="J554" i="14"/>
  <c r="K554" i="14"/>
  <c r="I555" i="14"/>
  <c r="J555" i="14"/>
  <c r="K555" i="14"/>
  <c r="I556" i="14"/>
  <c r="J556" i="14"/>
  <c r="K556" i="14"/>
  <c r="I557" i="14"/>
  <c r="J557" i="14"/>
  <c r="K557" i="14"/>
  <c r="I558" i="14"/>
  <c r="J558" i="14"/>
  <c r="K558" i="14"/>
  <c r="I559" i="14"/>
  <c r="J559" i="14"/>
  <c r="K559" i="14"/>
  <c r="I560" i="14"/>
  <c r="J560" i="14"/>
  <c r="K560" i="14"/>
  <c r="I561" i="14"/>
  <c r="J561" i="14"/>
  <c r="K561" i="14"/>
  <c r="I562" i="14"/>
  <c r="J562" i="14"/>
  <c r="K562" i="14"/>
  <c r="I563" i="14"/>
  <c r="J563" i="14"/>
  <c r="K563" i="14"/>
  <c r="I564" i="14"/>
  <c r="J564" i="14"/>
  <c r="K564" i="14"/>
  <c r="I565" i="14"/>
  <c r="J565" i="14"/>
  <c r="K565" i="14"/>
  <c r="I566" i="14"/>
  <c r="J566" i="14"/>
  <c r="K566" i="14"/>
  <c r="I567" i="14"/>
  <c r="J567" i="14"/>
  <c r="K567" i="14"/>
  <c r="I568" i="14"/>
  <c r="J568" i="14"/>
  <c r="K568" i="14"/>
  <c r="I569" i="14"/>
  <c r="J569" i="14"/>
  <c r="K569" i="14"/>
  <c r="I570" i="14"/>
  <c r="J570" i="14"/>
  <c r="K570" i="14"/>
  <c r="I571" i="14"/>
  <c r="J571" i="14"/>
  <c r="K571" i="14"/>
  <c r="I572" i="14"/>
  <c r="J572" i="14"/>
  <c r="K572" i="14"/>
  <c r="I573" i="14"/>
  <c r="J573" i="14"/>
  <c r="K573" i="14"/>
  <c r="I574" i="14"/>
  <c r="J574" i="14"/>
  <c r="K574" i="14"/>
  <c r="I575" i="14"/>
  <c r="J575" i="14"/>
  <c r="K575" i="14"/>
  <c r="I576" i="14"/>
  <c r="J576" i="14"/>
  <c r="K576" i="14"/>
  <c r="I577" i="14"/>
  <c r="J577" i="14"/>
  <c r="K577" i="14"/>
  <c r="I578" i="14"/>
  <c r="J578" i="14"/>
  <c r="K578" i="14"/>
  <c r="I579" i="14"/>
  <c r="J579" i="14"/>
  <c r="K579" i="14"/>
  <c r="I580" i="14"/>
  <c r="J580" i="14"/>
  <c r="K580" i="14"/>
  <c r="I581" i="14"/>
  <c r="J581" i="14"/>
  <c r="K581" i="14"/>
  <c r="H582" i="14"/>
  <c r="K582" i="14"/>
  <c r="M582" i="14" s="1"/>
  <c r="H583" i="14"/>
  <c r="I583" i="14"/>
  <c r="L293" i="14" l="1"/>
  <c r="L583" i="14"/>
  <c r="J582" i="14"/>
  <c r="L582" i="14" s="1"/>
  <c r="J292" i="14"/>
  <c r="L292" i="14" s="1"/>
  <c r="K581" i="12"/>
  <c r="J581" i="12"/>
  <c r="I581" i="12"/>
  <c r="K580" i="12"/>
  <c r="J580" i="12"/>
  <c r="I580" i="12"/>
  <c r="K579" i="12"/>
  <c r="J579" i="12"/>
  <c r="I579" i="12"/>
  <c r="K578" i="12"/>
  <c r="J578" i="12"/>
  <c r="I578" i="12"/>
  <c r="K577" i="12"/>
  <c r="J577" i="12"/>
  <c r="I577" i="12"/>
  <c r="K576" i="12"/>
  <c r="J576" i="12"/>
  <c r="I576" i="12"/>
  <c r="K575" i="12"/>
  <c r="J575" i="12"/>
  <c r="I575" i="12"/>
  <c r="K574" i="12"/>
  <c r="J574" i="12"/>
  <c r="I574" i="12"/>
  <c r="K573" i="12"/>
  <c r="J573" i="12"/>
  <c r="I573" i="12"/>
  <c r="K572" i="12"/>
  <c r="J572" i="12"/>
  <c r="I572" i="12"/>
  <c r="K571" i="12"/>
  <c r="J571" i="12"/>
  <c r="I571" i="12"/>
  <c r="K570" i="12"/>
  <c r="J570" i="12"/>
  <c r="I570" i="12"/>
  <c r="K569" i="12"/>
  <c r="J569" i="12"/>
  <c r="I569" i="12"/>
  <c r="K568" i="12"/>
  <c r="J568" i="12"/>
  <c r="I568" i="12"/>
  <c r="K567" i="12"/>
  <c r="J567" i="12"/>
  <c r="I567" i="12"/>
  <c r="K566" i="12"/>
  <c r="J566" i="12"/>
  <c r="I566" i="12"/>
  <c r="K565" i="12"/>
  <c r="J565" i="12"/>
  <c r="I565" i="12"/>
  <c r="K564" i="12"/>
  <c r="J564" i="12"/>
  <c r="I564" i="12"/>
  <c r="K563" i="12"/>
  <c r="J563" i="12"/>
  <c r="I563" i="12"/>
  <c r="K562" i="12"/>
  <c r="J562" i="12"/>
  <c r="I562" i="12"/>
  <c r="K561" i="12"/>
  <c r="J561" i="12"/>
  <c r="I561" i="12"/>
  <c r="K560" i="12"/>
  <c r="J560" i="12"/>
  <c r="I560" i="12"/>
  <c r="K559" i="12"/>
  <c r="J559" i="12"/>
  <c r="I559" i="12"/>
  <c r="K558" i="12"/>
  <c r="J558" i="12"/>
  <c r="I558" i="12"/>
  <c r="K557" i="12"/>
  <c r="J557" i="12"/>
  <c r="I557" i="12"/>
  <c r="K556" i="12"/>
  <c r="J556" i="12"/>
  <c r="I556" i="12"/>
  <c r="K555" i="12"/>
  <c r="J555" i="12"/>
  <c r="I555" i="12"/>
  <c r="K554" i="12"/>
  <c r="J554" i="12"/>
  <c r="I554" i="12"/>
  <c r="K553" i="12"/>
  <c r="J553" i="12"/>
  <c r="I553" i="12"/>
  <c r="K552" i="12"/>
  <c r="J552" i="12"/>
  <c r="I552" i="12"/>
  <c r="K551" i="12"/>
  <c r="J551" i="12"/>
  <c r="I551" i="12"/>
  <c r="K550" i="12"/>
  <c r="J550" i="12"/>
  <c r="I550" i="12"/>
  <c r="K549" i="12"/>
  <c r="J549" i="12"/>
  <c r="I549" i="12"/>
  <c r="K548" i="12"/>
  <c r="J548" i="12"/>
  <c r="I548" i="12"/>
  <c r="K547" i="12"/>
  <c r="J547" i="12"/>
  <c r="I547" i="12"/>
  <c r="K546" i="12"/>
  <c r="J546" i="12"/>
  <c r="I546" i="12"/>
  <c r="K545" i="12"/>
  <c r="J545" i="12"/>
  <c r="I545" i="12"/>
  <c r="K544" i="12"/>
  <c r="J544" i="12"/>
  <c r="I544" i="12"/>
  <c r="K543" i="12"/>
  <c r="J543" i="12"/>
  <c r="I543" i="12"/>
  <c r="K542" i="12"/>
  <c r="J542" i="12"/>
  <c r="I542" i="12"/>
  <c r="K541" i="12"/>
  <c r="J541" i="12"/>
  <c r="I541" i="12"/>
  <c r="K540" i="12"/>
  <c r="J540" i="12"/>
  <c r="I540" i="12"/>
  <c r="K539" i="12"/>
  <c r="J539" i="12"/>
  <c r="I539" i="12"/>
  <c r="K538" i="12"/>
  <c r="J538" i="12"/>
  <c r="I538" i="12"/>
  <c r="K537" i="12"/>
  <c r="J537" i="12"/>
  <c r="I537" i="12"/>
  <c r="K536" i="12"/>
  <c r="J536" i="12"/>
  <c r="I536" i="12"/>
  <c r="K535" i="12"/>
  <c r="J535" i="12"/>
  <c r="I535" i="12"/>
  <c r="K534" i="12"/>
  <c r="J534" i="12"/>
  <c r="I534" i="12"/>
  <c r="K533" i="12"/>
  <c r="J533" i="12"/>
  <c r="I533" i="12"/>
  <c r="K532" i="12"/>
  <c r="J532" i="12"/>
  <c r="I532" i="12"/>
  <c r="K531" i="12"/>
  <c r="J531" i="12"/>
  <c r="I531" i="12"/>
  <c r="K530" i="12"/>
  <c r="J530" i="12"/>
  <c r="I530" i="12"/>
  <c r="K529" i="12"/>
  <c r="J529" i="12"/>
  <c r="I529" i="12"/>
  <c r="K528" i="12"/>
  <c r="J528" i="12"/>
  <c r="I528" i="12"/>
  <c r="K527" i="12"/>
  <c r="J527" i="12"/>
  <c r="I527" i="12"/>
  <c r="K526" i="12"/>
  <c r="J526" i="12"/>
  <c r="I526" i="12"/>
  <c r="K525" i="12"/>
  <c r="J525" i="12"/>
  <c r="I525" i="12"/>
  <c r="K524" i="12"/>
  <c r="J524" i="12"/>
  <c r="I524" i="12"/>
  <c r="K523" i="12"/>
  <c r="J523" i="12"/>
  <c r="I523" i="12"/>
  <c r="K522" i="12"/>
  <c r="J522" i="12"/>
  <c r="I522" i="12"/>
  <c r="K521" i="12"/>
  <c r="J521" i="12"/>
  <c r="I521" i="12"/>
  <c r="K520" i="12"/>
  <c r="J520" i="12"/>
  <c r="I520" i="12"/>
  <c r="K519" i="12"/>
  <c r="J519" i="12"/>
  <c r="I519" i="12"/>
  <c r="K518" i="12"/>
  <c r="J518" i="12"/>
  <c r="I518" i="12"/>
  <c r="K517" i="12"/>
  <c r="J517" i="12"/>
  <c r="I517" i="12"/>
  <c r="K516" i="12"/>
  <c r="J516" i="12"/>
  <c r="I516" i="12"/>
  <c r="K515" i="12"/>
  <c r="J515" i="12"/>
  <c r="I515" i="12"/>
  <c r="K514" i="12"/>
  <c r="J514" i="12"/>
  <c r="I514" i="12"/>
  <c r="K513" i="12"/>
  <c r="J513" i="12"/>
  <c r="I513" i="12"/>
  <c r="K512" i="12"/>
  <c r="J512" i="12"/>
  <c r="I512" i="12"/>
  <c r="K511" i="12"/>
  <c r="J511" i="12"/>
  <c r="I511" i="12"/>
  <c r="K510" i="12"/>
  <c r="J510" i="12"/>
  <c r="I510" i="12"/>
  <c r="K509" i="12"/>
  <c r="J509" i="12"/>
  <c r="I509" i="12"/>
  <c r="K508" i="12"/>
  <c r="J508" i="12"/>
  <c r="I508" i="12"/>
  <c r="K507" i="12"/>
  <c r="J507" i="12"/>
  <c r="I507" i="12"/>
  <c r="K506" i="12"/>
  <c r="J506" i="12"/>
  <c r="I506" i="12"/>
  <c r="K505" i="12"/>
  <c r="J505" i="12"/>
  <c r="I505" i="12"/>
  <c r="K504" i="12"/>
  <c r="J504" i="12"/>
  <c r="I504" i="12"/>
  <c r="K503" i="12"/>
  <c r="J503" i="12"/>
  <c r="I503" i="12"/>
  <c r="K502" i="12"/>
  <c r="J502" i="12"/>
  <c r="I502" i="12"/>
  <c r="K501" i="12"/>
  <c r="J501" i="12"/>
  <c r="I501" i="12"/>
  <c r="K500" i="12"/>
  <c r="J500" i="12"/>
  <c r="I500" i="12"/>
  <c r="K499" i="12"/>
  <c r="J499" i="12"/>
  <c r="I499" i="12"/>
  <c r="K498" i="12"/>
  <c r="J498" i="12"/>
  <c r="I498" i="12"/>
  <c r="K497" i="12"/>
  <c r="J497" i="12"/>
  <c r="I497" i="12"/>
  <c r="K496" i="12"/>
  <c r="J496" i="12"/>
  <c r="I496" i="12"/>
  <c r="K495" i="12"/>
  <c r="J495" i="12"/>
  <c r="I495" i="12"/>
  <c r="K494" i="12"/>
  <c r="J494" i="12"/>
  <c r="I494" i="12"/>
  <c r="K493" i="12"/>
  <c r="J493" i="12"/>
  <c r="I493" i="12"/>
  <c r="K492" i="12"/>
  <c r="J492" i="12"/>
  <c r="I492" i="12"/>
  <c r="K491" i="12"/>
  <c r="J491" i="12"/>
  <c r="I491" i="12"/>
  <c r="K490" i="12"/>
  <c r="J490" i="12"/>
  <c r="I490" i="12"/>
  <c r="K489" i="12"/>
  <c r="J489" i="12"/>
  <c r="I489" i="12"/>
  <c r="K488" i="12"/>
  <c r="J488" i="12"/>
  <c r="I488" i="12"/>
  <c r="K487" i="12"/>
  <c r="J487" i="12"/>
  <c r="I487" i="12"/>
  <c r="K486" i="12"/>
  <c r="J486" i="12"/>
  <c r="I486" i="12"/>
  <c r="K485" i="12"/>
  <c r="J485" i="12"/>
  <c r="I485" i="12"/>
  <c r="K484" i="12"/>
  <c r="J484" i="12"/>
  <c r="I484" i="12"/>
  <c r="K483" i="12"/>
  <c r="J483" i="12"/>
  <c r="I483" i="12"/>
  <c r="K482" i="12"/>
  <c r="J482" i="12"/>
  <c r="I482" i="12"/>
  <c r="K481" i="12"/>
  <c r="J481" i="12"/>
  <c r="I481" i="12"/>
  <c r="K480" i="12"/>
  <c r="J480" i="12"/>
  <c r="I480" i="12"/>
  <c r="K479" i="12"/>
  <c r="J479" i="12"/>
  <c r="I479" i="12"/>
  <c r="K478" i="12"/>
  <c r="J478" i="12"/>
  <c r="I478" i="12"/>
  <c r="K477" i="12"/>
  <c r="J477" i="12"/>
  <c r="I477" i="12"/>
  <c r="K476" i="12"/>
  <c r="J476" i="12"/>
  <c r="I476" i="12"/>
  <c r="K475" i="12"/>
  <c r="J475" i="12"/>
  <c r="I475" i="12"/>
  <c r="K474" i="12"/>
  <c r="J474" i="12"/>
  <c r="I474" i="12"/>
  <c r="K473" i="12"/>
  <c r="J473" i="12"/>
  <c r="I473" i="12"/>
  <c r="K472" i="12"/>
  <c r="J472" i="12"/>
  <c r="I472" i="12"/>
  <c r="K471" i="12"/>
  <c r="J471" i="12"/>
  <c r="I471" i="12"/>
  <c r="K470" i="12"/>
  <c r="J470" i="12"/>
  <c r="I470" i="12"/>
  <c r="K469" i="12"/>
  <c r="J469" i="12"/>
  <c r="I469" i="12"/>
  <c r="K468" i="12"/>
  <c r="J468" i="12"/>
  <c r="I468" i="12"/>
  <c r="K467" i="12"/>
  <c r="J467" i="12"/>
  <c r="I467" i="12"/>
  <c r="K466" i="12"/>
  <c r="J466" i="12"/>
  <c r="I466" i="12"/>
  <c r="K465" i="12"/>
  <c r="J465" i="12"/>
  <c r="I465" i="12"/>
  <c r="K464" i="12"/>
  <c r="J464" i="12"/>
  <c r="I464" i="12"/>
  <c r="K463" i="12"/>
  <c r="J463" i="12"/>
  <c r="I463" i="12"/>
  <c r="K462" i="12"/>
  <c r="J462" i="12"/>
  <c r="I462" i="12"/>
  <c r="K461" i="12"/>
  <c r="J461" i="12"/>
  <c r="I461" i="12"/>
  <c r="K460" i="12"/>
  <c r="J460" i="12"/>
  <c r="I460" i="12"/>
  <c r="K459" i="12"/>
  <c r="J459" i="12"/>
  <c r="I459" i="12"/>
  <c r="K458" i="12"/>
  <c r="J458" i="12"/>
  <c r="I458" i="12"/>
  <c r="K457" i="12"/>
  <c r="J457" i="12"/>
  <c r="I457" i="12"/>
  <c r="K456" i="12"/>
  <c r="J456" i="12"/>
  <c r="I456" i="12"/>
  <c r="K455" i="12"/>
  <c r="J455" i="12"/>
  <c r="I455" i="12"/>
  <c r="K454" i="12"/>
  <c r="J454" i="12"/>
  <c r="I454" i="12"/>
  <c r="K453" i="12"/>
  <c r="J453" i="12"/>
  <c r="I453" i="12"/>
  <c r="K452" i="12"/>
  <c r="J452" i="12"/>
  <c r="I452" i="12"/>
  <c r="K451" i="12"/>
  <c r="J451" i="12"/>
  <c r="I451" i="12"/>
  <c r="K450" i="12"/>
  <c r="J450" i="12"/>
  <c r="I450" i="12"/>
  <c r="K449" i="12"/>
  <c r="J449" i="12"/>
  <c r="I449" i="12"/>
  <c r="K448" i="12"/>
  <c r="J448" i="12"/>
  <c r="I448" i="12"/>
  <c r="K447" i="12"/>
  <c r="J447" i="12"/>
  <c r="I447" i="12"/>
  <c r="K446" i="12"/>
  <c r="J446" i="12"/>
  <c r="I446" i="12"/>
  <c r="K445" i="12"/>
  <c r="J445" i="12"/>
  <c r="I445" i="12"/>
  <c r="K444" i="12"/>
  <c r="J444" i="12"/>
  <c r="I444" i="12"/>
  <c r="K443" i="12"/>
  <c r="J443" i="12"/>
  <c r="I443" i="12"/>
  <c r="K442" i="12"/>
  <c r="J442" i="12"/>
  <c r="I442" i="12"/>
  <c r="K441" i="12"/>
  <c r="J441" i="12"/>
  <c r="I441" i="12"/>
  <c r="K440" i="12"/>
  <c r="J440" i="12"/>
  <c r="I440" i="12"/>
  <c r="K439" i="12"/>
  <c r="J439" i="12"/>
  <c r="I439" i="12"/>
  <c r="K438" i="12"/>
  <c r="J438" i="12"/>
  <c r="I438" i="12"/>
  <c r="K437" i="12"/>
  <c r="J437" i="12"/>
  <c r="I437" i="12"/>
  <c r="K436" i="12"/>
  <c r="J436" i="12"/>
  <c r="I436" i="12"/>
  <c r="K435" i="12"/>
  <c r="J435" i="12"/>
  <c r="I435" i="12"/>
  <c r="K434" i="12"/>
  <c r="J434" i="12"/>
  <c r="I434" i="12"/>
  <c r="K433" i="12"/>
  <c r="J433" i="12"/>
  <c r="I433" i="12"/>
  <c r="K432" i="12"/>
  <c r="J432" i="12"/>
  <c r="I432" i="12"/>
  <c r="K431" i="12"/>
  <c r="J431" i="12"/>
  <c r="I431" i="12"/>
  <c r="K430" i="12"/>
  <c r="J430" i="12"/>
  <c r="I430" i="12"/>
  <c r="K429" i="12"/>
  <c r="J429" i="12"/>
  <c r="I429" i="12"/>
  <c r="K428" i="12"/>
  <c r="J428" i="12"/>
  <c r="I428" i="12"/>
  <c r="K427" i="12"/>
  <c r="J427" i="12"/>
  <c r="I427" i="12"/>
  <c r="K426" i="12"/>
  <c r="J426" i="12"/>
  <c r="I426" i="12"/>
  <c r="K425" i="12"/>
  <c r="J425" i="12"/>
  <c r="I425" i="12"/>
  <c r="K424" i="12"/>
  <c r="J424" i="12"/>
  <c r="I424" i="12"/>
  <c r="K423" i="12"/>
  <c r="J423" i="12"/>
  <c r="I423" i="12"/>
  <c r="K422" i="12"/>
  <c r="J422" i="12"/>
  <c r="I422" i="12"/>
  <c r="K421" i="12"/>
  <c r="J421" i="12"/>
  <c r="I421" i="12"/>
  <c r="K420" i="12"/>
  <c r="J420" i="12"/>
  <c r="I420" i="12"/>
  <c r="K419" i="12"/>
  <c r="J419" i="12"/>
  <c r="I419" i="12"/>
  <c r="K418" i="12"/>
  <c r="J418" i="12"/>
  <c r="I418" i="12"/>
  <c r="K417" i="12"/>
  <c r="J417" i="12"/>
  <c r="I417" i="12"/>
  <c r="K416" i="12"/>
  <c r="J416" i="12"/>
  <c r="I416" i="12"/>
  <c r="K415" i="12"/>
  <c r="J415" i="12"/>
  <c r="I415" i="12"/>
  <c r="K414" i="12"/>
  <c r="J414" i="12"/>
  <c r="I414" i="12"/>
  <c r="K413" i="12"/>
  <c r="J413" i="12"/>
  <c r="I413" i="12"/>
  <c r="K412" i="12"/>
  <c r="J412" i="12"/>
  <c r="I412" i="12"/>
  <c r="K411" i="12"/>
  <c r="J411" i="12"/>
  <c r="I411" i="12"/>
  <c r="K410" i="12"/>
  <c r="J410" i="12"/>
  <c r="I410" i="12"/>
  <c r="K409" i="12"/>
  <c r="J409" i="12"/>
  <c r="I409" i="12"/>
  <c r="K408" i="12"/>
  <c r="J408" i="12"/>
  <c r="I408" i="12"/>
  <c r="K407" i="12"/>
  <c r="J407" i="12"/>
  <c r="I407" i="12"/>
  <c r="K406" i="12"/>
  <c r="J406" i="12"/>
  <c r="I406" i="12"/>
  <c r="K405" i="12"/>
  <c r="J405" i="12"/>
  <c r="I405" i="12"/>
  <c r="K404" i="12"/>
  <c r="J404" i="12"/>
  <c r="I404" i="12"/>
  <c r="K403" i="12"/>
  <c r="J403" i="12"/>
  <c r="I403" i="12"/>
  <c r="K402" i="12"/>
  <c r="J402" i="12"/>
  <c r="I402" i="12"/>
  <c r="K401" i="12"/>
  <c r="J401" i="12"/>
  <c r="I401" i="12"/>
  <c r="K400" i="12"/>
  <c r="J400" i="12"/>
  <c r="I400" i="12"/>
  <c r="K399" i="12"/>
  <c r="J399" i="12"/>
  <c r="I399" i="12"/>
  <c r="K398" i="12"/>
  <c r="J398" i="12"/>
  <c r="I398" i="12"/>
  <c r="K397" i="12"/>
  <c r="J397" i="12"/>
  <c r="I397" i="12"/>
  <c r="K396" i="12"/>
  <c r="J396" i="12"/>
  <c r="I396" i="12"/>
  <c r="K395" i="12"/>
  <c r="J395" i="12"/>
  <c r="I395" i="12"/>
  <c r="K394" i="12"/>
  <c r="J394" i="12"/>
  <c r="I394" i="12"/>
  <c r="K393" i="12"/>
  <c r="J393" i="12"/>
  <c r="I393" i="12"/>
  <c r="K392" i="12"/>
  <c r="J392" i="12"/>
  <c r="I392" i="12"/>
  <c r="K391" i="12"/>
  <c r="J391" i="12"/>
  <c r="I391" i="12"/>
  <c r="K390" i="12"/>
  <c r="J390" i="12"/>
  <c r="I390" i="12"/>
  <c r="K389" i="12"/>
  <c r="J389" i="12"/>
  <c r="I389" i="12"/>
  <c r="K388" i="12"/>
  <c r="J388" i="12"/>
  <c r="I388" i="12"/>
  <c r="K387" i="12"/>
  <c r="J387" i="12"/>
  <c r="I387" i="12"/>
  <c r="K386" i="12"/>
  <c r="J386" i="12"/>
  <c r="I386" i="12"/>
  <c r="K385" i="12"/>
  <c r="J385" i="12"/>
  <c r="I385" i="12"/>
  <c r="K384" i="12"/>
  <c r="J384" i="12"/>
  <c r="I384" i="12"/>
  <c r="K383" i="12"/>
  <c r="J383" i="12"/>
  <c r="I383" i="12"/>
  <c r="K382" i="12"/>
  <c r="J382" i="12"/>
  <c r="I382" i="12"/>
  <c r="K381" i="12"/>
  <c r="J381" i="12"/>
  <c r="I381" i="12"/>
  <c r="K380" i="12"/>
  <c r="J380" i="12"/>
  <c r="I380" i="12"/>
  <c r="K379" i="12"/>
  <c r="J379" i="12"/>
  <c r="I379" i="12"/>
  <c r="K378" i="12"/>
  <c r="J378" i="12"/>
  <c r="I378" i="12"/>
  <c r="K377" i="12"/>
  <c r="J377" i="12"/>
  <c r="I377" i="12"/>
  <c r="K376" i="12"/>
  <c r="J376" i="12"/>
  <c r="I376" i="12"/>
  <c r="K375" i="12"/>
  <c r="J375" i="12"/>
  <c r="I375" i="12"/>
  <c r="K374" i="12"/>
  <c r="J374" i="12"/>
  <c r="I374" i="12"/>
  <c r="K373" i="12"/>
  <c r="J373" i="12"/>
  <c r="I373" i="12"/>
  <c r="K372" i="12"/>
  <c r="J372" i="12"/>
  <c r="I372" i="12"/>
  <c r="K371" i="12"/>
  <c r="J371" i="12"/>
  <c r="I371" i="12"/>
  <c r="K370" i="12"/>
  <c r="J370" i="12"/>
  <c r="I370" i="12"/>
  <c r="K369" i="12"/>
  <c r="J369" i="12"/>
  <c r="I369" i="12"/>
  <c r="K368" i="12"/>
  <c r="J368" i="12"/>
  <c r="I368" i="12"/>
  <c r="K367" i="12"/>
  <c r="J367" i="12"/>
  <c r="I367" i="12"/>
  <c r="K366" i="12"/>
  <c r="J366" i="12"/>
  <c r="I366" i="12"/>
  <c r="K365" i="12"/>
  <c r="J365" i="12"/>
  <c r="I365" i="12"/>
  <c r="K364" i="12"/>
  <c r="J364" i="12"/>
  <c r="I364" i="12"/>
  <c r="K363" i="12"/>
  <c r="J363" i="12"/>
  <c r="I363" i="12"/>
  <c r="K362" i="12"/>
  <c r="J362" i="12"/>
  <c r="I362" i="12"/>
  <c r="K361" i="12"/>
  <c r="J361" i="12"/>
  <c r="I361" i="12"/>
  <c r="K360" i="12"/>
  <c r="J360" i="12"/>
  <c r="I360" i="12"/>
  <c r="K359" i="12"/>
  <c r="J359" i="12"/>
  <c r="I359" i="12"/>
  <c r="K358" i="12"/>
  <c r="J358" i="12"/>
  <c r="I358" i="12"/>
  <c r="K357" i="12"/>
  <c r="J357" i="12"/>
  <c r="I357" i="12"/>
  <c r="K356" i="12"/>
  <c r="J356" i="12"/>
  <c r="I356" i="12"/>
  <c r="K355" i="12"/>
  <c r="J355" i="12"/>
  <c r="I355" i="12"/>
  <c r="K354" i="12"/>
  <c r="J354" i="12"/>
  <c r="I354" i="12"/>
  <c r="K353" i="12"/>
  <c r="J353" i="12"/>
  <c r="I353" i="12"/>
  <c r="K352" i="12"/>
  <c r="J352" i="12"/>
  <c r="I352" i="12"/>
  <c r="K351" i="12"/>
  <c r="J351" i="12"/>
  <c r="I351" i="12"/>
  <c r="K350" i="12"/>
  <c r="J350" i="12"/>
  <c r="I350" i="12"/>
  <c r="K349" i="12"/>
  <c r="J349" i="12"/>
  <c r="I349" i="12"/>
  <c r="K348" i="12"/>
  <c r="J348" i="12"/>
  <c r="I348" i="12"/>
  <c r="K347" i="12"/>
  <c r="J347" i="12"/>
  <c r="I347" i="12"/>
  <c r="K346" i="12"/>
  <c r="J346" i="12"/>
  <c r="I346" i="12"/>
  <c r="K345" i="12"/>
  <c r="J345" i="12"/>
  <c r="I345" i="12"/>
  <c r="K344" i="12"/>
  <c r="J344" i="12"/>
  <c r="I344" i="12"/>
  <c r="K343" i="12"/>
  <c r="J343" i="12"/>
  <c r="I343" i="12"/>
  <c r="K342" i="12"/>
  <c r="J342" i="12"/>
  <c r="I342" i="12"/>
  <c r="K341" i="12"/>
  <c r="J341" i="12"/>
  <c r="I341" i="12"/>
  <c r="K340" i="12"/>
  <c r="J340" i="12"/>
  <c r="I340" i="12"/>
  <c r="K339" i="12"/>
  <c r="J339" i="12"/>
  <c r="I339" i="12"/>
  <c r="K338" i="12"/>
  <c r="J338" i="12"/>
  <c r="I338" i="12"/>
  <c r="K337" i="12"/>
  <c r="J337" i="12"/>
  <c r="I337" i="12"/>
  <c r="K336" i="12"/>
  <c r="J336" i="12"/>
  <c r="I336" i="12"/>
  <c r="K335" i="12"/>
  <c r="J335" i="12"/>
  <c r="I335" i="12"/>
  <c r="K334" i="12"/>
  <c r="J334" i="12"/>
  <c r="I334" i="12"/>
  <c r="K333" i="12"/>
  <c r="J333" i="12"/>
  <c r="I333" i="12"/>
  <c r="K332" i="12"/>
  <c r="J332" i="12"/>
  <c r="I332" i="12"/>
  <c r="K331" i="12"/>
  <c r="J331" i="12"/>
  <c r="I331" i="12"/>
  <c r="K330" i="12"/>
  <c r="J330" i="12"/>
  <c r="I330" i="12"/>
  <c r="K329" i="12"/>
  <c r="J329" i="12"/>
  <c r="I329" i="12"/>
  <c r="K328" i="12"/>
  <c r="J328" i="12"/>
  <c r="I328" i="12"/>
  <c r="K327" i="12"/>
  <c r="J327" i="12"/>
  <c r="I327" i="12"/>
  <c r="K326" i="12"/>
  <c r="J326" i="12"/>
  <c r="I326" i="12"/>
  <c r="K325" i="12"/>
  <c r="J325" i="12"/>
  <c r="I325" i="12"/>
  <c r="K324" i="12"/>
  <c r="J324" i="12"/>
  <c r="I324" i="12"/>
  <c r="K323" i="12"/>
  <c r="J323" i="12"/>
  <c r="I323" i="12"/>
  <c r="K322" i="12"/>
  <c r="J322" i="12"/>
  <c r="I322" i="12"/>
  <c r="K321" i="12"/>
  <c r="J321" i="12"/>
  <c r="I321" i="12"/>
  <c r="K320" i="12"/>
  <c r="J320" i="12"/>
  <c r="I320" i="12"/>
  <c r="K319" i="12"/>
  <c r="J319" i="12"/>
  <c r="I319" i="12"/>
  <c r="K318" i="12"/>
  <c r="J318" i="12"/>
  <c r="I318" i="12"/>
  <c r="K317" i="12"/>
  <c r="J317" i="12"/>
  <c r="I317" i="12"/>
  <c r="K316" i="12"/>
  <c r="J316" i="12"/>
  <c r="I316" i="12"/>
  <c r="K315" i="12"/>
  <c r="J315" i="12"/>
  <c r="I315" i="12"/>
  <c r="K314" i="12"/>
  <c r="J314" i="12"/>
  <c r="I314" i="12"/>
  <c r="K313" i="12"/>
  <c r="J313" i="12"/>
  <c r="I313" i="12"/>
  <c r="K312" i="12"/>
  <c r="J312" i="12"/>
  <c r="I312" i="12"/>
  <c r="K311" i="12"/>
  <c r="J311" i="12"/>
  <c r="I311" i="12"/>
  <c r="K310" i="12"/>
  <c r="J310" i="12"/>
  <c r="I310" i="12"/>
  <c r="K309" i="12"/>
  <c r="J309" i="12"/>
  <c r="I309" i="12"/>
  <c r="K308" i="12"/>
  <c r="J308" i="12"/>
  <c r="I308" i="12"/>
  <c r="K307" i="12"/>
  <c r="J307" i="12"/>
  <c r="I307" i="12"/>
  <c r="K306" i="12"/>
  <c r="J306" i="12"/>
  <c r="I306" i="12"/>
  <c r="K305" i="12"/>
  <c r="J305" i="12"/>
  <c r="I305" i="12"/>
  <c r="K304" i="12"/>
  <c r="J304" i="12"/>
  <c r="I304" i="12"/>
  <c r="K303" i="12"/>
  <c r="J303" i="12"/>
  <c r="I303" i="12"/>
  <c r="K302" i="12"/>
  <c r="J302" i="12"/>
  <c r="I302" i="12"/>
  <c r="K301" i="12"/>
  <c r="J301" i="12"/>
  <c r="I301" i="12"/>
  <c r="K300" i="12"/>
  <c r="J300" i="12"/>
  <c r="I300" i="12"/>
  <c r="K299" i="12"/>
  <c r="J299" i="12"/>
  <c r="I299" i="12"/>
  <c r="K298" i="12"/>
  <c r="J298" i="12"/>
  <c r="I298" i="12"/>
  <c r="K297" i="12"/>
  <c r="J297" i="12"/>
  <c r="J583" i="12" s="1"/>
  <c r="I297" i="12"/>
  <c r="K296" i="12"/>
  <c r="J296" i="12"/>
  <c r="I296" i="12"/>
  <c r="K295" i="12"/>
  <c r="J295" i="12"/>
  <c r="I295" i="12"/>
  <c r="K294" i="12"/>
  <c r="K582" i="12" s="1"/>
  <c r="M582" i="12" s="1"/>
  <c r="J294" i="12"/>
  <c r="J582" i="12" s="1"/>
  <c r="L582" i="12" s="1"/>
  <c r="I294" i="12"/>
  <c r="I583" i="12" s="1"/>
  <c r="K291" i="12"/>
  <c r="J291" i="12"/>
  <c r="I291" i="12"/>
  <c r="K290" i="12"/>
  <c r="J290" i="12"/>
  <c r="I290" i="12"/>
  <c r="K289" i="12"/>
  <c r="J289" i="12"/>
  <c r="I289" i="12"/>
  <c r="K288" i="12"/>
  <c r="J288" i="12"/>
  <c r="I288" i="12"/>
  <c r="K287" i="12"/>
  <c r="J287" i="12"/>
  <c r="I287" i="12"/>
  <c r="K286" i="12"/>
  <c r="J286" i="12"/>
  <c r="I286" i="12"/>
  <c r="K285" i="12"/>
  <c r="J285" i="12"/>
  <c r="I285" i="12"/>
  <c r="K284" i="12"/>
  <c r="J284" i="12"/>
  <c r="I284" i="12"/>
  <c r="K283" i="12"/>
  <c r="J283" i="12"/>
  <c r="I283" i="12"/>
  <c r="K282" i="12"/>
  <c r="J282" i="12"/>
  <c r="I282" i="12"/>
  <c r="K281" i="12"/>
  <c r="J281" i="12"/>
  <c r="I281" i="12"/>
  <c r="K280" i="12"/>
  <c r="J280" i="12"/>
  <c r="I280" i="12"/>
  <c r="K279" i="12"/>
  <c r="J279" i="12"/>
  <c r="I279" i="12"/>
  <c r="K278" i="12"/>
  <c r="J278" i="12"/>
  <c r="I278" i="12"/>
  <c r="K277" i="12"/>
  <c r="J277" i="12"/>
  <c r="I277" i="12"/>
  <c r="K276" i="12"/>
  <c r="J276" i="12"/>
  <c r="I276" i="12"/>
  <c r="K275" i="12"/>
  <c r="J275" i="12"/>
  <c r="I275" i="12"/>
  <c r="K274" i="12"/>
  <c r="J274" i="12"/>
  <c r="I274" i="12"/>
  <c r="K273" i="12"/>
  <c r="J273" i="12"/>
  <c r="I273" i="12"/>
  <c r="K272" i="12"/>
  <c r="J272" i="12"/>
  <c r="I272" i="12"/>
  <c r="K271" i="12"/>
  <c r="J271" i="12"/>
  <c r="I271" i="12"/>
  <c r="K270" i="12"/>
  <c r="J270" i="12"/>
  <c r="I270" i="12"/>
  <c r="K269" i="12"/>
  <c r="J269" i="12"/>
  <c r="I269" i="12"/>
  <c r="K268" i="12"/>
  <c r="J268" i="12"/>
  <c r="I268" i="12"/>
  <c r="K267" i="12"/>
  <c r="J267" i="12"/>
  <c r="I267" i="12"/>
  <c r="K266" i="12"/>
  <c r="J266" i="12"/>
  <c r="I266" i="12"/>
  <c r="K265" i="12"/>
  <c r="J265" i="12"/>
  <c r="I265" i="12"/>
  <c r="K264" i="12"/>
  <c r="J264" i="12"/>
  <c r="I264" i="12"/>
  <c r="K263" i="12"/>
  <c r="J263" i="12"/>
  <c r="I263" i="12"/>
  <c r="K262" i="12"/>
  <c r="J262" i="12"/>
  <c r="I262" i="12"/>
  <c r="K261" i="12"/>
  <c r="J261" i="12"/>
  <c r="I261" i="12"/>
  <c r="K260" i="12"/>
  <c r="J260" i="12"/>
  <c r="I260" i="12"/>
  <c r="K259" i="12"/>
  <c r="J259" i="12"/>
  <c r="I259" i="12"/>
  <c r="K258" i="12"/>
  <c r="J258" i="12"/>
  <c r="I258" i="12"/>
  <c r="K257" i="12"/>
  <c r="J257" i="12"/>
  <c r="I257" i="12"/>
  <c r="K256" i="12"/>
  <c r="J256" i="12"/>
  <c r="I256" i="12"/>
  <c r="K255" i="12"/>
  <c r="J255" i="12"/>
  <c r="I255" i="12"/>
  <c r="K254" i="12"/>
  <c r="J254" i="12"/>
  <c r="I254" i="12"/>
  <c r="K253" i="12"/>
  <c r="J253" i="12"/>
  <c r="I253" i="12"/>
  <c r="K252" i="12"/>
  <c r="J252" i="12"/>
  <c r="I252" i="12"/>
  <c r="K251" i="12"/>
  <c r="J251" i="12"/>
  <c r="I251" i="12"/>
  <c r="K250" i="12"/>
  <c r="J250" i="12"/>
  <c r="I250" i="12"/>
  <c r="K249" i="12"/>
  <c r="J249" i="12"/>
  <c r="I249" i="12"/>
  <c r="K248" i="12"/>
  <c r="J248" i="12"/>
  <c r="I248" i="12"/>
  <c r="K247" i="12"/>
  <c r="J247" i="12"/>
  <c r="I247" i="12"/>
  <c r="K246" i="12"/>
  <c r="J246" i="12"/>
  <c r="I246" i="12"/>
  <c r="K245" i="12"/>
  <c r="J245" i="12"/>
  <c r="I245" i="12"/>
  <c r="K244" i="12"/>
  <c r="J244" i="12"/>
  <c r="I244" i="12"/>
  <c r="K243" i="12"/>
  <c r="J243" i="12"/>
  <c r="I243" i="12"/>
  <c r="K242" i="12"/>
  <c r="J242" i="12"/>
  <c r="I242" i="12"/>
  <c r="K241" i="12"/>
  <c r="J241" i="12"/>
  <c r="I241" i="12"/>
  <c r="K240" i="12"/>
  <c r="J240" i="12"/>
  <c r="I240" i="12"/>
  <c r="K239" i="12"/>
  <c r="J239" i="12"/>
  <c r="I239" i="12"/>
  <c r="K238" i="12"/>
  <c r="J238" i="12"/>
  <c r="I238" i="12"/>
  <c r="K237" i="12"/>
  <c r="J237" i="12"/>
  <c r="I237" i="12"/>
  <c r="K236" i="12"/>
  <c r="J236" i="12"/>
  <c r="I236" i="12"/>
  <c r="K235" i="12"/>
  <c r="J235" i="12"/>
  <c r="I235" i="12"/>
  <c r="K234" i="12"/>
  <c r="J234" i="12"/>
  <c r="I234" i="12"/>
  <c r="K233" i="12"/>
  <c r="J233" i="12"/>
  <c r="I233" i="12"/>
  <c r="K232" i="12"/>
  <c r="J232" i="12"/>
  <c r="I232" i="12"/>
  <c r="K231" i="12"/>
  <c r="J231" i="12"/>
  <c r="I231" i="12"/>
  <c r="K230" i="12"/>
  <c r="J230" i="12"/>
  <c r="I230" i="12"/>
  <c r="K229" i="12"/>
  <c r="J229" i="12"/>
  <c r="I229" i="12"/>
  <c r="K228" i="12"/>
  <c r="J228" i="12"/>
  <c r="I228" i="12"/>
  <c r="K227" i="12"/>
  <c r="J227" i="12"/>
  <c r="I227" i="12"/>
  <c r="K226" i="12"/>
  <c r="J226" i="12"/>
  <c r="I226" i="12"/>
  <c r="K225" i="12"/>
  <c r="J225" i="12"/>
  <c r="I225" i="12"/>
  <c r="K224" i="12"/>
  <c r="J224" i="12"/>
  <c r="I224" i="12"/>
  <c r="K223" i="12"/>
  <c r="J223" i="12"/>
  <c r="I223" i="12"/>
  <c r="K222" i="12"/>
  <c r="J222" i="12"/>
  <c r="I222" i="12"/>
  <c r="K221" i="12"/>
  <c r="J221" i="12"/>
  <c r="I221" i="12"/>
  <c r="K220" i="12"/>
  <c r="J220" i="12"/>
  <c r="I220" i="12"/>
  <c r="K219" i="12"/>
  <c r="J219" i="12"/>
  <c r="I219" i="12"/>
  <c r="K218" i="12"/>
  <c r="J218" i="12"/>
  <c r="I218" i="12"/>
  <c r="K217" i="12"/>
  <c r="J217" i="12"/>
  <c r="I217" i="12"/>
  <c r="K216" i="12"/>
  <c r="J216" i="12"/>
  <c r="I216" i="12"/>
  <c r="K215" i="12"/>
  <c r="J215" i="12"/>
  <c r="I215" i="12"/>
  <c r="K214" i="12"/>
  <c r="J214" i="12"/>
  <c r="I214" i="12"/>
  <c r="K213" i="12"/>
  <c r="J213" i="12"/>
  <c r="I213" i="12"/>
  <c r="K212" i="12"/>
  <c r="J212" i="12"/>
  <c r="I212" i="12"/>
  <c r="K211" i="12"/>
  <c r="J211" i="12"/>
  <c r="I211" i="12"/>
  <c r="K210" i="12"/>
  <c r="J210" i="12"/>
  <c r="I210" i="12"/>
  <c r="K209" i="12"/>
  <c r="J209" i="12"/>
  <c r="I209" i="12"/>
  <c r="K208" i="12"/>
  <c r="J208" i="12"/>
  <c r="I208" i="12"/>
  <c r="K207" i="12"/>
  <c r="J207" i="12"/>
  <c r="I207" i="12"/>
  <c r="K206" i="12"/>
  <c r="J206" i="12"/>
  <c r="I206" i="12"/>
  <c r="K205" i="12"/>
  <c r="J205" i="12"/>
  <c r="I205" i="12"/>
  <c r="K204" i="12"/>
  <c r="J204" i="12"/>
  <c r="I204" i="12"/>
  <c r="K203" i="12"/>
  <c r="J203" i="12"/>
  <c r="I203" i="12"/>
  <c r="K202" i="12"/>
  <c r="J202" i="12"/>
  <c r="I202" i="12"/>
  <c r="K201" i="12"/>
  <c r="J201" i="12"/>
  <c r="I201" i="12"/>
  <c r="K200" i="12"/>
  <c r="J200" i="12"/>
  <c r="I200" i="12"/>
  <c r="K199" i="12"/>
  <c r="J199" i="12"/>
  <c r="I199" i="12"/>
  <c r="K198" i="12"/>
  <c r="J198" i="12"/>
  <c r="I198" i="12"/>
  <c r="K197" i="12"/>
  <c r="J197" i="12"/>
  <c r="I197" i="12"/>
  <c r="K196" i="12"/>
  <c r="J196" i="12"/>
  <c r="I196" i="12"/>
  <c r="K195" i="12"/>
  <c r="J195" i="12"/>
  <c r="I195" i="12"/>
  <c r="K194" i="12"/>
  <c r="J194" i="12"/>
  <c r="I194" i="12"/>
  <c r="K193" i="12"/>
  <c r="J193" i="12"/>
  <c r="I193" i="12"/>
  <c r="K192" i="12"/>
  <c r="J192" i="12"/>
  <c r="I192" i="12"/>
  <c r="K191" i="12"/>
  <c r="J191" i="12"/>
  <c r="I191" i="12"/>
  <c r="K190" i="12"/>
  <c r="J190" i="12"/>
  <c r="I190" i="12"/>
  <c r="K189" i="12"/>
  <c r="J189" i="12"/>
  <c r="I189" i="12"/>
  <c r="K188" i="12"/>
  <c r="J188" i="12"/>
  <c r="I188" i="12"/>
  <c r="K187" i="12"/>
  <c r="J187" i="12"/>
  <c r="I187" i="12"/>
  <c r="K186" i="12"/>
  <c r="J186" i="12"/>
  <c r="I186" i="12"/>
  <c r="K185" i="12"/>
  <c r="J185" i="12"/>
  <c r="I185" i="12"/>
  <c r="K184" i="12"/>
  <c r="J184" i="12"/>
  <c r="I184" i="12"/>
  <c r="K183" i="12"/>
  <c r="J183" i="12"/>
  <c r="I183" i="12"/>
  <c r="K182" i="12"/>
  <c r="J182" i="12"/>
  <c r="I182" i="12"/>
  <c r="K181" i="12"/>
  <c r="J181" i="12"/>
  <c r="I181" i="12"/>
  <c r="K180" i="12"/>
  <c r="J180" i="12"/>
  <c r="I180" i="12"/>
  <c r="K179" i="12"/>
  <c r="J179" i="12"/>
  <c r="I179" i="12"/>
  <c r="K178" i="12"/>
  <c r="J178" i="12"/>
  <c r="I178" i="12"/>
  <c r="K177" i="12"/>
  <c r="J177" i="12"/>
  <c r="I177" i="12"/>
  <c r="K176" i="12"/>
  <c r="J176" i="12"/>
  <c r="I176" i="12"/>
  <c r="K175" i="12"/>
  <c r="J175" i="12"/>
  <c r="I175" i="12"/>
  <c r="K174" i="12"/>
  <c r="J174" i="12"/>
  <c r="I174" i="12"/>
  <c r="K173" i="12"/>
  <c r="J173" i="12"/>
  <c r="I173" i="12"/>
  <c r="K172" i="12"/>
  <c r="J172" i="12"/>
  <c r="I172" i="12"/>
  <c r="K171" i="12"/>
  <c r="J171" i="12"/>
  <c r="I171" i="12"/>
  <c r="K170" i="12"/>
  <c r="J170" i="12"/>
  <c r="I170" i="12"/>
  <c r="K169" i="12"/>
  <c r="J169" i="12"/>
  <c r="I169" i="12"/>
  <c r="K168" i="12"/>
  <c r="J168" i="12"/>
  <c r="I168" i="12"/>
  <c r="K167" i="12"/>
  <c r="J167" i="12"/>
  <c r="I167" i="12"/>
  <c r="K166" i="12"/>
  <c r="J166" i="12"/>
  <c r="I166" i="12"/>
  <c r="K165" i="12"/>
  <c r="J165" i="12"/>
  <c r="I165" i="12"/>
  <c r="K164" i="12"/>
  <c r="J164" i="12"/>
  <c r="I164" i="12"/>
  <c r="K163" i="12"/>
  <c r="J163" i="12"/>
  <c r="I163" i="12"/>
  <c r="K162" i="12"/>
  <c r="J162" i="12"/>
  <c r="I162" i="12"/>
  <c r="K161" i="12"/>
  <c r="J161" i="12"/>
  <c r="I161" i="12"/>
  <c r="K160" i="12"/>
  <c r="J160" i="12"/>
  <c r="I160" i="12"/>
  <c r="K159" i="12"/>
  <c r="J159" i="12"/>
  <c r="I159" i="12"/>
  <c r="K158" i="12"/>
  <c r="J158" i="12"/>
  <c r="I158" i="12"/>
  <c r="K157" i="12"/>
  <c r="J157" i="12"/>
  <c r="I157" i="12"/>
  <c r="K156" i="12"/>
  <c r="J156" i="12"/>
  <c r="I156" i="12"/>
  <c r="K155" i="12"/>
  <c r="J155" i="12"/>
  <c r="I155" i="12"/>
  <c r="K154" i="12"/>
  <c r="J154" i="12"/>
  <c r="I154" i="12"/>
  <c r="K153" i="12"/>
  <c r="J153" i="12"/>
  <c r="I153" i="12"/>
  <c r="K152" i="12"/>
  <c r="J152" i="12"/>
  <c r="I152" i="12"/>
  <c r="K151" i="12"/>
  <c r="J151" i="12"/>
  <c r="I151" i="12"/>
  <c r="K150" i="12"/>
  <c r="J150" i="12"/>
  <c r="I150" i="12"/>
  <c r="K149" i="12"/>
  <c r="J149" i="12"/>
  <c r="I149" i="12"/>
  <c r="K148" i="12"/>
  <c r="J148" i="12"/>
  <c r="I148" i="12"/>
  <c r="K147" i="12"/>
  <c r="J147" i="12"/>
  <c r="I147" i="12"/>
  <c r="K146" i="12"/>
  <c r="J146" i="12"/>
  <c r="I146" i="12"/>
  <c r="K145" i="12"/>
  <c r="J145" i="12"/>
  <c r="I145" i="12"/>
  <c r="K144" i="12"/>
  <c r="J144" i="12"/>
  <c r="I144" i="12"/>
  <c r="K143" i="12"/>
  <c r="J143" i="12"/>
  <c r="I143" i="12"/>
  <c r="K142" i="12"/>
  <c r="J142" i="12"/>
  <c r="I142" i="12"/>
  <c r="K141" i="12"/>
  <c r="J141" i="12"/>
  <c r="I141" i="12"/>
  <c r="K140" i="12"/>
  <c r="J140" i="12"/>
  <c r="I140" i="12"/>
  <c r="K139" i="12"/>
  <c r="J139" i="12"/>
  <c r="I139" i="12"/>
  <c r="K138" i="12"/>
  <c r="J138" i="12"/>
  <c r="I138" i="12"/>
  <c r="K137" i="12"/>
  <c r="J137" i="12"/>
  <c r="I137" i="12"/>
  <c r="K136" i="12"/>
  <c r="J136" i="12"/>
  <c r="I136" i="12"/>
  <c r="K135" i="12"/>
  <c r="J135" i="12"/>
  <c r="I135" i="12"/>
  <c r="K134" i="12"/>
  <c r="J134" i="12"/>
  <c r="I134" i="12"/>
  <c r="K133" i="12"/>
  <c r="J133" i="12"/>
  <c r="I133" i="12"/>
  <c r="K132" i="12"/>
  <c r="J132" i="12"/>
  <c r="I132" i="12"/>
  <c r="K131" i="12"/>
  <c r="J131" i="12"/>
  <c r="I131" i="12"/>
  <c r="K130" i="12"/>
  <c r="J130" i="12"/>
  <c r="I130" i="12"/>
  <c r="K129" i="12"/>
  <c r="J129" i="12"/>
  <c r="I129" i="12"/>
  <c r="K128" i="12"/>
  <c r="J128" i="12"/>
  <c r="I128" i="12"/>
  <c r="K127" i="12"/>
  <c r="J127" i="12"/>
  <c r="I127" i="12"/>
  <c r="K126" i="12"/>
  <c r="J126" i="12"/>
  <c r="I126" i="12"/>
  <c r="K125" i="12"/>
  <c r="J125" i="12"/>
  <c r="I125" i="12"/>
  <c r="K124" i="12"/>
  <c r="J124" i="12"/>
  <c r="I124" i="12"/>
  <c r="K123" i="12"/>
  <c r="J123" i="12"/>
  <c r="I123" i="12"/>
  <c r="K122" i="12"/>
  <c r="J122" i="12"/>
  <c r="I122" i="12"/>
  <c r="K121" i="12"/>
  <c r="J121" i="12"/>
  <c r="I121" i="12"/>
  <c r="K120" i="12"/>
  <c r="J120" i="12"/>
  <c r="I120" i="12"/>
  <c r="K119" i="12"/>
  <c r="J119" i="12"/>
  <c r="I119" i="12"/>
  <c r="K118" i="12"/>
  <c r="J118" i="12"/>
  <c r="I118" i="12"/>
  <c r="K117" i="12"/>
  <c r="J117" i="12"/>
  <c r="I117" i="12"/>
  <c r="K116" i="12"/>
  <c r="J116" i="12"/>
  <c r="I116" i="12"/>
  <c r="K115" i="12"/>
  <c r="J115" i="12"/>
  <c r="I115" i="12"/>
  <c r="K114" i="12"/>
  <c r="J114" i="12"/>
  <c r="I114" i="12"/>
  <c r="K113" i="12"/>
  <c r="J113" i="12"/>
  <c r="I113" i="12"/>
  <c r="K112" i="12"/>
  <c r="J112" i="12"/>
  <c r="I112" i="12"/>
  <c r="K111" i="12"/>
  <c r="J111" i="12"/>
  <c r="I111" i="12"/>
  <c r="K110" i="12"/>
  <c r="J110" i="12"/>
  <c r="I110" i="12"/>
  <c r="K109" i="12"/>
  <c r="J109" i="12"/>
  <c r="I109" i="12"/>
  <c r="K108" i="12"/>
  <c r="J108" i="12"/>
  <c r="I108" i="12"/>
  <c r="K107" i="12"/>
  <c r="J107" i="12"/>
  <c r="I107" i="12"/>
  <c r="K106" i="12"/>
  <c r="J106" i="12"/>
  <c r="I106" i="12"/>
  <c r="K105" i="12"/>
  <c r="J105" i="12"/>
  <c r="I105" i="12"/>
  <c r="K104" i="12"/>
  <c r="J104" i="12"/>
  <c r="I104" i="12"/>
  <c r="K103" i="12"/>
  <c r="J103" i="12"/>
  <c r="I103" i="12"/>
  <c r="K102" i="12"/>
  <c r="J102" i="12"/>
  <c r="I102" i="12"/>
  <c r="K101" i="12"/>
  <c r="J101" i="12"/>
  <c r="I101" i="12"/>
  <c r="K100" i="12"/>
  <c r="J100" i="12"/>
  <c r="I100" i="12"/>
  <c r="K99" i="12"/>
  <c r="J99" i="12"/>
  <c r="I99" i="12"/>
  <c r="K98" i="12"/>
  <c r="J98" i="12"/>
  <c r="I98" i="12"/>
  <c r="K97" i="12"/>
  <c r="J97" i="12"/>
  <c r="I97" i="12"/>
  <c r="K96" i="12"/>
  <c r="J96" i="12"/>
  <c r="I96" i="12"/>
  <c r="K95" i="12"/>
  <c r="J95" i="12"/>
  <c r="I95" i="12"/>
  <c r="K94" i="12"/>
  <c r="J94" i="12"/>
  <c r="I94" i="12"/>
  <c r="K93" i="12"/>
  <c r="J93" i="12"/>
  <c r="I93" i="12"/>
  <c r="K92" i="12"/>
  <c r="J92" i="12"/>
  <c r="I92" i="12"/>
  <c r="K91" i="12"/>
  <c r="J91" i="12"/>
  <c r="I91" i="12"/>
  <c r="K90" i="12"/>
  <c r="J90" i="12"/>
  <c r="I90" i="12"/>
  <c r="K89" i="12"/>
  <c r="J89" i="12"/>
  <c r="I89" i="12"/>
  <c r="K88" i="12"/>
  <c r="J88" i="12"/>
  <c r="I88" i="12"/>
  <c r="K87" i="12"/>
  <c r="J87" i="12"/>
  <c r="I87" i="12"/>
  <c r="K86" i="12"/>
  <c r="J86" i="12"/>
  <c r="I86" i="12"/>
  <c r="K85" i="12"/>
  <c r="J85" i="12"/>
  <c r="I85" i="12"/>
  <c r="K84" i="12"/>
  <c r="J84" i="12"/>
  <c r="I84" i="12"/>
  <c r="K83" i="12"/>
  <c r="J83" i="12"/>
  <c r="I83" i="12"/>
  <c r="K82" i="12"/>
  <c r="J82" i="12"/>
  <c r="I82" i="12"/>
  <c r="K81" i="12"/>
  <c r="J81" i="12"/>
  <c r="I81" i="12"/>
  <c r="K80" i="12"/>
  <c r="J80" i="12"/>
  <c r="I80" i="12"/>
  <c r="K79" i="12"/>
  <c r="J79" i="12"/>
  <c r="I79" i="12"/>
  <c r="K78" i="12"/>
  <c r="J78" i="12"/>
  <c r="I78" i="12"/>
  <c r="K77" i="12"/>
  <c r="J77" i="12"/>
  <c r="I77" i="12"/>
  <c r="K76" i="12"/>
  <c r="J76" i="12"/>
  <c r="I76" i="12"/>
  <c r="K75" i="12"/>
  <c r="J75" i="12"/>
  <c r="I75" i="12"/>
  <c r="K74" i="12"/>
  <c r="J74" i="12"/>
  <c r="I74" i="12"/>
  <c r="K73" i="12"/>
  <c r="J73" i="12"/>
  <c r="I73" i="12"/>
  <c r="K72" i="12"/>
  <c r="J72" i="12"/>
  <c r="I72" i="12"/>
  <c r="K71" i="12"/>
  <c r="J71" i="12"/>
  <c r="I71" i="12"/>
  <c r="K70" i="12"/>
  <c r="J70" i="12"/>
  <c r="I70" i="12"/>
  <c r="K69" i="12"/>
  <c r="J69" i="12"/>
  <c r="I69" i="12"/>
  <c r="K68" i="12"/>
  <c r="J68" i="12"/>
  <c r="I68" i="12"/>
  <c r="K67" i="12"/>
  <c r="J67" i="12"/>
  <c r="I67" i="12"/>
  <c r="K66" i="12"/>
  <c r="J66" i="12"/>
  <c r="I66" i="12"/>
  <c r="K65" i="12"/>
  <c r="J65" i="12"/>
  <c r="I65" i="12"/>
  <c r="K64" i="12"/>
  <c r="J64" i="12"/>
  <c r="I64" i="12"/>
  <c r="K63" i="12"/>
  <c r="J63" i="12"/>
  <c r="I63" i="12"/>
  <c r="K62" i="12"/>
  <c r="J62" i="12"/>
  <c r="I62" i="12"/>
  <c r="K61" i="12"/>
  <c r="J61" i="12"/>
  <c r="I61" i="12"/>
  <c r="K60" i="12"/>
  <c r="J60" i="12"/>
  <c r="I60" i="12"/>
  <c r="K59" i="12"/>
  <c r="J59" i="12"/>
  <c r="I59" i="12"/>
  <c r="K58" i="12"/>
  <c r="J58" i="12"/>
  <c r="I58" i="12"/>
  <c r="K57" i="12"/>
  <c r="J57" i="12"/>
  <c r="I57" i="12"/>
  <c r="K56" i="12"/>
  <c r="J56" i="12"/>
  <c r="I56" i="12"/>
  <c r="K55" i="12"/>
  <c r="J55" i="12"/>
  <c r="I55" i="12"/>
  <c r="K54" i="12"/>
  <c r="J54" i="12"/>
  <c r="I54" i="12"/>
  <c r="K53" i="12"/>
  <c r="J53" i="12"/>
  <c r="I53" i="12"/>
  <c r="K52" i="12"/>
  <c r="J52" i="12"/>
  <c r="I52" i="12"/>
  <c r="K51" i="12"/>
  <c r="J51" i="12"/>
  <c r="I51" i="12"/>
  <c r="K50" i="12"/>
  <c r="J50" i="12"/>
  <c r="I50" i="12"/>
  <c r="K49" i="12"/>
  <c r="J49" i="12"/>
  <c r="I49" i="12"/>
  <c r="K48" i="12"/>
  <c r="J48" i="12"/>
  <c r="I48" i="12"/>
  <c r="K47" i="12"/>
  <c r="J47" i="12"/>
  <c r="I47" i="12"/>
  <c r="K46" i="12"/>
  <c r="J46" i="12"/>
  <c r="I46" i="12"/>
  <c r="K45" i="12"/>
  <c r="J45" i="12"/>
  <c r="I45" i="12"/>
  <c r="K44" i="12"/>
  <c r="J44" i="12"/>
  <c r="I44" i="12"/>
  <c r="K43" i="12"/>
  <c r="J43" i="12"/>
  <c r="I43" i="12"/>
  <c r="K42" i="12"/>
  <c r="J42" i="12"/>
  <c r="I42" i="12"/>
  <c r="K41" i="12"/>
  <c r="J41" i="12"/>
  <c r="I41" i="12"/>
  <c r="K40" i="12"/>
  <c r="J40" i="12"/>
  <c r="I40" i="12"/>
  <c r="K39" i="12"/>
  <c r="J39" i="12"/>
  <c r="I39" i="12"/>
  <c r="K38" i="12"/>
  <c r="J38" i="12"/>
  <c r="I38" i="12"/>
  <c r="K37" i="12"/>
  <c r="J37" i="12"/>
  <c r="I37" i="12"/>
  <c r="K36" i="12"/>
  <c r="J36" i="12"/>
  <c r="I36" i="12"/>
  <c r="K35" i="12"/>
  <c r="J35" i="12"/>
  <c r="I35" i="12"/>
  <c r="K34" i="12"/>
  <c r="J34" i="12"/>
  <c r="I34" i="12"/>
  <c r="K33" i="12"/>
  <c r="J33" i="12"/>
  <c r="I33" i="12"/>
  <c r="K32" i="12"/>
  <c r="J32" i="12"/>
  <c r="I32" i="12"/>
  <c r="K31" i="12"/>
  <c r="J31" i="12"/>
  <c r="I31" i="12"/>
  <c r="K30" i="12"/>
  <c r="J30" i="12"/>
  <c r="I30" i="12"/>
  <c r="K29" i="12"/>
  <c r="J29" i="12"/>
  <c r="I29" i="12"/>
  <c r="K28" i="12"/>
  <c r="J28" i="12"/>
  <c r="I28" i="12"/>
  <c r="K27" i="12"/>
  <c r="J27" i="12"/>
  <c r="I27" i="12"/>
  <c r="K26" i="12"/>
  <c r="J26" i="12"/>
  <c r="I26" i="12"/>
  <c r="K25" i="12"/>
  <c r="J25" i="12"/>
  <c r="I25" i="12"/>
  <c r="K24" i="12"/>
  <c r="J24" i="12"/>
  <c r="I24" i="12"/>
  <c r="K23" i="12"/>
  <c r="J23" i="12"/>
  <c r="I23" i="12"/>
  <c r="K22" i="12"/>
  <c r="J22" i="12"/>
  <c r="I22" i="12"/>
  <c r="K21" i="12"/>
  <c r="J21" i="12"/>
  <c r="I21" i="12"/>
  <c r="K20" i="12"/>
  <c r="J20" i="12"/>
  <c r="I20" i="12"/>
  <c r="K19" i="12"/>
  <c r="J19" i="12"/>
  <c r="I19" i="12"/>
  <c r="K18" i="12"/>
  <c r="J18" i="12"/>
  <c r="I18" i="12"/>
  <c r="K17" i="12"/>
  <c r="J17" i="12"/>
  <c r="I17" i="12"/>
  <c r="K16" i="12"/>
  <c r="J16" i="12"/>
  <c r="I16" i="12"/>
  <c r="K15" i="12"/>
  <c r="J15" i="12"/>
  <c r="I15" i="12"/>
  <c r="K14" i="12"/>
  <c r="J14" i="12"/>
  <c r="I14" i="12"/>
  <c r="K13" i="12"/>
  <c r="J13" i="12"/>
  <c r="I13" i="12"/>
  <c r="K12" i="12"/>
  <c r="J12" i="12"/>
  <c r="I12" i="12"/>
  <c r="K11" i="12"/>
  <c r="J11" i="12"/>
  <c r="I11" i="12"/>
  <c r="K10" i="12"/>
  <c r="J10" i="12"/>
  <c r="I10" i="12"/>
  <c r="K9" i="12"/>
  <c r="J9" i="12"/>
  <c r="I9" i="12"/>
  <c r="K8" i="12"/>
  <c r="J8" i="12"/>
  <c r="I8" i="12"/>
  <c r="K7" i="12"/>
  <c r="J7" i="12"/>
  <c r="I7" i="12"/>
  <c r="K6" i="12"/>
  <c r="J6" i="12"/>
  <c r="I6" i="12"/>
  <c r="K5" i="12"/>
  <c r="J5" i="12"/>
  <c r="I5" i="12"/>
  <c r="K4" i="12"/>
  <c r="K293" i="12" s="1"/>
  <c r="M293" i="12" s="1"/>
  <c r="J4" i="12"/>
  <c r="J293" i="12" s="1"/>
  <c r="L293" i="12" s="1"/>
  <c r="I4" i="12"/>
  <c r="I293" i="12" s="1"/>
  <c r="I292" i="12" l="1"/>
  <c r="J292" i="12"/>
  <c r="L292" i="12" s="1"/>
  <c r="K583" i="12"/>
  <c r="M583" i="12" s="1"/>
  <c r="K292" i="12"/>
  <c r="M292" i="12" s="1"/>
  <c r="I582" i="12"/>
  <c r="L583" i="12" l="1"/>
  <c r="C15" i="11" l="1"/>
  <c r="C14" i="11"/>
  <c r="I8" i="10"/>
  <c r="H8" i="10"/>
  <c r="I7" i="10"/>
  <c r="H7" i="10"/>
  <c r="I6" i="10"/>
  <c r="H6" i="10"/>
  <c r="I5" i="10"/>
  <c r="H5" i="10"/>
  <c r="I4" i="9" l="1"/>
  <c r="J4" i="9"/>
  <c r="K4" i="9"/>
  <c r="K293" i="9" s="1"/>
  <c r="M293" i="9" s="1"/>
  <c r="I5" i="9"/>
  <c r="I292" i="9" s="1"/>
  <c r="J5" i="9"/>
  <c r="K5" i="9"/>
  <c r="I6" i="9"/>
  <c r="J6" i="9"/>
  <c r="J293" i="9" s="1"/>
  <c r="K6" i="9"/>
  <c r="I7" i="9"/>
  <c r="J7" i="9"/>
  <c r="K7" i="9"/>
  <c r="I8" i="9"/>
  <c r="J8" i="9"/>
  <c r="K8" i="9"/>
  <c r="I9" i="9"/>
  <c r="J9" i="9"/>
  <c r="K9" i="9"/>
  <c r="I10" i="9"/>
  <c r="J10" i="9"/>
  <c r="K10" i="9"/>
  <c r="I11" i="9"/>
  <c r="J11" i="9"/>
  <c r="K11" i="9"/>
  <c r="I12" i="9"/>
  <c r="J12" i="9"/>
  <c r="K12" i="9"/>
  <c r="I13" i="9"/>
  <c r="J13" i="9"/>
  <c r="K13" i="9"/>
  <c r="I14" i="9"/>
  <c r="J14" i="9"/>
  <c r="K14" i="9"/>
  <c r="I15" i="9"/>
  <c r="J15" i="9"/>
  <c r="K15" i="9"/>
  <c r="I16" i="9"/>
  <c r="J16" i="9"/>
  <c r="K16" i="9"/>
  <c r="I17" i="9"/>
  <c r="J17" i="9"/>
  <c r="K17" i="9"/>
  <c r="I18" i="9"/>
  <c r="J18" i="9"/>
  <c r="K18" i="9"/>
  <c r="I19" i="9"/>
  <c r="J19" i="9"/>
  <c r="K19" i="9"/>
  <c r="I20" i="9"/>
  <c r="J20" i="9"/>
  <c r="K20" i="9"/>
  <c r="I21" i="9"/>
  <c r="J21" i="9"/>
  <c r="K21" i="9"/>
  <c r="I22" i="9"/>
  <c r="J22" i="9"/>
  <c r="K22" i="9"/>
  <c r="I23" i="9"/>
  <c r="J23" i="9"/>
  <c r="K23" i="9"/>
  <c r="I24" i="9"/>
  <c r="J24" i="9"/>
  <c r="K24" i="9"/>
  <c r="I25" i="9"/>
  <c r="J25" i="9"/>
  <c r="K25" i="9"/>
  <c r="I26" i="9"/>
  <c r="J26" i="9"/>
  <c r="K26" i="9"/>
  <c r="I27" i="9"/>
  <c r="J27" i="9"/>
  <c r="K27" i="9"/>
  <c r="I28" i="9"/>
  <c r="J28" i="9"/>
  <c r="K28" i="9"/>
  <c r="I29" i="9"/>
  <c r="J29" i="9"/>
  <c r="K29" i="9"/>
  <c r="I30" i="9"/>
  <c r="J30" i="9"/>
  <c r="K30" i="9"/>
  <c r="I31" i="9"/>
  <c r="J31" i="9"/>
  <c r="K31" i="9"/>
  <c r="I32" i="9"/>
  <c r="J32" i="9"/>
  <c r="K32" i="9"/>
  <c r="I33" i="9"/>
  <c r="J33" i="9"/>
  <c r="K33" i="9"/>
  <c r="I34" i="9"/>
  <c r="J34" i="9"/>
  <c r="K34" i="9"/>
  <c r="I35" i="9"/>
  <c r="J35" i="9"/>
  <c r="K35" i="9"/>
  <c r="I36" i="9"/>
  <c r="J36" i="9"/>
  <c r="K36" i="9"/>
  <c r="I37" i="9"/>
  <c r="J37" i="9"/>
  <c r="K37" i="9"/>
  <c r="I38" i="9"/>
  <c r="J38" i="9"/>
  <c r="K38" i="9"/>
  <c r="I39" i="9"/>
  <c r="J39" i="9"/>
  <c r="K39" i="9"/>
  <c r="I40" i="9"/>
  <c r="J40" i="9"/>
  <c r="K40" i="9"/>
  <c r="I41" i="9"/>
  <c r="J41" i="9"/>
  <c r="K41" i="9"/>
  <c r="I42" i="9"/>
  <c r="J42" i="9"/>
  <c r="K42" i="9"/>
  <c r="I43" i="9"/>
  <c r="J43" i="9"/>
  <c r="K43" i="9"/>
  <c r="I44" i="9"/>
  <c r="J44" i="9"/>
  <c r="K44" i="9"/>
  <c r="I45" i="9"/>
  <c r="J45" i="9"/>
  <c r="K45" i="9"/>
  <c r="I46" i="9"/>
  <c r="J46" i="9"/>
  <c r="K46" i="9"/>
  <c r="I47" i="9"/>
  <c r="J47" i="9"/>
  <c r="K47" i="9"/>
  <c r="I48" i="9"/>
  <c r="J48" i="9"/>
  <c r="K48" i="9"/>
  <c r="I49" i="9"/>
  <c r="J49" i="9"/>
  <c r="K49" i="9"/>
  <c r="I50" i="9"/>
  <c r="J50" i="9"/>
  <c r="K50" i="9"/>
  <c r="I51" i="9"/>
  <c r="J51" i="9"/>
  <c r="K51" i="9"/>
  <c r="I52" i="9"/>
  <c r="J52" i="9"/>
  <c r="K52" i="9"/>
  <c r="I53" i="9"/>
  <c r="J53" i="9"/>
  <c r="K53" i="9"/>
  <c r="I54" i="9"/>
  <c r="J54" i="9"/>
  <c r="K54" i="9"/>
  <c r="I55" i="9"/>
  <c r="J55" i="9"/>
  <c r="K55" i="9"/>
  <c r="I56" i="9"/>
  <c r="J56" i="9"/>
  <c r="K56" i="9"/>
  <c r="I57" i="9"/>
  <c r="J57" i="9"/>
  <c r="K57" i="9"/>
  <c r="I58" i="9"/>
  <c r="J58" i="9"/>
  <c r="K58" i="9"/>
  <c r="I59" i="9"/>
  <c r="J59" i="9"/>
  <c r="K59" i="9"/>
  <c r="I60" i="9"/>
  <c r="J60" i="9"/>
  <c r="K60" i="9"/>
  <c r="I61" i="9"/>
  <c r="J61" i="9"/>
  <c r="K61" i="9"/>
  <c r="I62" i="9"/>
  <c r="J62" i="9"/>
  <c r="K62" i="9"/>
  <c r="I63" i="9"/>
  <c r="J63" i="9"/>
  <c r="K63" i="9"/>
  <c r="I64" i="9"/>
  <c r="J64" i="9"/>
  <c r="K64" i="9"/>
  <c r="I65" i="9"/>
  <c r="J65" i="9"/>
  <c r="K65" i="9"/>
  <c r="I66" i="9"/>
  <c r="J66" i="9"/>
  <c r="K66" i="9"/>
  <c r="I67" i="9"/>
  <c r="J67" i="9"/>
  <c r="K67" i="9"/>
  <c r="I68" i="9"/>
  <c r="J68" i="9"/>
  <c r="K68" i="9"/>
  <c r="I69" i="9"/>
  <c r="J69" i="9"/>
  <c r="K69" i="9"/>
  <c r="I70" i="9"/>
  <c r="J70" i="9"/>
  <c r="K70" i="9"/>
  <c r="I71" i="9"/>
  <c r="J71" i="9"/>
  <c r="K71" i="9"/>
  <c r="I72" i="9"/>
  <c r="J72" i="9"/>
  <c r="K72" i="9"/>
  <c r="I73" i="9"/>
  <c r="J73" i="9"/>
  <c r="K73" i="9"/>
  <c r="I74" i="9"/>
  <c r="J74" i="9"/>
  <c r="K74" i="9"/>
  <c r="I75" i="9"/>
  <c r="J75" i="9"/>
  <c r="K75" i="9"/>
  <c r="I76" i="9"/>
  <c r="J76" i="9"/>
  <c r="K76" i="9"/>
  <c r="I77" i="9"/>
  <c r="J77" i="9"/>
  <c r="K77" i="9"/>
  <c r="I78" i="9"/>
  <c r="J78" i="9"/>
  <c r="K78" i="9"/>
  <c r="I79" i="9"/>
  <c r="J79" i="9"/>
  <c r="K79" i="9"/>
  <c r="I80" i="9"/>
  <c r="J80" i="9"/>
  <c r="K80" i="9"/>
  <c r="I81" i="9"/>
  <c r="J81" i="9"/>
  <c r="K81" i="9"/>
  <c r="I82" i="9"/>
  <c r="J82" i="9"/>
  <c r="K82" i="9"/>
  <c r="I83" i="9"/>
  <c r="J83" i="9"/>
  <c r="K83" i="9"/>
  <c r="I84" i="9"/>
  <c r="J84" i="9"/>
  <c r="K84" i="9"/>
  <c r="I85" i="9"/>
  <c r="J85" i="9"/>
  <c r="K85" i="9"/>
  <c r="I86" i="9"/>
  <c r="J86" i="9"/>
  <c r="K86" i="9"/>
  <c r="I87" i="9"/>
  <c r="J87" i="9"/>
  <c r="K87" i="9"/>
  <c r="I88" i="9"/>
  <c r="J88" i="9"/>
  <c r="K88" i="9"/>
  <c r="I89" i="9"/>
  <c r="J89" i="9"/>
  <c r="K89" i="9"/>
  <c r="I90" i="9"/>
  <c r="J90" i="9"/>
  <c r="K90" i="9"/>
  <c r="I91" i="9"/>
  <c r="J91" i="9"/>
  <c r="K91" i="9"/>
  <c r="I92" i="9"/>
  <c r="J92" i="9"/>
  <c r="K92" i="9"/>
  <c r="I93" i="9"/>
  <c r="J93" i="9"/>
  <c r="K93" i="9"/>
  <c r="I94" i="9"/>
  <c r="J94" i="9"/>
  <c r="K94" i="9"/>
  <c r="I95" i="9"/>
  <c r="J95" i="9"/>
  <c r="K95" i="9"/>
  <c r="I96" i="9"/>
  <c r="J96" i="9"/>
  <c r="K96" i="9"/>
  <c r="I97" i="9"/>
  <c r="J97" i="9"/>
  <c r="K97" i="9"/>
  <c r="I98" i="9"/>
  <c r="J98" i="9"/>
  <c r="K98" i="9"/>
  <c r="I99" i="9"/>
  <c r="J99" i="9"/>
  <c r="K99" i="9"/>
  <c r="I100" i="9"/>
  <c r="J100" i="9"/>
  <c r="K100" i="9"/>
  <c r="I101" i="9"/>
  <c r="J101" i="9"/>
  <c r="K101" i="9"/>
  <c r="I102" i="9"/>
  <c r="J102" i="9"/>
  <c r="K102" i="9"/>
  <c r="I103" i="9"/>
  <c r="J103" i="9"/>
  <c r="K103" i="9"/>
  <c r="I104" i="9"/>
  <c r="J104" i="9"/>
  <c r="K104" i="9"/>
  <c r="I105" i="9"/>
  <c r="J105" i="9"/>
  <c r="K105" i="9"/>
  <c r="I106" i="9"/>
  <c r="J106" i="9"/>
  <c r="K106" i="9"/>
  <c r="I107" i="9"/>
  <c r="J107" i="9"/>
  <c r="K107" i="9"/>
  <c r="I108" i="9"/>
  <c r="J108" i="9"/>
  <c r="K108" i="9"/>
  <c r="I109" i="9"/>
  <c r="J109" i="9"/>
  <c r="K109" i="9"/>
  <c r="I110" i="9"/>
  <c r="J110" i="9"/>
  <c r="K110" i="9"/>
  <c r="I111" i="9"/>
  <c r="J111" i="9"/>
  <c r="K111" i="9"/>
  <c r="I112" i="9"/>
  <c r="J112" i="9"/>
  <c r="K112" i="9"/>
  <c r="I113" i="9"/>
  <c r="J113" i="9"/>
  <c r="K113" i="9"/>
  <c r="I114" i="9"/>
  <c r="J114" i="9"/>
  <c r="K114" i="9"/>
  <c r="I115" i="9"/>
  <c r="J115" i="9"/>
  <c r="K115" i="9"/>
  <c r="I116" i="9"/>
  <c r="J116" i="9"/>
  <c r="K116" i="9"/>
  <c r="I117" i="9"/>
  <c r="J117" i="9"/>
  <c r="K117" i="9"/>
  <c r="I118" i="9"/>
  <c r="J118" i="9"/>
  <c r="K118" i="9"/>
  <c r="I119" i="9"/>
  <c r="J119" i="9"/>
  <c r="K119" i="9"/>
  <c r="I120" i="9"/>
  <c r="J120" i="9"/>
  <c r="K120" i="9"/>
  <c r="I121" i="9"/>
  <c r="J121" i="9"/>
  <c r="K121" i="9"/>
  <c r="I122" i="9"/>
  <c r="J122" i="9"/>
  <c r="K122" i="9"/>
  <c r="I123" i="9"/>
  <c r="J123" i="9"/>
  <c r="K123" i="9"/>
  <c r="I124" i="9"/>
  <c r="J124" i="9"/>
  <c r="K124" i="9"/>
  <c r="I125" i="9"/>
  <c r="J125" i="9"/>
  <c r="K125" i="9"/>
  <c r="I126" i="9"/>
  <c r="J126" i="9"/>
  <c r="K126" i="9"/>
  <c r="I127" i="9"/>
  <c r="J127" i="9"/>
  <c r="K127" i="9"/>
  <c r="I128" i="9"/>
  <c r="J128" i="9"/>
  <c r="K128" i="9"/>
  <c r="I129" i="9"/>
  <c r="J129" i="9"/>
  <c r="K129" i="9"/>
  <c r="I130" i="9"/>
  <c r="J130" i="9"/>
  <c r="K130" i="9"/>
  <c r="I131" i="9"/>
  <c r="J131" i="9"/>
  <c r="K131" i="9"/>
  <c r="I132" i="9"/>
  <c r="J132" i="9"/>
  <c r="K132" i="9"/>
  <c r="I133" i="9"/>
  <c r="J133" i="9"/>
  <c r="K133" i="9"/>
  <c r="I134" i="9"/>
  <c r="J134" i="9"/>
  <c r="K134" i="9"/>
  <c r="I135" i="9"/>
  <c r="J135" i="9"/>
  <c r="K135" i="9"/>
  <c r="I136" i="9"/>
  <c r="J136" i="9"/>
  <c r="K136" i="9"/>
  <c r="I137" i="9"/>
  <c r="J137" i="9"/>
  <c r="K137" i="9"/>
  <c r="I138" i="9"/>
  <c r="J138" i="9"/>
  <c r="K138" i="9"/>
  <c r="I139" i="9"/>
  <c r="J139" i="9"/>
  <c r="K139" i="9"/>
  <c r="I140" i="9"/>
  <c r="J140" i="9"/>
  <c r="K140" i="9"/>
  <c r="I141" i="9"/>
  <c r="J141" i="9"/>
  <c r="K141" i="9"/>
  <c r="I142" i="9"/>
  <c r="J142" i="9"/>
  <c r="K142" i="9"/>
  <c r="I143" i="9"/>
  <c r="J143" i="9"/>
  <c r="K143" i="9"/>
  <c r="I144" i="9"/>
  <c r="J144" i="9"/>
  <c r="K144" i="9"/>
  <c r="I145" i="9"/>
  <c r="J145" i="9"/>
  <c r="K145" i="9"/>
  <c r="I146" i="9"/>
  <c r="J146" i="9"/>
  <c r="K146" i="9"/>
  <c r="I147" i="9"/>
  <c r="J147" i="9"/>
  <c r="K147" i="9"/>
  <c r="I148" i="9"/>
  <c r="J148" i="9"/>
  <c r="K148" i="9"/>
  <c r="I149" i="9"/>
  <c r="J149" i="9"/>
  <c r="K149" i="9"/>
  <c r="I150" i="9"/>
  <c r="J150" i="9"/>
  <c r="K150" i="9"/>
  <c r="I151" i="9"/>
  <c r="J151" i="9"/>
  <c r="K151" i="9"/>
  <c r="I152" i="9"/>
  <c r="J152" i="9"/>
  <c r="K152" i="9"/>
  <c r="I153" i="9"/>
  <c r="J153" i="9"/>
  <c r="K153" i="9"/>
  <c r="I154" i="9"/>
  <c r="J154" i="9"/>
  <c r="K154" i="9"/>
  <c r="I155" i="9"/>
  <c r="J155" i="9"/>
  <c r="K155" i="9"/>
  <c r="I156" i="9"/>
  <c r="J156" i="9"/>
  <c r="K156" i="9"/>
  <c r="I157" i="9"/>
  <c r="J157" i="9"/>
  <c r="K157" i="9"/>
  <c r="I158" i="9"/>
  <c r="J158" i="9"/>
  <c r="K158" i="9"/>
  <c r="I159" i="9"/>
  <c r="J159" i="9"/>
  <c r="K159" i="9"/>
  <c r="I160" i="9"/>
  <c r="J160" i="9"/>
  <c r="K160" i="9"/>
  <c r="I161" i="9"/>
  <c r="J161" i="9"/>
  <c r="K161" i="9"/>
  <c r="I162" i="9"/>
  <c r="J162" i="9"/>
  <c r="K162" i="9"/>
  <c r="I163" i="9"/>
  <c r="J163" i="9"/>
  <c r="K163" i="9"/>
  <c r="I164" i="9"/>
  <c r="J164" i="9"/>
  <c r="K164" i="9"/>
  <c r="I165" i="9"/>
  <c r="J165" i="9"/>
  <c r="K165" i="9"/>
  <c r="I166" i="9"/>
  <c r="J166" i="9"/>
  <c r="K166" i="9"/>
  <c r="I167" i="9"/>
  <c r="J167" i="9"/>
  <c r="K167" i="9"/>
  <c r="I168" i="9"/>
  <c r="J168" i="9"/>
  <c r="K168" i="9"/>
  <c r="I169" i="9"/>
  <c r="J169" i="9"/>
  <c r="K169" i="9"/>
  <c r="I170" i="9"/>
  <c r="J170" i="9"/>
  <c r="K170" i="9"/>
  <c r="I171" i="9"/>
  <c r="J171" i="9"/>
  <c r="K171" i="9"/>
  <c r="I172" i="9"/>
  <c r="J172" i="9"/>
  <c r="K172" i="9"/>
  <c r="I173" i="9"/>
  <c r="J173" i="9"/>
  <c r="K173" i="9"/>
  <c r="I174" i="9"/>
  <c r="J174" i="9"/>
  <c r="K174" i="9"/>
  <c r="I175" i="9"/>
  <c r="J175" i="9"/>
  <c r="K175" i="9"/>
  <c r="I176" i="9"/>
  <c r="J176" i="9"/>
  <c r="K176" i="9"/>
  <c r="I177" i="9"/>
  <c r="J177" i="9"/>
  <c r="K177" i="9"/>
  <c r="I178" i="9"/>
  <c r="J178" i="9"/>
  <c r="K178" i="9"/>
  <c r="I179" i="9"/>
  <c r="J179" i="9"/>
  <c r="K179" i="9"/>
  <c r="I180" i="9"/>
  <c r="J180" i="9"/>
  <c r="K180" i="9"/>
  <c r="I181" i="9"/>
  <c r="J181" i="9"/>
  <c r="K181" i="9"/>
  <c r="I182" i="9"/>
  <c r="J182" i="9"/>
  <c r="K182" i="9"/>
  <c r="I183" i="9"/>
  <c r="J183" i="9"/>
  <c r="K183" i="9"/>
  <c r="I184" i="9"/>
  <c r="J184" i="9"/>
  <c r="K184" i="9"/>
  <c r="I185" i="9"/>
  <c r="J185" i="9"/>
  <c r="K185" i="9"/>
  <c r="I186" i="9"/>
  <c r="J186" i="9"/>
  <c r="K186" i="9"/>
  <c r="I187" i="9"/>
  <c r="J187" i="9"/>
  <c r="K187" i="9"/>
  <c r="I188" i="9"/>
  <c r="J188" i="9"/>
  <c r="K188" i="9"/>
  <c r="I189" i="9"/>
  <c r="J189" i="9"/>
  <c r="K189" i="9"/>
  <c r="I190" i="9"/>
  <c r="J190" i="9"/>
  <c r="K190" i="9"/>
  <c r="I191" i="9"/>
  <c r="J191" i="9"/>
  <c r="K191" i="9"/>
  <c r="I192" i="9"/>
  <c r="J192" i="9"/>
  <c r="K192" i="9"/>
  <c r="I193" i="9"/>
  <c r="J193" i="9"/>
  <c r="K193" i="9"/>
  <c r="I194" i="9"/>
  <c r="J194" i="9"/>
  <c r="K194" i="9"/>
  <c r="I195" i="9"/>
  <c r="J195" i="9"/>
  <c r="K195" i="9"/>
  <c r="I196" i="9"/>
  <c r="J196" i="9"/>
  <c r="K196" i="9"/>
  <c r="I197" i="9"/>
  <c r="J197" i="9"/>
  <c r="K197" i="9"/>
  <c r="I198" i="9"/>
  <c r="J198" i="9"/>
  <c r="K198" i="9"/>
  <c r="I199" i="9"/>
  <c r="J199" i="9"/>
  <c r="K199" i="9"/>
  <c r="I200" i="9"/>
  <c r="J200" i="9"/>
  <c r="K200" i="9"/>
  <c r="I201" i="9"/>
  <c r="J201" i="9"/>
  <c r="K201" i="9"/>
  <c r="I202" i="9"/>
  <c r="J202" i="9"/>
  <c r="K202" i="9"/>
  <c r="I203" i="9"/>
  <c r="J203" i="9"/>
  <c r="K203" i="9"/>
  <c r="I204" i="9"/>
  <c r="J204" i="9"/>
  <c r="K204" i="9"/>
  <c r="I205" i="9"/>
  <c r="J205" i="9"/>
  <c r="K205" i="9"/>
  <c r="I206" i="9"/>
  <c r="J206" i="9"/>
  <c r="K206" i="9"/>
  <c r="I207" i="9"/>
  <c r="J207" i="9"/>
  <c r="K207" i="9"/>
  <c r="I208" i="9"/>
  <c r="J208" i="9"/>
  <c r="K208" i="9"/>
  <c r="I209" i="9"/>
  <c r="J209" i="9"/>
  <c r="K209" i="9"/>
  <c r="I210" i="9"/>
  <c r="J210" i="9"/>
  <c r="K210" i="9"/>
  <c r="I211" i="9"/>
  <c r="J211" i="9"/>
  <c r="K211" i="9"/>
  <c r="I212" i="9"/>
  <c r="J212" i="9"/>
  <c r="K212" i="9"/>
  <c r="I213" i="9"/>
  <c r="J213" i="9"/>
  <c r="K213" i="9"/>
  <c r="I214" i="9"/>
  <c r="J214" i="9"/>
  <c r="K214" i="9"/>
  <c r="I215" i="9"/>
  <c r="J215" i="9"/>
  <c r="K215" i="9"/>
  <c r="I216" i="9"/>
  <c r="J216" i="9"/>
  <c r="K216" i="9"/>
  <c r="I217" i="9"/>
  <c r="J217" i="9"/>
  <c r="K217" i="9"/>
  <c r="I218" i="9"/>
  <c r="J218" i="9"/>
  <c r="K218" i="9"/>
  <c r="I219" i="9"/>
  <c r="J219" i="9"/>
  <c r="K219" i="9"/>
  <c r="I220" i="9"/>
  <c r="J220" i="9"/>
  <c r="K220" i="9"/>
  <c r="I221" i="9"/>
  <c r="J221" i="9"/>
  <c r="K221" i="9"/>
  <c r="I222" i="9"/>
  <c r="J222" i="9"/>
  <c r="K222" i="9"/>
  <c r="I223" i="9"/>
  <c r="J223" i="9"/>
  <c r="K223" i="9"/>
  <c r="I224" i="9"/>
  <c r="J224" i="9"/>
  <c r="K224" i="9"/>
  <c r="I225" i="9"/>
  <c r="J225" i="9"/>
  <c r="K225" i="9"/>
  <c r="I226" i="9"/>
  <c r="J226" i="9"/>
  <c r="K226" i="9"/>
  <c r="I227" i="9"/>
  <c r="J227" i="9"/>
  <c r="K227" i="9"/>
  <c r="I228" i="9"/>
  <c r="J228" i="9"/>
  <c r="K228" i="9"/>
  <c r="I229" i="9"/>
  <c r="J229" i="9"/>
  <c r="K229" i="9"/>
  <c r="I230" i="9"/>
  <c r="J230" i="9"/>
  <c r="K230" i="9"/>
  <c r="I231" i="9"/>
  <c r="J231" i="9"/>
  <c r="K231" i="9"/>
  <c r="I232" i="9"/>
  <c r="J232" i="9"/>
  <c r="K232" i="9"/>
  <c r="I233" i="9"/>
  <c r="J233" i="9"/>
  <c r="K233" i="9"/>
  <c r="I234" i="9"/>
  <c r="J234" i="9"/>
  <c r="K234" i="9"/>
  <c r="I235" i="9"/>
  <c r="J235" i="9"/>
  <c r="K235" i="9"/>
  <c r="I236" i="9"/>
  <c r="J236" i="9"/>
  <c r="K236" i="9"/>
  <c r="I237" i="9"/>
  <c r="J237" i="9"/>
  <c r="K237" i="9"/>
  <c r="I238" i="9"/>
  <c r="J238" i="9"/>
  <c r="K238" i="9"/>
  <c r="I239" i="9"/>
  <c r="J239" i="9"/>
  <c r="K239" i="9"/>
  <c r="I240" i="9"/>
  <c r="J240" i="9"/>
  <c r="K240" i="9"/>
  <c r="I241" i="9"/>
  <c r="J241" i="9"/>
  <c r="K241" i="9"/>
  <c r="I242" i="9"/>
  <c r="J242" i="9"/>
  <c r="K242" i="9"/>
  <c r="I243" i="9"/>
  <c r="J243" i="9"/>
  <c r="K243" i="9"/>
  <c r="I244" i="9"/>
  <c r="J244" i="9"/>
  <c r="K244" i="9"/>
  <c r="I245" i="9"/>
  <c r="J245" i="9"/>
  <c r="K245" i="9"/>
  <c r="I246" i="9"/>
  <c r="J246" i="9"/>
  <c r="K246" i="9"/>
  <c r="I247" i="9"/>
  <c r="J247" i="9"/>
  <c r="K247" i="9"/>
  <c r="I248" i="9"/>
  <c r="J248" i="9"/>
  <c r="K248" i="9"/>
  <c r="I249" i="9"/>
  <c r="J249" i="9"/>
  <c r="K249" i="9"/>
  <c r="I250" i="9"/>
  <c r="J250" i="9"/>
  <c r="K250" i="9"/>
  <c r="I251" i="9"/>
  <c r="J251" i="9"/>
  <c r="K251" i="9"/>
  <c r="I252" i="9"/>
  <c r="J252" i="9"/>
  <c r="K252" i="9"/>
  <c r="I253" i="9"/>
  <c r="J253" i="9"/>
  <c r="K253" i="9"/>
  <c r="I254" i="9"/>
  <c r="J254" i="9"/>
  <c r="K254" i="9"/>
  <c r="I255" i="9"/>
  <c r="J255" i="9"/>
  <c r="K255" i="9"/>
  <c r="I256" i="9"/>
  <c r="J256" i="9"/>
  <c r="K256" i="9"/>
  <c r="I257" i="9"/>
  <c r="J257" i="9"/>
  <c r="K257" i="9"/>
  <c r="I258" i="9"/>
  <c r="J258" i="9"/>
  <c r="K258" i="9"/>
  <c r="I259" i="9"/>
  <c r="J259" i="9"/>
  <c r="K259" i="9"/>
  <c r="I260" i="9"/>
  <c r="J260" i="9"/>
  <c r="K260" i="9"/>
  <c r="I261" i="9"/>
  <c r="J261" i="9"/>
  <c r="K261" i="9"/>
  <c r="I262" i="9"/>
  <c r="J262" i="9"/>
  <c r="K262" i="9"/>
  <c r="I263" i="9"/>
  <c r="J263" i="9"/>
  <c r="K263" i="9"/>
  <c r="I264" i="9"/>
  <c r="J264" i="9"/>
  <c r="K264" i="9"/>
  <c r="I265" i="9"/>
  <c r="J265" i="9"/>
  <c r="K265" i="9"/>
  <c r="I266" i="9"/>
  <c r="J266" i="9"/>
  <c r="K266" i="9"/>
  <c r="I267" i="9"/>
  <c r="J267" i="9"/>
  <c r="K267" i="9"/>
  <c r="I268" i="9"/>
  <c r="J268" i="9"/>
  <c r="K268" i="9"/>
  <c r="I269" i="9"/>
  <c r="J269" i="9"/>
  <c r="K269" i="9"/>
  <c r="I270" i="9"/>
  <c r="J270" i="9"/>
  <c r="K270" i="9"/>
  <c r="I271" i="9"/>
  <c r="J271" i="9"/>
  <c r="K271" i="9"/>
  <c r="I272" i="9"/>
  <c r="J272" i="9"/>
  <c r="K272" i="9"/>
  <c r="I273" i="9"/>
  <c r="J273" i="9"/>
  <c r="K273" i="9"/>
  <c r="I274" i="9"/>
  <c r="J274" i="9"/>
  <c r="K274" i="9"/>
  <c r="I275" i="9"/>
  <c r="J275" i="9"/>
  <c r="K275" i="9"/>
  <c r="I276" i="9"/>
  <c r="J276" i="9"/>
  <c r="K276" i="9"/>
  <c r="I277" i="9"/>
  <c r="J277" i="9"/>
  <c r="K277" i="9"/>
  <c r="I278" i="9"/>
  <c r="J278" i="9"/>
  <c r="K278" i="9"/>
  <c r="I279" i="9"/>
  <c r="J279" i="9"/>
  <c r="K279" i="9"/>
  <c r="I280" i="9"/>
  <c r="J280" i="9"/>
  <c r="K280" i="9"/>
  <c r="I281" i="9"/>
  <c r="J281" i="9"/>
  <c r="K281" i="9"/>
  <c r="I282" i="9"/>
  <c r="J282" i="9"/>
  <c r="K282" i="9"/>
  <c r="I283" i="9"/>
  <c r="J283" i="9"/>
  <c r="K283" i="9"/>
  <c r="I284" i="9"/>
  <c r="J284" i="9"/>
  <c r="K284" i="9"/>
  <c r="I285" i="9"/>
  <c r="J285" i="9"/>
  <c r="K285" i="9"/>
  <c r="I286" i="9"/>
  <c r="J286" i="9"/>
  <c r="K286" i="9"/>
  <c r="I287" i="9"/>
  <c r="J287" i="9"/>
  <c r="K287" i="9"/>
  <c r="I288" i="9"/>
  <c r="J288" i="9"/>
  <c r="K288" i="9"/>
  <c r="I289" i="9"/>
  <c r="J289" i="9"/>
  <c r="K289" i="9"/>
  <c r="I290" i="9"/>
  <c r="J290" i="9"/>
  <c r="K290" i="9"/>
  <c r="I291" i="9"/>
  <c r="J291" i="9"/>
  <c r="K291" i="9"/>
  <c r="H292" i="9"/>
  <c r="K292" i="9"/>
  <c r="M292" i="9" s="1"/>
  <c r="H293" i="9"/>
  <c r="I293" i="9"/>
  <c r="I294" i="9"/>
  <c r="J294" i="9"/>
  <c r="K294" i="9"/>
  <c r="K583" i="9" s="1"/>
  <c r="M583" i="9" s="1"/>
  <c r="I295" i="9"/>
  <c r="I582" i="9" s="1"/>
  <c r="J295" i="9"/>
  <c r="K295" i="9"/>
  <c r="I296" i="9"/>
  <c r="J296" i="9"/>
  <c r="J583" i="9" s="1"/>
  <c r="K296" i="9"/>
  <c r="I297" i="9"/>
  <c r="J297" i="9"/>
  <c r="K297" i="9"/>
  <c r="I298" i="9"/>
  <c r="J298" i="9"/>
  <c r="K298" i="9"/>
  <c r="I299" i="9"/>
  <c r="J299" i="9"/>
  <c r="K299" i="9"/>
  <c r="I300" i="9"/>
  <c r="J300" i="9"/>
  <c r="K300" i="9"/>
  <c r="I301" i="9"/>
  <c r="J301" i="9"/>
  <c r="K301" i="9"/>
  <c r="I302" i="9"/>
  <c r="J302" i="9"/>
  <c r="K302" i="9"/>
  <c r="I303" i="9"/>
  <c r="J303" i="9"/>
  <c r="K303" i="9"/>
  <c r="I304" i="9"/>
  <c r="J304" i="9"/>
  <c r="K304" i="9"/>
  <c r="I305" i="9"/>
  <c r="J305" i="9"/>
  <c r="K305" i="9"/>
  <c r="I306" i="9"/>
  <c r="J306" i="9"/>
  <c r="K306" i="9"/>
  <c r="I307" i="9"/>
  <c r="J307" i="9"/>
  <c r="K307" i="9"/>
  <c r="I308" i="9"/>
  <c r="J308" i="9"/>
  <c r="K308" i="9"/>
  <c r="I309" i="9"/>
  <c r="J309" i="9"/>
  <c r="K309" i="9"/>
  <c r="I310" i="9"/>
  <c r="J310" i="9"/>
  <c r="K310" i="9"/>
  <c r="I311" i="9"/>
  <c r="J311" i="9"/>
  <c r="K311" i="9"/>
  <c r="I312" i="9"/>
  <c r="J312" i="9"/>
  <c r="K312" i="9"/>
  <c r="I313" i="9"/>
  <c r="J313" i="9"/>
  <c r="K313" i="9"/>
  <c r="I314" i="9"/>
  <c r="J314" i="9"/>
  <c r="K314" i="9"/>
  <c r="I315" i="9"/>
  <c r="J315" i="9"/>
  <c r="K315" i="9"/>
  <c r="I316" i="9"/>
  <c r="J316" i="9"/>
  <c r="K316" i="9"/>
  <c r="I317" i="9"/>
  <c r="J317" i="9"/>
  <c r="K317" i="9"/>
  <c r="I318" i="9"/>
  <c r="J318" i="9"/>
  <c r="K318" i="9"/>
  <c r="I319" i="9"/>
  <c r="J319" i="9"/>
  <c r="K319" i="9"/>
  <c r="I320" i="9"/>
  <c r="J320" i="9"/>
  <c r="K320" i="9"/>
  <c r="I321" i="9"/>
  <c r="J321" i="9"/>
  <c r="K321" i="9"/>
  <c r="I322" i="9"/>
  <c r="J322" i="9"/>
  <c r="K322" i="9"/>
  <c r="I323" i="9"/>
  <c r="J323" i="9"/>
  <c r="K323" i="9"/>
  <c r="I324" i="9"/>
  <c r="J324" i="9"/>
  <c r="K324" i="9"/>
  <c r="I325" i="9"/>
  <c r="J325" i="9"/>
  <c r="K325" i="9"/>
  <c r="I326" i="9"/>
  <c r="J326" i="9"/>
  <c r="K326" i="9"/>
  <c r="I327" i="9"/>
  <c r="J327" i="9"/>
  <c r="K327" i="9"/>
  <c r="I328" i="9"/>
  <c r="J328" i="9"/>
  <c r="K328" i="9"/>
  <c r="I329" i="9"/>
  <c r="J329" i="9"/>
  <c r="K329" i="9"/>
  <c r="I330" i="9"/>
  <c r="J330" i="9"/>
  <c r="K330" i="9"/>
  <c r="I331" i="9"/>
  <c r="J331" i="9"/>
  <c r="K331" i="9"/>
  <c r="I332" i="9"/>
  <c r="J332" i="9"/>
  <c r="K332" i="9"/>
  <c r="I333" i="9"/>
  <c r="J333" i="9"/>
  <c r="K333" i="9"/>
  <c r="I334" i="9"/>
  <c r="J334" i="9"/>
  <c r="K334" i="9"/>
  <c r="I335" i="9"/>
  <c r="J335" i="9"/>
  <c r="K335" i="9"/>
  <c r="I336" i="9"/>
  <c r="J336" i="9"/>
  <c r="K336" i="9"/>
  <c r="I337" i="9"/>
  <c r="J337" i="9"/>
  <c r="K337" i="9"/>
  <c r="I338" i="9"/>
  <c r="J338" i="9"/>
  <c r="K338" i="9"/>
  <c r="I339" i="9"/>
  <c r="J339" i="9"/>
  <c r="K339" i="9"/>
  <c r="I340" i="9"/>
  <c r="J340" i="9"/>
  <c r="K340" i="9"/>
  <c r="I341" i="9"/>
  <c r="J341" i="9"/>
  <c r="K341" i="9"/>
  <c r="I342" i="9"/>
  <c r="J342" i="9"/>
  <c r="K342" i="9"/>
  <c r="I343" i="9"/>
  <c r="J343" i="9"/>
  <c r="K343" i="9"/>
  <c r="I344" i="9"/>
  <c r="J344" i="9"/>
  <c r="K344" i="9"/>
  <c r="I345" i="9"/>
  <c r="J345" i="9"/>
  <c r="K345" i="9"/>
  <c r="I346" i="9"/>
  <c r="J346" i="9"/>
  <c r="K346" i="9"/>
  <c r="I347" i="9"/>
  <c r="J347" i="9"/>
  <c r="K347" i="9"/>
  <c r="I348" i="9"/>
  <c r="J348" i="9"/>
  <c r="K348" i="9"/>
  <c r="I349" i="9"/>
  <c r="J349" i="9"/>
  <c r="K349" i="9"/>
  <c r="I350" i="9"/>
  <c r="J350" i="9"/>
  <c r="K350" i="9"/>
  <c r="I351" i="9"/>
  <c r="J351" i="9"/>
  <c r="K351" i="9"/>
  <c r="I352" i="9"/>
  <c r="J352" i="9"/>
  <c r="K352" i="9"/>
  <c r="I353" i="9"/>
  <c r="J353" i="9"/>
  <c r="K353" i="9"/>
  <c r="I354" i="9"/>
  <c r="J354" i="9"/>
  <c r="K354" i="9"/>
  <c r="I355" i="9"/>
  <c r="J355" i="9"/>
  <c r="K355" i="9"/>
  <c r="I356" i="9"/>
  <c r="J356" i="9"/>
  <c r="K356" i="9"/>
  <c r="I357" i="9"/>
  <c r="J357" i="9"/>
  <c r="K357" i="9"/>
  <c r="I358" i="9"/>
  <c r="J358" i="9"/>
  <c r="K358" i="9"/>
  <c r="I359" i="9"/>
  <c r="J359" i="9"/>
  <c r="K359" i="9"/>
  <c r="I360" i="9"/>
  <c r="J360" i="9"/>
  <c r="K360" i="9"/>
  <c r="I361" i="9"/>
  <c r="J361" i="9"/>
  <c r="K361" i="9"/>
  <c r="I362" i="9"/>
  <c r="J362" i="9"/>
  <c r="K362" i="9"/>
  <c r="I363" i="9"/>
  <c r="J363" i="9"/>
  <c r="K363" i="9"/>
  <c r="I364" i="9"/>
  <c r="J364" i="9"/>
  <c r="K364" i="9"/>
  <c r="I365" i="9"/>
  <c r="J365" i="9"/>
  <c r="K365" i="9"/>
  <c r="I366" i="9"/>
  <c r="J366" i="9"/>
  <c r="K366" i="9"/>
  <c r="I367" i="9"/>
  <c r="J367" i="9"/>
  <c r="K367" i="9"/>
  <c r="I368" i="9"/>
  <c r="J368" i="9"/>
  <c r="K368" i="9"/>
  <c r="I369" i="9"/>
  <c r="J369" i="9"/>
  <c r="K369" i="9"/>
  <c r="I370" i="9"/>
  <c r="J370" i="9"/>
  <c r="K370" i="9"/>
  <c r="I371" i="9"/>
  <c r="J371" i="9"/>
  <c r="K371" i="9"/>
  <c r="I372" i="9"/>
  <c r="J372" i="9"/>
  <c r="K372" i="9"/>
  <c r="I373" i="9"/>
  <c r="J373" i="9"/>
  <c r="K373" i="9"/>
  <c r="I374" i="9"/>
  <c r="J374" i="9"/>
  <c r="K374" i="9"/>
  <c r="I375" i="9"/>
  <c r="J375" i="9"/>
  <c r="K375" i="9"/>
  <c r="I376" i="9"/>
  <c r="J376" i="9"/>
  <c r="K376" i="9"/>
  <c r="I377" i="9"/>
  <c r="J377" i="9"/>
  <c r="K377" i="9"/>
  <c r="I378" i="9"/>
  <c r="J378" i="9"/>
  <c r="K378" i="9"/>
  <c r="I379" i="9"/>
  <c r="J379" i="9"/>
  <c r="K379" i="9"/>
  <c r="I380" i="9"/>
  <c r="J380" i="9"/>
  <c r="K380" i="9"/>
  <c r="I381" i="9"/>
  <c r="J381" i="9"/>
  <c r="K381" i="9"/>
  <c r="I382" i="9"/>
  <c r="J382" i="9"/>
  <c r="K382" i="9"/>
  <c r="I383" i="9"/>
  <c r="J383" i="9"/>
  <c r="K383" i="9"/>
  <c r="I384" i="9"/>
  <c r="J384" i="9"/>
  <c r="K384" i="9"/>
  <c r="I385" i="9"/>
  <c r="J385" i="9"/>
  <c r="K385" i="9"/>
  <c r="I386" i="9"/>
  <c r="J386" i="9"/>
  <c r="K386" i="9"/>
  <c r="I387" i="9"/>
  <c r="J387" i="9"/>
  <c r="K387" i="9"/>
  <c r="I388" i="9"/>
  <c r="J388" i="9"/>
  <c r="K388" i="9"/>
  <c r="I389" i="9"/>
  <c r="J389" i="9"/>
  <c r="K389" i="9"/>
  <c r="I390" i="9"/>
  <c r="J390" i="9"/>
  <c r="K390" i="9"/>
  <c r="I391" i="9"/>
  <c r="J391" i="9"/>
  <c r="K391" i="9"/>
  <c r="I392" i="9"/>
  <c r="J392" i="9"/>
  <c r="K392" i="9"/>
  <c r="I393" i="9"/>
  <c r="J393" i="9"/>
  <c r="K393" i="9"/>
  <c r="I394" i="9"/>
  <c r="J394" i="9"/>
  <c r="K394" i="9"/>
  <c r="I395" i="9"/>
  <c r="J395" i="9"/>
  <c r="K395" i="9"/>
  <c r="I396" i="9"/>
  <c r="J396" i="9"/>
  <c r="K396" i="9"/>
  <c r="I397" i="9"/>
  <c r="J397" i="9"/>
  <c r="K397" i="9"/>
  <c r="I398" i="9"/>
  <c r="J398" i="9"/>
  <c r="K398" i="9"/>
  <c r="I399" i="9"/>
  <c r="J399" i="9"/>
  <c r="K399" i="9"/>
  <c r="I400" i="9"/>
  <c r="J400" i="9"/>
  <c r="K400" i="9"/>
  <c r="I401" i="9"/>
  <c r="J401" i="9"/>
  <c r="K401" i="9"/>
  <c r="I402" i="9"/>
  <c r="J402" i="9"/>
  <c r="K402" i="9"/>
  <c r="I403" i="9"/>
  <c r="J403" i="9"/>
  <c r="K403" i="9"/>
  <c r="I404" i="9"/>
  <c r="J404" i="9"/>
  <c r="K404" i="9"/>
  <c r="I405" i="9"/>
  <c r="J405" i="9"/>
  <c r="K405" i="9"/>
  <c r="I406" i="9"/>
  <c r="J406" i="9"/>
  <c r="K406" i="9"/>
  <c r="I407" i="9"/>
  <c r="J407" i="9"/>
  <c r="K407" i="9"/>
  <c r="I408" i="9"/>
  <c r="J408" i="9"/>
  <c r="K408" i="9"/>
  <c r="I409" i="9"/>
  <c r="J409" i="9"/>
  <c r="K409" i="9"/>
  <c r="I410" i="9"/>
  <c r="J410" i="9"/>
  <c r="K410" i="9"/>
  <c r="I411" i="9"/>
  <c r="J411" i="9"/>
  <c r="K411" i="9"/>
  <c r="I412" i="9"/>
  <c r="J412" i="9"/>
  <c r="K412" i="9"/>
  <c r="I413" i="9"/>
  <c r="J413" i="9"/>
  <c r="K413" i="9"/>
  <c r="I414" i="9"/>
  <c r="J414" i="9"/>
  <c r="K414" i="9"/>
  <c r="I415" i="9"/>
  <c r="J415" i="9"/>
  <c r="K415" i="9"/>
  <c r="I416" i="9"/>
  <c r="J416" i="9"/>
  <c r="K416" i="9"/>
  <c r="I417" i="9"/>
  <c r="J417" i="9"/>
  <c r="K417" i="9"/>
  <c r="I418" i="9"/>
  <c r="J418" i="9"/>
  <c r="K418" i="9"/>
  <c r="I419" i="9"/>
  <c r="J419" i="9"/>
  <c r="K419" i="9"/>
  <c r="I420" i="9"/>
  <c r="J420" i="9"/>
  <c r="K420" i="9"/>
  <c r="I421" i="9"/>
  <c r="J421" i="9"/>
  <c r="K421" i="9"/>
  <c r="I422" i="9"/>
  <c r="J422" i="9"/>
  <c r="K422" i="9"/>
  <c r="I423" i="9"/>
  <c r="J423" i="9"/>
  <c r="K423" i="9"/>
  <c r="I424" i="9"/>
  <c r="J424" i="9"/>
  <c r="K424" i="9"/>
  <c r="I425" i="9"/>
  <c r="J425" i="9"/>
  <c r="K425" i="9"/>
  <c r="I426" i="9"/>
  <c r="J426" i="9"/>
  <c r="K426" i="9"/>
  <c r="I427" i="9"/>
  <c r="J427" i="9"/>
  <c r="K427" i="9"/>
  <c r="I428" i="9"/>
  <c r="J428" i="9"/>
  <c r="K428" i="9"/>
  <c r="I429" i="9"/>
  <c r="J429" i="9"/>
  <c r="K429" i="9"/>
  <c r="I430" i="9"/>
  <c r="J430" i="9"/>
  <c r="K430" i="9"/>
  <c r="I431" i="9"/>
  <c r="J431" i="9"/>
  <c r="K431" i="9"/>
  <c r="I432" i="9"/>
  <c r="J432" i="9"/>
  <c r="K432" i="9"/>
  <c r="I433" i="9"/>
  <c r="J433" i="9"/>
  <c r="K433" i="9"/>
  <c r="I434" i="9"/>
  <c r="J434" i="9"/>
  <c r="K434" i="9"/>
  <c r="I435" i="9"/>
  <c r="J435" i="9"/>
  <c r="K435" i="9"/>
  <c r="I436" i="9"/>
  <c r="J436" i="9"/>
  <c r="K436" i="9"/>
  <c r="I437" i="9"/>
  <c r="J437" i="9"/>
  <c r="K437" i="9"/>
  <c r="I438" i="9"/>
  <c r="J438" i="9"/>
  <c r="K438" i="9"/>
  <c r="I439" i="9"/>
  <c r="J439" i="9"/>
  <c r="K439" i="9"/>
  <c r="I440" i="9"/>
  <c r="J440" i="9"/>
  <c r="K440" i="9"/>
  <c r="I441" i="9"/>
  <c r="J441" i="9"/>
  <c r="K441" i="9"/>
  <c r="I442" i="9"/>
  <c r="J442" i="9"/>
  <c r="K442" i="9"/>
  <c r="I443" i="9"/>
  <c r="J443" i="9"/>
  <c r="K443" i="9"/>
  <c r="I444" i="9"/>
  <c r="J444" i="9"/>
  <c r="K444" i="9"/>
  <c r="I445" i="9"/>
  <c r="J445" i="9"/>
  <c r="K445" i="9"/>
  <c r="I446" i="9"/>
  <c r="J446" i="9"/>
  <c r="K446" i="9"/>
  <c r="I447" i="9"/>
  <c r="J447" i="9"/>
  <c r="K447" i="9"/>
  <c r="I448" i="9"/>
  <c r="J448" i="9"/>
  <c r="K448" i="9"/>
  <c r="I449" i="9"/>
  <c r="J449" i="9"/>
  <c r="K449" i="9"/>
  <c r="I450" i="9"/>
  <c r="J450" i="9"/>
  <c r="K450" i="9"/>
  <c r="I451" i="9"/>
  <c r="J451" i="9"/>
  <c r="K451" i="9"/>
  <c r="I452" i="9"/>
  <c r="J452" i="9"/>
  <c r="K452" i="9"/>
  <c r="I453" i="9"/>
  <c r="J453" i="9"/>
  <c r="K453" i="9"/>
  <c r="I454" i="9"/>
  <c r="J454" i="9"/>
  <c r="K454" i="9"/>
  <c r="I455" i="9"/>
  <c r="J455" i="9"/>
  <c r="K455" i="9"/>
  <c r="I456" i="9"/>
  <c r="J456" i="9"/>
  <c r="K456" i="9"/>
  <c r="I457" i="9"/>
  <c r="J457" i="9"/>
  <c r="K457" i="9"/>
  <c r="I458" i="9"/>
  <c r="J458" i="9"/>
  <c r="K458" i="9"/>
  <c r="I459" i="9"/>
  <c r="J459" i="9"/>
  <c r="K459" i="9"/>
  <c r="I460" i="9"/>
  <c r="J460" i="9"/>
  <c r="K460" i="9"/>
  <c r="I461" i="9"/>
  <c r="J461" i="9"/>
  <c r="K461" i="9"/>
  <c r="I462" i="9"/>
  <c r="J462" i="9"/>
  <c r="K462" i="9"/>
  <c r="I463" i="9"/>
  <c r="J463" i="9"/>
  <c r="K463" i="9"/>
  <c r="I464" i="9"/>
  <c r="J464" i="9"/>
  <c r="K464" i="9"/>
  <c r="I465" i="9"/>
  <c r="J465" i="9"/>
  <c r="K465" i="9"/>
  <c r="I466" i="9"/>
  <c r="J466" i="9"/>
  <c r="K466" i="9"/>
  <c r="I467" i="9"/>
  <c r="J467" i="9"/>
  <c r="K467" i="9"/>
  <c r="I468" i="9"/>
  <c r="J468" i="9"/>
  <c r="K468" i="9"/>
  <c r="I469" i="9"/>
  <c r="J469" i="9"/>
  <c r="K469" i="9"/>
  <c r="I470" i="9"/>
  <c r="J470" i="9"/>
  <c r="K470" i="9"/>
  <c r="I471" i="9"/>
  <c r="J471" i="9"/>
  <c r="K471" i="9"/>
  <c r="I472" i="9"/>
  <c r="J472" i="9"/>
  <c r="K472" i="9"/>
  <c r="I473" i="9"/>
  <c r="J473" i="9"/>
  <c r="K473" i="9"/>
  <c r="I474" i="9"/>
  <c r="J474" i="9"/>
  <c r="K474" i="9"/>
  <c r="I475" i="9"/>
  <c r="J475" i="9"/>
  <c r="K475" i="9"/>
  <c r="I476" i="9"/>
  <c r="J476" i="9"/>
  <c r="K476" i="9"/>
  <c r="I477" i="9"/>
  <c r="J477" i="9"/>
  <c r="K477" i="9"/>
  <c r="I478" i="9"/>
  <c r="J478" i="9"/>
  <c r="K478" i="9"/>
  <c r="I479" i="9"/>
  <c r="J479" i="9"/>
  <c r="K479" i="9"/>
  <c r="I480" i="9"/>
  <c r="J480" i="9"/>
  <c r="K480" i="9"/>
  <c r="I481" i="9"/>
  <c r="J481" i="9"/>
  <c r="K481" i="9"/>
  <c r="I482" i="9"/>
  <c r="J482" i="9"/>
  <c r="K482" i="9"/>
  <c r="I483" i="9"/>
  <c r="J483" i="9"/>
  <c r="K483" i="9"/>
  <c r="I484" i="9"/>
  <c r="J484" i="9"/>
  <c r="K484" i="9"/>
  <c r="I485" i="9"/>
  <c r="J485" i="9"/>
  <c r="K485" i="9"/>
  <c r="I486" i="9"/>
  <c r="J486" i="9"/>
  <c r="K486" i="9"/>
  <c r="I487" i="9"/>
  <c r="J487" i="9"/>
  <c r="K487" i="9"/>
  <c r="I488" i="9"/>
  <c r="J488" i="9"/>
  <c r="K488" i="9"/>
  <c r="I489" i="9"/>
  <c r="J489" i="9"/>
  <c r="K489" i="9"/>
  <c r="I490" i="9"/>
  <c r="J490" i="9"/>
  <c r="K490" i="9"/>
  <c r="I491" i="9"/>
  <c r="J491" i="9"/>
  <c r="K491" i="9"/>
  <c r="I492" i="9"/>
  <c r="J492" i="9"/>
  <c r="K492" i="9"/>
  <c r="I493" i="9"/>
  <c r="J493" i="9"/>
  <c r="K493" i="9"/>
  <c r="I494" i="9"/>
  <c r="J494" i="9"/>
  <c r="K494" i="9"/>
  <c r="I495" i="9"/>
  <c r="J495" i="9"/>
  <c r="K495" i="9"/>
  <c r="I496" i="9"/>
  <c r="J496" i="9"/>
  <c r="K496" i="9"/>
  <c r="I497" i="9"/>
  <c r="J497" i="9"/>
  <c r="K497" i="9"/>
  <c r="I498" i="9"/>
  <c r="J498" i="9"/>
  <c r="K498" i="9"/>
  <c r="I499" i="9"/>
  <c r="J499" i="9"/>
  <c r="K499" i="9"/>
  <c r="I500" i="9"/>
  <c r="J500" i="9"/>
  <c r="K500" i="9"/>
  <c r="I501" i="9"/>
  <c r="J501" i="9"/>
  <c r="K501" i="9"/>
  <c r="I502" i="9"/>
  <c r="J502" i="9"/>
  <c r="K502" i="9"/>
  <c r="I503" i="9"/>
  <c r="J503" i="9"/>
  <c r="K503" i="9"/>
  <c r="I504" i="9"/>
  <c r="J504" i="9"/>
  <c r="K504" i="9"/>
  <c r="I505" i="9"/>
  <c r="J505" i="9"/>
  <c r="K505" i="9"/>
  <c r="I506" i="9"/>
  <c r="J506" i="9"/>
  <c r="K506" i="9"/>
  <c r="I507" i="9"/>
  <c r="J507" i="9"/>
  <c r="K507" i="9"/>
  <c r="I508" i="9"/>
  <c r="J508" i="9"/>
  <c r="K508" i="9"/>
  <c r="I509" i="9"/>
  <c r="J509" i="9"/>
  <c r="K509" i="9"/>
  <c r="I510" i="9"/>
  <c r="J510" i="9"/>
  <c r="K510" i="9"/>
  <c r="I511" i="9"/>
  <c r="J511" i="9"/>
  <c r="K511" i="9"/>
  <c r="I512" i="9"/>
  <c r="J512" i="9"/>
  <c r="K512" i="9"/>
  <c r="I513" i="9"/>
  <c r="J513" i="9"/>
  <c r="K513" i="9"/>
  <c r="I514" i="9"/>
  <c r="J514" i="9"/>
  <c r="K514" i="9"/>
  <c r="I515" i="9"/>
  <c r="J515" i="9"/>
  <c r="K515" i="9"/>
  <c r="I516" i="9"/>
  <c r="J516" i="9"/>
  <c r="K516" i="9"/>
  <c r="I517" i="9"/>
  <c r="J517" i="9"/>
  <c r="K517" i="9"/>
  <c r="I518" i="9"/>
  <c r="J518" i="9"/>
  <c r="K518" i="9"/>
  <c r="I519" i="9"/>
  <c r="J519" i="9"/>
  <c r="K519" i="9"/>
  <c r="I520" i="9"/>
  <c r="J520" i="9"/>
  <c r="K520" i="9"/>
  <c r="I521" i="9"/>
  <c r="J521" i="9"/>
  <c r="K521" i="9"/>
  <c r="I522" i="9"/>
  <c r="J522" i="9"/>
  <c r="K522" i="9"/>
  <c r="I523" i="9"/>
  <c r="J523" i="9"/>
  <c r="K523" i="9"/>
  <c r="I524" i="9"/>
  <c r="J524" i="9"/>
  <c r="K524" i="9"/>
  <c r="I525" i="9"/>
  <c r="J525" i="9"/>
  <c r="K525" i="9"/>
  <c r="I526" i="9"/>
  <c r="J526" i="9"/>
  <c r="K526" i="9"/>
  <c r="I527" i="9"/>
  <c r="J527" i="9"/>
  <c r="K527" i="9"/>
  <c r="I528" i="9"/>
  <c r="J528" i="9"/>
  <c r="K528" i="9"/>
  <c r="I529" i="9"/>
  <c r="J529" i="9"/>
  <c r="K529" i="9"/>
  <c r="I530" i="9"/>
  <c r="J530" i="9"/>
  <c r="K530" i="9"/>
  <c r="I531" i="9"/>
  <c r="J531" i="9"/>
  <c r="K531" i="9"/>
  <c r="I532" i="9"/>
  <c r="J532" i="9"/>
  <c r="K532" i="9"/>
  <c r="I533" i="9"/>
  <c r="J533" i="9"/>
  <c r="K533" i="9"/>
  <c r="I534" i="9"/>
  <c r="J534" i="9"/>
  <c r="K534" i="9"/>
  <c r="I535" i="9"/>
  <c r="J535" i="9"/>
  <c r="K535" i="9"/>
  <c r="I536" i="9"/>
  <c r="J536" i="9"/>
  <c r="K536" i="9"/>
  <c r="I537" i="9"/>
  <c r="J537" i="9"/>
  <c r="K537" i="9"/>
  <c r="I538" i="9"/>
  <c r="J538" i="9"/>
  <c r="K538" i="9"/>
  <c r="I539" i="9"/>
  <c r="J539" i="9"/>
  <c r="K539" i="9"/>
  <c r="I540" i="9"/>
  <c r="J540" i="9"/>
  <c r="K540" i="9"/>
  <c r="I541" i="9"/>
  <c r="J541" i="9"/>
  <c r="K541" i="9"/>
  <c r="I542" i="9"/>
  <c r="J542" i="9"/>
  <c r="K542" i="9"/>
  <c r="I543" i="9"/>
  <c r="J543" i="9"/>
  <c r="K543" i="9"/>
  <c r="I544" i="9"/>
  <c r="J544" i="9"/>
  <c r="K544" i="9"/>
  <c r="I545" i="9"/>
  <c r="J545" i="9"/>
  <c r="K545" i="9"/>
  <c r="I546" i="9"/>
  <c r="J546" i="9"/>
  <c r="K546" i="9"/>
  <c r="I547" i="9"/>
  <c r="J547" i="9"/>
  <c r="K547" i="9"/>
  <c r="I548" i="9"/>
  <c r="J548" i="9"/>
  <c r="K548" i="9"/>
  <c r="I549" i="9"/>
  <c r="J549" i="9"/>
  <c r="K549" i="9"/>
  <c r="I550" i="9"/>
  <c r="J550" i="9"/>
  <c r="K550" i="9"/>
  <c r="I551" i="9"/>
  <c r="J551" i="9"/>
  <c r="K551" i="9"/>
  <c r="I552" i="9"/>
  <c r="J552" i="9"/>
  <c r="K552" i="9"/>
  <c r="I553" i="9"/>
  <c r="J553" i="9"/>
  <c r="K553" i="9"/>
  <c r="I554" i="9"/>
  <c r="J554" i="9"/>
  <c r="K554" i="9"/>
  <c r="I555" i="9"/>
  <c r="J555" i="9"/>
  <c r="K555" i="9"/>
  <c r="I556" i="9"/>
  <c r="J556" i="9"/>
  <c r="K556" i="9"/>
  <c r="I557" i="9"/>
  <c r="J557" i="9"/>
  <c r="K557" i="9"/>
  <c r="I558" i="9"/>
  <c r="J558" i="9"/>
  <c r="K558" i="9"/>
  <c r="I559" i="9"/>
  <c r="J559" i="9"/>
  <c r="K559" i="9"/>
  <c r="I560" i="9"/>
  <c r="J560" i="9"/>
  <c r="K560" i="9"/>
  <c r="I561" i="9"/>
  <c r="J561" i="9"/>
  <c r="K561" i="9"/>
  <c r="I562" i="9"/>
  <c r="J562" i="9"/>
  <c r="K562" i="9"/>
  <c r="I563" i="9"/>
  <c r="J563" i="9"/>
  <c r="K563" i="9"/>
  <c r="I564" i="9"/>
  <c r="J564" i="9"/>
  <c r="K564" i="9"/>
  <c r="I565" i="9"/>
  <c r="J565" i="9"/>
  <c r="K565" i="9"/>
  <c r="I566" i="9"/>
  <c r="J566" i="9"/>
  <c r="K566" i="9"/>
  <c r="I567" i="9"/>
  <c r="J567" i="9"/>
  <c r="K567" i="9"/>
  <c r="I568" i="9"/>
  <c r="J568" i="9"/>
  <c r="K568" i="9"/>
  <c r="I569" i="9"/>
  <c r="J569" i="9"/>
  <c r="K569" i="9"/>
  <c r="I570" i="9"/>
  <c r="J570" i="9"/>
  <c r="K570" i="9"/>
  <c r="I571" i="9"/>
  <c r="J571" i="9"/>
  <c r="K571" i="9"/>
  <c r="I572" i="9"/>
  <c r="J572" i="9"/>
  <c r="K572" i="9"/>
  <c r="I573" i="9"/>
  <c r="J573" i="9"/>
  <c r="K573" i="9"/>
  <c r="I574" i="9"/>
  <c r="J574" i="9"/>
  <c r="K574" i="9"/>
  <c r="I575" i="9"/>
  <c r="J575" i="9"/>
  <c r="K575" i="9"/>
  <c r="I576" i="9"/>
  <c r="J576" i="9"/>
  <c r="K576" i="9"/>
  <c r="I577" i="9"/>
  <c r="J577" i="9"/>
  <c r="K577" i="9"/>
  <c r="I578" i="9"/>
  <c r="J578" i="9"/>
  <c r="K578" i="9"/>
  <c r="I579" i="9"/>
  <c r="J579" i="9"/>
  <c r="K579" i="9"/>
  <c r="I580" i="9"/>
  <c r="J580" i="9"/>
  <c r="K580" i="9"/>
  <c r="I581" i="9"/>
  <c r="J581" i="9"/>
  <c r="K581" i="9"/>
  <c r="H582" i="9"/>
  <c r="K582" i="9"/>
  <c r="M582" i="9" s="1"/>
  <c r="H583" i="9"/>
  <c r="I583" i="9"/>
  <c r="L293" i="9" l="1"/>
  <c r="L583" i="9"/>
  <c r="J292" i="9"/>
  <c r="L292" i="9" s="1"/>
  <c r="J582" i="9"/>
  <c r="L582" i="9" s="1"/>
  <c r="I4" i="6" l="1"/>
  <c r="J4" i="6"/>
  <c r="K4" i="6"/>
  <c r="I5" i="6"/>
  <c r="J5" i="6"/>
  <c r="K5" i="6"/>
  <c r="I6" i="6"/>
  <c r="J6" i="6"/>
  <c r="K6" i="6"/>
  <c r="I7" i="6"/>
  <c r="J7" i="6"/>
  <c r="K7" i="6"/>
  <c r="I8" i="6"/>
  <c r="J8" i="6"/>
  <c r="K8" i="6"/>
  <c r="I9" i="6"/>
  <c r="J9" i="6"/>
  <c r="K9" i="6"/>
  <c r="I10" i="6"/>
  <c r="J10" i="6"/>
  <c r="K10" i="6"/>
  <c r="I11" i="6"/>
  <c r="J11" i="6"/>
  <c r="K11" i="6"/>
  <c r="I12" i="6"/>
  <c r="J12" i="6"/>
  <c r="K12" i="6"/>
  <c r="I13" i="6"/>
  <c r="J13" i="6"/>
  <c r="K13" i="6"/>
  <c r="I14" i="6"/>
  <c r="J14" i="6"/>
  <c r="K14" i="6"/>
  <c r="I15" i="6"/>
  <c r="J15" i="6"/>
  <c r="K15" i="6"/>
  <c r="I16" i="6"/>
  <c r="J16" i="6"/>
  <c r="K16" i="6"/>
  <c r="I17" i="6"/>
  <c r="J17" i="6"/>
  <c r="K17" i="6"/>
  <c r="I18" i="6"/>
  <c r="J18" i="6"/>
  <c r="K18" i="6"/>
  <c r="I19" i="6"/>
  <c r="J19" i="6"/>
  <c r="K19" i="6"/>
  <c r="I20" i="6"/>
  <c r="J20" i="6"/>
  <c r="K20" i="6"/>
  <c r="I21" i="6"/>
  <c r="J21" i="6"/>
  <c r="K21" i="6"/>
  <c r="I22" i="6"/>
  <c r="J22" i="6"/>
  <c r="K22" i="6"/>
  <c r="I23" i="6"/>
  <c r="J23" i="6"/>
  <c r="K23" i="6"/>
  <c r="I24" i="6"/>
  <c r="J24" i="6"/>
  <c r="K24" i="6"/>
  <c r="I25" i="6"/>
  <c r="J25" i="6"/>
  <c r="K25" i="6"/>
  <c r="I26" i="6"/>
  <c r="J26" i="6"/>
  <c r="K26" i="6"/>
  <c r="I27" i="6"/>
  <c r="J27" i="6"/>
  <c r="K27" i="6"/>
  <c r="I28" i="6"/>
  <c r="J28" i="6"/>
  <c r="K28" i="6"/>
  <c r="I29" i="6"/>
  <c r="J29" i="6"/>
  <c r="K29" i="6"/>
  <c r="I30" i="6"/>
  <c r="J30" i="6"/>
  <c r="K30" i="6"/>
  <c r="I31" i="6"/>
  <c r="J31" i="6"/>
  <c r="K31" i="6"/>
  <c r="I32" i="6"/>
  <c r="J32" i="6"/>
  <c r="K32" i="6"/>
  <c r="I33" i="6"/>
  <c r="J33" i="6"/>
  <c r="K33" i="6"/>
  <c r="I34" i="6"/>
  <c r="J34" i="6"/>
  <c r="K34" i="6"/>
  <c r="I35" i="6"/>
  <c r="J35" i="6"/>
  <c r="K35" i="6"/>
  <c r="I36" i="6"/>
  <c r="J36" i="6"/>
  <c r="K36" i="6"/>
  <c r="I37" i="6"/>
  <c r="J37" i="6"/>
  <c r="K37" i="6"/>
  <c r="I38" i="6"/>
  <c r="J38" i="6"/>
  <c r="K38" i="6"/>
  <c r="I39" i="6"/>
  <c r="J39" i="6"/>
  <c r="K39" i="6"/>
  <c r="I40" i="6"/>
  <c r="J40" i="6"/>
  <c r="K40" i="6"/>
  <c r="I41" i="6"/>
  <c r="J41" i="6"/>
  <c r="K41" i="6"/>
  <c r="I42" i="6"/>
  <c r="J42" i="6"/>
  <c r="K42" i="6"/>
  <c r="I43" i="6"/>
  <c r="J43" i="6"/>
  <c r="K43" i="6"/>
  <c r="I44" i="6"/>
  <c r="J44" i="6"/>
  <c r="K44" i="6"/>
  <c r="I45" i="6"/>
  <c r="J45" i="6"/>
  <c r="K45" i="6"/>
  <c r="I46" i="6"/>
  <c r="J46" i="6"/>
  <c r="K46" i="6"/>
  <c r="I47" i="6"/>
  <c r="J47" i="6"/>
  <c r="K47" i="6"/>
  <c r="I48" i="6"/>
  <c r="J48" i="6"/>
  <c r="K48" i="6"/>
  <c r="I49" i="6"/>
  <c r="J49" i="6"/>
  <c r="K49" i="6"/>
  <c r="I50" i="6"/>
  <c r="J50" i="6"/>
  <c r="K50" i="6"/>
  <c r="I51" i="6"/>
  <c r="J51" i="6"/>
  <c r="K51" i="6"/>
  <c r="I52" i="6"/>
  <c r="J52" i="6"/>
  <c r="K52" i="6"/>
  <c r="I53" i="6"/>
  <c r="J53" i="6"/>
  <c r="K53" i="6"/>
  <c r="I54" i="6"/>
  <c r="J54" i="6"/>
  <c r="K54" i="6"/>
  <c r="I55" i="6"/>
  <c r="J55" i="6"/>
  <c r="K55" i="6"/>
  <c r="I56" i="6"/>
  <c r="J56" i="6"/>
  <c r="K56" i="6"/>
  <c r="I57" i="6"/>
  <c r="J57" i="6"/>
  <c r="K57" i="6"/>
  <c r="I58" i="6"/>
  <c r="J58" i="6"/>
  <c r="K58" i="6"/>
  <c r="I59" i="6"/>
  <c r="J59" i="6"/>
  <c r="K59" i="6"/>
  <c r="I60" i="6"/>
  <c r="J60" i="6"/>
  <c r="K60" i="6"/>
  <c r="I61" i="6"/>
  <c r="J61" i="6"/>
  <c r="K61" i="6"/>
  <c r="I62" i="6"/>
  <c r="J62" i="6"/>
  <c r="K62" i="6"/>
  <c r="I63" i="6"/>
  <c r="J63" i="6"/>
  <c r="K63" i="6"/>
  <c r="I64" i="6"/>
  <c r="J64" i="6"/>
  <c r="K64" i="6"/>
  <c r="I65" i="6"/>
  <c r="J65" i="6"/>
  <c r="K65" i="6"/>
  <c r="I66" i="6"/>
  <c r="J66" i="6"/>
  <c r="K66" i="6"/>
  <c r="I67" i="6"/>
  <c r="J67" i="6"/>
  <c r="K67" i="6"/>
  <c r="I68" i="6"/>
  <c r="J68" i="6"/>
  <c r="K68" i="6"/>
  <c r="I69" i="6"/>
  <c r="J69" i="6"/>
  <c r="K69" i="6"/>
  <c r="I70" i="6"/>
  <c r="J70" i="6"/>
  <c r="K70" i="6"/>
  <c r="I71" i="6"/>
  <c r="J71" i="6"/>
  <c r="K71" i="6"/>
  <c r="I72" i="6"/>
  <c r="J72" i="6"/>
  <c r="K72" i="6"/>
  <c r="I73" i="6"/>
  <c r="J73" i="6"/>
  <c r="K73" i="6"/>
  <c r="I74" i="6"/>
  <c r="J74" i="6"/>
  <c r="K74" i="6"/>
  <c r="I75" i="6"/>
  <c r="J75" i="6"/>
  <c r="K75" i="6"/>
  <c r="I76" i="6"/>
  <c r="J76" i="6"/>
  <c r="K76" i="6"/>
  <c r="I77" i="6"/>
  <c r="J77" i="6"/>
  <c r="K77" i="6"/>
  <c r="I78" i="6"/>
  <c r="J78" i="6"/>
  <c r="K78" i="6"/>
  <c r="I79" i="6"/>
  <c r="J79" i="6"/>
  <c r="K79" i="6"/>
  <c r="I80" i="6"/>
  <c r="J80" i="6"/>
  <c r="K80" i="6"/>
  <c r="I81" i="6"/>
  <c r="J81" i="6"/>
  <c r="K81" i="6"/>
  <c r="I82" i="6"/>
  <c r="J82" i="6"/>
  <c r="K82" i="6"/>
  <c r="I83" i="6"/>
  <c r="J83" i="6"/>
  <c r="K83" i="6"/>
  <c r="I84" i="6"/>
  <c r="J84" i="6"/>
  <c r="K84" i="6"/>
  <c r="I85" i="6"/>
  <c r="J85" i="6"/>
  <c r="K85" i="6"/>
  <c r="I86" i="6"/>
  <c r="J86" i="6"/>
  <c r="K86" i="6"/>
  <c r="I87" i="6"/>
  <c r="J87" i="6"/>
  <c r="K87" i="6"/>
  <c r="I88" i="6"/>
  <c r="J88" i="6"/>
  <c r="K88" i="6"/>
  <c r="I89" i="6"/>
  <c r="J89" i="6"/>
  <c r="K89" i="6"/>
  <c r="I90" i="6"/>
  <c r="J90" i="6"/>
  <c r="K90" i="6"/>
  <c r="I91" i="6"/>
  <c r="J91" i="6"/>
  <c r="K91" i="6"/>
  <c r="I92" i="6"/>
  <c r="J92" i="6"/>
  <c r="K92" i="6"/>
  <c r="I93" i="6"/>
  <c r="J93" i="6"/>
  <c r="K93" i="6"/>
  <c r="I94" i="6"/>
  <c r="J94" i="6"/>
  <c r="K94" i="6"/>
  <c r="I95" i="6"/>
  <c r="J95" i="6"/>
  <c r="K95" i="6"/>
  <c r="I96" i="6"/>
  <c r="J96" i="6"/>
  <c r="K96" i="6"/>
  <c r="I97" i="6"/>
  <c r="J97" i="6"/>
  <c r="K97" i="6"/>
  <c r="I98" i="6"/>
  <c r="J98" i="6"/>
  <c r="K98" i="6"/>
  <c r="I99" i="6"/>
  <c r="J99" i="6"/>
  <c r="K99" i="6"/>
  <c r="I100" i="6"/>
  <c r="J100" i="6"/>
  <c r="K100" i="6"/>
  <c r="I101" i="6"/>
  <c r="J101" i="6"/>
  <c r="K101" i="6"/>
  <c r="I102" i="6"/>
  <c r="J102" i="6"/>
  <c r="K102" i="6"/>
  <c r="I103" i="6"/>
  <c r="J103" i="6"/>
  <c r="K103" i="6"/>
  <c r="I104" i="6"/>
  <c r="J104" i="6"/>
  <c r="K104" i="6"/>
  <c r="I105" i="6"/>
  <c r="J105" i="6"/>
  <c r="K105" i="6"/>
  <c r="I106" i="6"/>
  <c r="J106" i="6"/>
  <c r="K106" i="6"/>
  <c r="I107" i="6"/>
  <c r="J107" i="6"/>
  <c r="K107" i="6"/>
  <c r="I108" i="6"/>
  <c r="J108" i="6"/>
  <c r="K108" i="6"/>
  <c r="I109" i="6"/>
  <c r="J109" i="6"/>
  <c r="K109" i="6"/>
  <c r="I110" i="6"/>
  <c r="J110" i="6"/>
  <c r="K110" i="6"/>
  <c r="I111" i="6"/>
  <c r="J111" i="6"/>
  <c r="K111" i="6"/>
  <c r="I112" i="6"/>
  <c r="J112" i="6"/>
  <c r="K112" i="6"/>
  <c r="I113" i="6"/>
  <c r="J113" i="6"/>
  <c r="K113" i="6"/>
  <c r="I114" i="6"/>
  <c r="J114" i="6"/>
  <c r="K114" i="6"/>
  <c r="I115" i="6"/>
  <c r="J115" i="6"/>
  <c r="K115" i="6"/>
  <c r="I116" i="6"/>
  <c r="J116" i="6"/>
  <c r="K116" i="6"/>
  <c r="I117" i="6"/>
  <c r="J117" i="6"/>
  <c r="K117" i="6"/>
  <c r="I118" i="6"/>
  <c r="J118" i="6"/>
  <c r="K118" i="6"/>
  <c r="I119" i="6"/>
  <c r="J119" i="6"/>
  <c r="K119" i="6"/>
  <c r="I120" i="6"/>
  <c r="J120" i="6"/>
  <c r="K120" i="6"/>
  <c r="I121" i="6"/>
  <c r="J121" i="6"/>
  <c r="K121" i="6"/>
  <c r="I122" i="6"/>
  <c r="J122" i="6"/>
  <c r="K122" i="6"/>
  <c r="I123" i="6"/>
  <c r="J123" i="6"/>
  <c r="K123" i="6"/>
  <c r="I124" i="6"/>
  <c r="J124" i="6"/>
  <c r="K124" i="6"/>
  <c r="I125" i="6"/>
  <c r="J125" i="6"/>
  <c r="K125" i="6"/>
  <c r="I126" i="6"/>
  <c r="J126" i="6"/>
  <c r="K126" i="6"/>
  <c r="I127" i="6"/>
  <c r="J127" i="6"/>
  <c r="K127" i="6"/>
  <c r="I128" i="6"/>
  <c r="J128" i="6"/>
  <c r="K128" i="6"/>
  <c r="I129" i="6"/>
  <c r="J129" i="6"/>
  <c r="K129" i="6"/>
  <c r="I130" i="6"/>
  <c r="J130" i="6"/>
  <c r="K130" i="6"/>
  <c r="I131" i="6"/>
  <c r="J131" i="6"/>
  <c r="K131" i="6"/>
  <c r="I132" i="6"/>
  <c r="J132" i="6"/>
  <c r="K132" i="6"/>
  <c r="I133" i="6"/>
  <c r="J133" i="6"/>
  <c r="K133" i="6"/>
  <c r="I134" i="6"/>
  <c r="J134" i="6"/>
  <c r="K134" i="6"/>
  <c r="I135" i="6"/>
  <c r="J135" i="6"/>
  <c r="K135" i="6"/>
  <c r="I136" i="6"/>
  <c r="J136" i="6"/>
  <c r="K136" i="6"/>
  <c r="I137" i="6"/>
  <c r="J137" i="6"/>
  <c r="K137" i="6"/>
  <c r="I138" i="6"/>
  <c r="J138" i="6"/>
  <c r="K138" i="6"/>
  <c r="I139" i="6"/>
  <c r="J139" i="6"/>
  <c r="K139" i="6"/>
  <c r="I140" i="6"/>
  <c r="J140" i="6"/>
  <c r="K140" i="6"/>
  <c r="I141" i="6"/>
  <c r="J141" i="6"/>
  <c r="K141" i="6"/>
  <c r="I142" i="6"/>
  <c r="J142" i="6"/>
  <c r="K142" i="6"/>
  <c r="I143" i="6"/>
  <c r="J143" i="6"/>
  <c r="K143" i="6"/>
  <c r="I144" i="6"/>
  <c r="J144" i="6"/>
  <c r="K144" i="6"/>
  <c r="I145" i="6"/>
  <c r="J145" i="6"/>
  <c r="K145" i="6"/>
  <c r="I146" i="6"/>
  <c r="J146" i="6"/>
  <c r="K146" i="6"/>
  <c r="I147" i="6"/>
  <c r="J147" i="6"/>
  <c r="K147" i="6"/>
  <c r="I148" i="6"/>
  <c r="J148" i="6"/>
  <c r="K148" i="6"/>
  <c r="I149" i="6"/>
  <c r="J149" i="6"/>
  <c r="K149" i="6"/>
  <c r="I150" i="6"/>
  <c r="J150" i="6"/>
  <c r="K150" i="6"/>
  <c r="I151" i="6"/>
  <c r="J151" i="6"/>
  <c r="K151" i="6"/>
  <c r="I152" i="6"/>
  <c r="J152" i="6"/>
  <c r="K152" i="6"/>
  <c r="I153" i="6"/>
  <c r="J153" i="6"/>
  <c r="K153" i="6"/>
  <c r="I154" i="6"/>
  <c r="J154" i="6"/>
  <c r="K154" i="6"/>
  <c r="I155" i="6"/>
  <c r="J155" i="6"/>
  <c r="K155" i="6"/>
  <c r="I156" i="6"/>
  <c r="J156" i="6"/>
  <c r="K156" i="6"/>
  <c r="I157" i="6"/>
  <c r="J157" i="6"/>
  <c r="K157" i="6"/>
  <c r="I158" i="6"/>
  <c r="J158" i="6"/>
  <c r="K158" i="6"/>
  <c r="I159" i="6"/>
  <c r="J159" i="6"/>
  <c r="K159" i="6"/>
  <c r="I160" i="6"/>
  <c r="J160" i="6"/>
  <c r="K160" i="6"/>
  <c r="I161" i="6"/>
  <c r="J161" i="6"/>
  <c r="K161" i="6"/>
  <c r="I162" i="6"/>
  <c r="J162" i="6"/>
  <c r="K162" i="6"/>
  <c r="I163" i="6"/>
  <c r="J163" i="6"/>
  <c r="K163" i="6"/>
  <c r="I164" i="6"/>
  <c r="J164" i="6"/>
  <c r="K164" i="6"/>
  <c r="I165" i="6"/>
  <c r="J165" i="6"/>
  <c r="K165" i="6"/>
  <c r="I166" i="6"/>
  <c r="J166" i="6"/>
  <c r="K166" i="6"/>
  <c r="I167" i="6"/>
  <c r="J167" i="6"/>
  <c r="K167" i="6"/>
  <c r="I168" i="6"/>
  <c r="J168" i="6"/>
  <c r="K168" i="6"/>
  <c r="I169" i="6"/>
  <c r="J169" i="6"/>
  <c r="K169" i="6"/>
  <c r="I170" i="6"/>
  <c r="J170" i="6"/>
  <c r="K170" i="6"/>
  <c r="I171" i="6"/>
  <c r="J171" i="6"/>
  <c r="K171" i="6"/>
  <c r="I172" i="6"/>
  <c r="J172" i="6"/>
  <c r="K172" i="6"/>
  <c r="I173" i="6"/>
  <c r="J173" i="6"/>
  <c r="K173" i="6"/>
  <c r="I174" i="6"/>
  <c r="J174" i="6"/>
  <c r="K174" i="6"/>
  <c r="I175" i="6"/>
  <c r="J175" i="6"/>
  <c r="K175" i="6"/>
  <c r="I176" i="6"/>
  <c r="J176" i="6"/>
  <c r="K176" i="6"/>
  <c r="I177" i="6"/>
  <c r="J177" i="6"/>
  <c r="K177" i="6"/>
  <c r="I178" i="6"/>
  <c r="J178" i="6"/>
  <c r="K178" i="6"/>
  <c r="I179" i="6"/>
  <c r="J179" i="6"/>
  <c r="K179" i="6"/>
  <c r="I180" i="6"/>
  <c r="J180" i="6"/>
  <c r="K180" i="6"/>
  <c r="I181" i="6"/>
  <c r="J181" i="6"/>
  <c r="K181" i="6"/>
  <c r="I182" i="6"/>
  <c r="J182" i="6"/>
  <c r="K182" i="6"/>
  <c r="I183" i="6"/>
  <c r="J183" i="6"/>
  <c r="K183" i="6"/>
  <c r="I184" i="6"/>
  <c r="J184" i="6"/>
  <c r="K184" i="6"/>
  <c r="I185" i="6"/>
  <c r="J185" i="6"/>
  <c r="K185" i="6"/>
  <c r="I186" i="6"/>
  <c r="J186" i="6"/>
  <c r="K186" i="6"/>
  <c r="I187" i="6"/>
  <c r="J187" i="6"/>
  <c r="K187" i="6"/>
  <c r="I188" i="6"/>
  <c r="J188" i="6"/>
  <c r="K188" i="6"/>
  <c r="I189" i="6"/>
  <c r="J189" i="6"/>
  <c r="K189" i="6"/>
  <c r="I190" i="6"/>
  <c r="J190" i="6"/>
  <c r="K190" i="6"/>
  <c r="I191" i="6"/>
  <c r="J191" i="6"/>
  <c r="K191" i="6"/>
  <c r="I192" i="6"/>
  <c r="J192" i="6"/>
  <c r="K192" i="6"/>
  <c r="I193" i="6"/>
  <c r="J193" i="6"/>
  <c r="K193" i="6"/>
  <c r="I194" i="6"/>
  <c r="J194" i="6"/>
  <c r="K194" i="6"/>
  <c r="I195" i="6"/>
  <c r="J195" i="6"/>
  <c r="K195" i="6"/>
  <c r="I196" i="6"/>
  <c r="J196" i="6"/>
  <c r="K196" i="6"/>
  <c r="I197" i="6"/>
  <c r="J197" i="6"/>
  <c r="K197" i="6"/>
  <c r="I198" i="6"/>
  <c r="J198" i="6"/>
  <c r="K198" i="6"/>
  <c r="I199" i="6"/>
  <c r="J199" i="6"/>
  <c r="K199" i="6"/>
  <c r="I200" i="6"/>
  <c r="J200" i="6"/>
  <c r="K200" i="6"/>
  <c r="I201" i="6"/>
  <c r="J201" i="6"/>
  <c r="K201" i="6"/>
  <c r="I202" i="6"/>
  <c r="J202" i="6"/>
  <c r="K202" i="6"/>
  <c r="I203" i="6"/>
  <c r="J203" i="6"/>
  <c r="K203" i="6"/>
  <c r="I204" i="6"/>
  <c r="J204" i="6"/>
  <c r="K204" i="6"/>
  <c r="I205" i="6"/>
  <c r="J205" i="6"/>
  <c r="K205" i="6"/>
  <c r="I206" i="6"/>
  <c r="J206" i="6"/>
  <c r="K206" i="6"/>
  <c r="I207" i="6"/>
  <c r="J207" i="6"/>
  <c r="K207" i="6"/>
  <c r="I208" i="6"/>
  <c r="J208" i="6"/>
  <c r="K208" i="6"/>
  <c r="I209" i="6"/>
  <c r="J209" i="6"/>
  <c r="K209" i="6"/>
  <c r="I210" i="6"/>
  <c r="J210" i="6"/>
  <c r="K210" i="6"/>
  <c r="I211" i="6"/>
  <c r="J211" i="6"/>
  <c r="K211" i="6"/>
  <c r="I212" i="6"/>
  <c r="J212" i="6"/>
  <c r="K212" i="6"/>
  <c r="I213" i="6"/>
  <c r="J213" i="6"/>
  <c r="K213" i="6"/>
  <c r="I214" i="6"/>
  <c r="J214" i="6"/>
  <c r="K214" i="6"/>
  <c r="I215" i="6"/>
  <c r="J215" i="6"/>
  <c r="K215" i="6"/>
  <c r="I216" i="6"/>
  <c r="J216" i="6"/>
  <c r="K216" i="6"/>
  <c r="I217" i="6"/>
  <c r="J217" i="6"/>
  <c r="K217" i="6"/>
  <c r="I218" i="6"/>
  <c r="J218" i="6"/>
  <c r="K218" i="6"/>
  <c r="I219" i="6"/>
  <c r="J219" i="6"/>
  <c r="K219" i="6"/>
  <c r="I220" i="6"/>
  <c r="J220" i="6"/>
  <c r="K220" i="6"/>
  <c r="I221" i="6"/>
  <c r="J221" i="6"/>
  <c r="K221" i="6"/>
  <c r="I222" i="6"/>
  <c r="J222" i="6"/>
  <c r="K222" i="6"/>
  <c r="I223" i="6"/>
  <c r="J223" i="6"/>
  <c r="K223" i="6"/>
  <c r="I224" i="6"/>
  <c r="J224" i="6"/>
  <c r="K224" i="6"/>
  <c r="I225" i="6"/>
  <c r="J225" i="6"/>
  <c r="K225" i="6"/>
  <c r="I226" i="6"/>
  <c r="J226" i="6"/>
  <c r="K226" i="6"/>
  <c r="I227" i="6"/>
  <c r="J227" i="6"/>
  <c r="K227" i="6"/>
  <c r="I228" i="6"/>
  <c r="J228" i="6"/>
  <c r="K228" i="6"/>
  <c r="I229" i="6"/>
  <c r="J229" i="6"/>
  <c r="K229" i="6"/>
  <c r="I230" i="6"/>
  <c r="J230" i="6"/>
  <c r="K230" i="6"/>
  <c r="I231" i="6"/>
  <c r="J231" i="6"/>
  <c r="K231" i="6"/>
  <c r="I232" i="6"/>
  <c r="J232" i="6"/>
  <c r="K232" i="6"/>
  <c r="I233" i="6"/>
  <c r="J233" i="6"/>
  <c r="K233" i="6"/>
  <c r="I234" i="6"/>
  <c r="J234" i="6"/>
  <c r="K234" i="6"/>
  <c r="I235" i="6"/>
  <c r="J235" i="6"/>
  <c r="K235" i="6"/>
  <c r="I236" i="6"/>
  <c r="J236" i="6"/>
  <c r="K236" i="6"/>
  <c r="I237" i="6"/>
  <c r="J237" i="6"/>
  <c r="K237" i="6"/>
  <c r="I238" i="6"/>
  <c r="J238" i="6"/>
  <c r="K238" i="6"/>
  <c r="I239" i="6"/>
  <c r="J239" i="6"/>
  <c r="K239" i="6"/>
  <c r="I240" i="6"/>
  <c r="J240" i="6"/>
  <c r="K240" i="6"/>
  <c r="I241" i="6"/>
  <c r="J241" i="6"/>
  <c r="K241" i="6"/>
  <c r="I242" i="6"/>
  <c r="J242" i="6"/>
  <c r="K242" i="6"/>
  <c r="I243" i="6"/>
  <c r="J243" i="6"/>
  <c r="K243" i="6"/>
  <c r="I244" i="6"/>
  <c r="J244" i="6"/>
  <c r="K244" i="6"/>
  <c r="I245" i="6"/>
  <c r="J245" i="6"/>
  <c r="K245" i="6"/>
  <c r="I246" i="6"/>
  <c r="J246" i="6"/>
  <c r="K246" i="6"/>
  <c r="I247" i="6"/>
  <c r="J247" i="6"/>
  <c r="K247" i="6"/>
  <c r="I248" i="6"/>
  <c r="J248" i="6"/>
  <c r="K248" i="6"/>
  <c r="I249" i="6"/>
  <c r="J249" i="6"/>
  <c r="K249" i="6"/>
  <c r="I250" i="6"/>
  <c r="J250" i="6"/>
  <c r="K250" i="6"/>
  <c r="I251" i="6"/>
  <c r="J251" i="6"/>
  <c r="K251" i="6"/>
  <c r="I252" i="6"/>
  <c r="J252" i="6"/>
  <c r="K252" i="6"/>
  <c r="I253" i="6"/>
  <c r="J253" i="6"/>
  <c r="K253" i="6"/>
  <c r="I254" i="6"/>
  <c r="J254" i="6"/>
  <c r="K254" i="6"/>
  <c r="I255" i="6"/>
  <c r="J255" i="6"/>
  <c r="K255" i="6"/>
  <c r="I256" i="6"/>
  <c r="J256" i="6"/>
  <c r="K256" i="6"/>
  <c r="I257" i="6"/>
  <c r="J257" i="6"/>
  <c r="K257" i="6"/>
  <c r="I258" i="6"/>
  <c r="J258" i="6"/>
  <c r="K258" i="6"/>
  <c r="I259" i="6"/>
  <c r="J259" i="6"/>
  <c r="K259" i="6"/>
  <c r="I260" i="6"/>
  <c r="J260" i="6"/>
  <c r="K260" i="6"/>
  <c r="I261" i="6"/>
  <c r="J261" i="6"/>
  <c r="K261" i="6"/>
  <c r="I262" i="6"/>
  <c r="J262" i="6"/>
  <c r="K262" i="6"/>
  <c r="I263" i="6"/>
  <c r="J263" i="6"/>
  <c r="K263" i="6"/>
  <c r="I264" i="6"/>
  <c r="J264" i="6"/>
  <c r="K264" i="6"/>
  <c r="I265" i="6"/>
  <c r="J265" i="6"/>
  <c r="K265" i="6"/>
  <c r="I266" i="6"/>
  <c r="J266" i="6"/>
  <c r="K266" i="6"/>
  <c r="I267" i="6"/>
  <c r="J267" i="6"/>
  <c r="K267" i="6"/>
  <c r="I268" i="6"/>
  <c r="J268" i="6"/>
  <c r="K268" i="6"/>
  <c r="I269" i="6"/>
  <c r="J269" i="6"/>
  <c r="K269" i="6"/>
  <c r="I270" i="6"/>
  <c r="J270" i="6"/>
  <c r="K270" i="6"/>
  <c r="I271" i="6"/>
  <c r="J271" i="6"/>
  <c r="K271" i="6"/>
  <c r="I272" i="6"/>
  <c r="J272" i="6"/>
  <c r="K272" i="6"/>
  <c r="I273" i="6"/>
  <c r="J273" i="6"/>
  <c r="K273" i="6"/>
  <c r="I274" i="6"/>
  <c r="J274" i="6"/>
  <c r="K274" i="6"/>
  <c r="I275" i="6"/>
  <c r="J275" i="6"/>
  <c r="K275" i="6"/>
  <c r="I276" i="6"/>
  <c r="J276" i="6"/>
  <c r="K276" i="6"/>
  <c r="I277" i="6"/>
  <c r="J277" i="6"/>
  <c r="K277" i="6"/>
  <c r="I278" i="6"/>
  <c r="J278" i="6"/>
  <c r="K278" i="6"/>
  <c r="I279" i="6"/>
  <c r="J279" i="6"/>
  <c r="K279" i="6"/>
  <c r="I280" i="6"/>
  <c r="J280" i="6"/>
  <c r="K280" i="6"/>
  <c r="I281" i="6"/>
  <c r="J281" i="6"/>
  <c r="K281" i="6"/>
  <c r="I282" i="6"/>
  <c r="J282" i="6"/>
  <c r="K282" i="6"/>
  <c r="I283" i="6"/>
  <c r="J283" i="6"/>
  <c r="K283" i="6"/>
  <c r="I284" i="6"/>
  <c r="J284" i="6"/>
  <c r="K284" i="6"/>
  <c r="I285" i="6"/>
  <c r="J285" i="6"/>
  <c r="K285" i="6"/>
  <c r="I286" i="6"/>
  <c r="J286" i="6"/>
  <c r="K286" i="6"/>
  <c r="I287" i="6"/>
  <c r="J287" i="6"/>
  <c r="K287" i="6"/>
  <c r="I288" i="6"/>
  <c r="J288" i="6"/>
  <c r="K288" i="6"/>
  <c r="I289" i="6"/>
  <c r="J289" i="6"/>
  <c r="K289" i="6"/>
  <c r="I290" i="6"/>
  <c r="J290" i="6"/>
  <c r="K290" i="6"/>
  <c r="I291" i="6"/>
  <c r="J291" i="6"/>
  <c r="K291" i="6"/>
  <c r="H292" i="6"/>
  <c r="H291" i="6" s="1"/>
  <c r="I292" i="6"/>
  <c r="J292" i="6"/>
  <c r="K292" i="6"/>
  <c r="L292" i="6"/>
  <c r="I293" i="6"/>
  <c r="J293" i="6"/>
  <c r="K293" i="6"/>
  <c r="L293" i="6" s="1"/>
  <c r="I294" i="6"/>
  <c r="J294" i="6"/>
  <c r="K294" i="6"/>
  <c r="I295" i="6"/>
  <c r="J295" i="6"/>
  <c r="K295" i="6"/>
  <c r="I296" i="6"/>
  <c r="J296" i="6"/>
  <c r="K296" i="6"/>
  <c r="I297" i="6"/>
  <c r="J297" i="6"/>
  <c r="K297" i="6"/>
  <c r="I298" i="6"/>
  <c r="J298" i="6"/>
  <c r="K298" i="6"/>
  <c r="I299" i="6"/>
  <c r="J299" i="6"/>
  <c r="K299" i="6"/>
  <c r="I300" i="6"/>
  <c r="J300" i="6"/>
  <c r="K300" i="6"/>
  <c r="I301" i="6"/>
  <c r="J301" i="6"/>
  <c r="K301" i="6"/>
  <c r="I302" i="6"/>
  <c r="J302" i="6"/>
  <c r="K302" i="6"/>
  <c r="I303" i="6"/>
  <c r="J303" i="6"/>
  <c r="K303" i="6"/>
  <c r="I304" i="6"/>
  <c r="J304" i="6"/>
  <c r="K304" i="6"/>
  <c r="I305" i="6"/>
  <c r="J305" i="6"/>
  <c r="K305" i="6"/>
  <c r="I306" i="6"/>
  <c r="J306" i="6"/>
  <c r="K306" i="6"/>
  <c r="I307" i="6"/>
  <c r="J307" i="6"/>
  <c r="K307" i="6"/>
  <c r="I308" i="6"/>
  <c r="J308" i="6"/>
  <c r="K308" i="6"/>
  <c r="I309" i="6"/>
  <c r="J309" i="6"/>
  <c r="K309" i="6"/>
  <c r="I310" i="6"/>
  <c r="J310" i="6"/>
  <c r="K310" i="6"/>
  <c r="I311" i="6"/>
  <c r="J311" i="6"/>
  <c r="K311" i="6"/>
  <c r="I312" i="6"/>
  <c r="J312" i="6"/>
  <c r="K312" i="6"/>
  <c r="I313" i="6"/>
  <c r="J313" i="6"/>
  <c r="K313" i="6"/>
  <c r="I314" i="6"/>
  <c r="J314" i="6"/>
  <c r="K314" i="6"/>
  <c r="I315" i="6"/>
  <c r="J315" i="6"/>
  <c r="K315" i="6"/>
  <c r="I316" i="6"/>
  <c r="J316" i="6"/>
  <c r="K316" i="6"/>
  <c r="I317" i="6"/>
  <c r="J317" i="6"/>
  <c r="K317" i="6"/>
  <c r="I318" i="6"/>
  <c r="J318" i="6"/>
  <c r="K318" i="6"/>
  <c r="I319" i="6"/>
  <c r="J319" i="6"/>
  <c r="K319" i="6"/>
  <c r="I320" i="6"/>
  <c r="J320" i="6"/>
  <c r="K320" i="6"/>
  <c r="I321" i="6"/>
  <c r="J321" i="6"/>
  <c r="K321" i="6"/>
  <c r="I322" i="6"/>
  <c r="J322" i="6"/>
  <c r="K322" i="6"/>
  <c r="I323" i="6"/>
  <c r="J323" i="6"/>
  <c r="K323" i="6"/>
  <c r="I324" i="6"/>
  <c r="J324" i="6"/>
  <c r="K324" i="6"/>
  <c r="I325" i="6"/>
  <c r="J325" i="6"/>
  <c r="K325" i="6"/>
  <c r="I326" i="6"/>
  <c r="J326" i="6"/>
  <c r="K326" i="6"/>
  <c r="I327" i="6"/>
  <c r="J327" i="6"/>
  <c r="K327" i="6"/>
  <c r="I328" i="6"/>
  <c r="J328" i="6"/>
  <c r="K328" i="6"/>
  <c r="I329" i="6"/>
  <c r="J329" i="6"/>
  <c r="K329" i="6"/>
  <c r="I330" i="6"/>
  <c r="J330" i="6"/>
  <c r="K330" i="6"/>
  <c r="I331" i="6"/>
  <c r="J331" i="6"/>
  <c r="K331" i="6"/>
  <c r="I332" i="6"/>
  <c r="J332" i="6"/>
  <c r="K332" i="6"/>
  <c r="I333" i="6"/>
  <c r="J333" i="6"/>
  <c r="K333" i="6"/>
  <c r="I334" i="6"/>
  <c r="J334" i="6"/>
  <c r="K334" i="6"/>
  <c r="I335" i="6"/>
  <c r="J335" i="6"/>
  <c r="K335" i="6"/>
  <c r="I336" i="6"/>
  <c r="J336" i="6"/>
  <c r="K336" i="6"/>
  <c r="I337" i="6"/>
  <c r="J337" i="6"/>
  <c r="K337" i="6"/>
  <c r="I338" i="6"/>
  <c r="J338" i="6"/>
  <c r="K338" i="6"/>
  <c r="I339" i="6"/>
  <c r="J339" i="6"/>
  <c r="K339" i="6"/>
  <c r="I340" i="6"/>
  <c r="J340" i="6"/>
  <c r="K340" i="6"/>
  <c r="I341" i="6"/>
  <c r="J341" i="6"/>
  <c r="K341" i="6"/>
  <c r="I342" i="6"/>
  <c r="J342" i="6"/>
  <c r="K342" i="6"/>
  <c r="I343" i="6"/>
  <c r="J343" i="6"/>
  <c r="K343" i="6"/>
  <c r="I344" i="6"/>
  <c r="J344" i="6"/>
  <c r="K344" i="6"/>
  <c r="I345" i="6"/>
  <c r="J345" i="6"/>
  <c r="K345" i="6"/>
  <c r="K582" i="6" s="1"/>
  <c r="M582" i="6" s="1"/>
  <c r="I346" i="6"/>
  <c r="J346" i="6"/>
  <c r="K346" i="6"/>
  <c r="I347" i="6"/>
  <c r="J347" i="6"/>
  <c r="K347" i="6"/>
  <c r="I348" i="6"/>
  <c r="J348" i="6"/>
  <c r="K348" i="6"/>
  <c r="I349" i="6"/>
  <c r="J349" i="6"/>
  <c r="K349" i="6"/>
  <c r="I350" i="6"/>
  <c r="J350" i="6"/>
  <c r="K350" i="6"/>
  <c r="I351" i="6"/>
  <c r="J351" i="6"/>
  <c r="K351" i="6"/>
  <c r="I352" i="6"/>
  <c r="J352" i="6"/>
  <c r="J583" i="6" s="1"/>
  <c r="K352" i="6"/>
  <c r="I353" i="6"/>
  <c r="J353" i="6"/>
  <c r="K353" i="6"/>
  <c r="I354" i="6"/>
  <c r="J354" i="6"/>
  <c r="K354" i="6"/>
  <c r="I355" i="6"/>
  <c r="J355" i="6"/>
  <c r="K355" i="6"/>
  <c r="I356" i="6"/>
  <c r="J356" i="6"/>
  <c r="K356" i="6"/>
  <c r="I357" i="6"/>
  <c r="J357" i="6"/>
  <c r="K357" i="6"/>
  <c r="I358" i="6"/>
  <c r="J358" i="6"/>
  <c r="K358" i="6"/>
  <c r="I359" i="6"/>
  <c r="J359" i="6"/>
  <c r="K359" i="6"/>
  <c r="I360" i="6"/>
  <c r="J360" i="6"/>
  <c r="K360" i="6"/>
  <c r="I361" i="6"/>
  <c r="J361" i="6"/>
  <c r="K361" i="6"/>
  <c r="I362" i="6"/>
  <c r="J362" i="6"/>
  <c r="K362" i="6"/>
  <c r="I363" i="6"/>
  <c r="J363" i="6"/>
  <c r="K363" i="6"/>
  <c r="I364" i="6"/>
  <c r="J364" i="6"/>
  <c r="K364" i="6"/>
  <c r="I365" i="6"/>
  <c r="J365" i="6"/>
  <c r="K365" i="6"/>
  <c r="I366" i="6"/>
  <c r="J366" i="6"/>
  <c r="K366" i="6"/>
  <c r="I367" i="6"/>
  <c r="J367" i="6"/>
  <c r="K367" i="6"/>
  <c r="I368" i="6"/>
  <c r="J368" i="6"/>
  <c r="K368" i="6"/>
  <c r="I369" i="6"/>
  <c r="J369" i="6"/>
  <c r="K369" i="6"/>
  <c r="I370" i="6"/>
  <c r="J370" i="6"/>
  <c r="K370" i="6"/>
  <c r="I371" i="6"/>
  <c r="J371" i="6"/>
  <c r="K371" i="6"/>
  <c r="I372" i="6"/>
  <c r="J372" i="6"/>
  <c r="K372" i="6"/>
  <c r="I373" i="6"/>
  <c r="J373" i="6"/>
  <c r="K373" i="6"/>
  <c r="I374" i="6"/>
  <c r="J374" i="6"/>
  <c r="K374" i="6"/>
  <c r="I375" i="6"/>
  <c r="J375" i="6"/>
  <c r="K375" i="6"/>
  <c r="I376" i="6"/>
  <c r="J376" i="6"/>
  <c r="K376" i="6"/>
  <c r="I377" i="6"/>
  <c r="J377" i="6"/>
  <c r="K377" i="6"/>
  <c r="I378" i="6"/>
  <c r="J378" i="6"/>
  <c r="K378" i="6"/>
  <c r="I379" i="6"/>
  <c r="J379" i="6"/>
  <c r="K379" i="6"/>
  <c r="I380" i="6"/>
  <c r="J380" i="6"/>
  <c r="K380" i="6"/>
  <c r="I381" i="6"/>
  <c r="J381" i="6"/>
  <c r="K381" i="6"/>
  <c r="I382" i="6"/>
  <c r="J382" i="6"/>
  <c r="K382" i="6"/>
  <c r="I383" i="6"/>
  <c r="J383" i="6"/>
  <c r="K383" i="6"/>
  <c r="I384" i="6"/>
  <c r="J384" i="6"/>
  <c r="K384" i="6"/>
  <c r="I385" i="6"/>
  <c r="J385" i="6"/>
  <c r="K385" i="6"/>
  <c r="I386" i="6"/>
  <c r="J386" i="6"/>
  <c r="K386" i="6"/>
  <c r="I387" i="6"/>
  <c r="J387" i="6"/>
  <c r="K387" i="6"/>
  <c r="I388" i="6"/>
  <c r="J388" i="6"/>
  <c r="K388" i="6"/>
  <c r="I389" i="6"/>
  <c r="J389" i="6"/>
  <c r="K389" i="6"/>
  <c r="I390" i="6"/>
  <c r="J390" i="6"/>
  <c r="K390" i="6"/>
  <c r="I391" i="6"/>
  <c r="J391" i="6"/>
  <c r="K391" i="6"/>
  <c r="I392" i="6"/>
  <c r="J392" i="6"/>
  <c r="K392" i="6"/>
  <c r="I393" i="6"/>
  <c r="J393" i="6"/>
  <c r="K393" i="6"/>
  <c r="I394" i="6"/>
  <c r="J394" i="6"/>
  <c r="K394" i="6"/>
  <c r="I395" i="6"/>
  <c r="J395" i="6"/>
  <c r="K395" i="6"/>
  <c r="I396" i="6"/>
  <c r="J396" i="6"/>
  <c r="K396" i="6"/>
  <c r="I397" i="6"/>
  <c r="J397" i="6"/>
  <c r="K397" i="6"/>
  <c r="I398" i="6"/>
  <c r="J398" i="6"/>
  <c r="K398" i="6"/>
  <c r="I399" i="6"/>
  <c r="J399" i="6"/>
  <c r="K399" i="6"/>
  <c r="I400" i="6"/>
  <c r="J400" i="6"/>
  <c r="K400" i="6"/>
  <c r="I401" i="6"/>
  <c r="J401" i="6"/>
  <c r="K401" i="6"/>
  <c r="I402" i="6"/>
  <c r="J402" i="6"/>
  <c r="K402" i="6"/>
  <c r="I403" i="6"/>
  <c r="J403" i="6"/>
  <c r="K403" i="6"/>
  <c r="I404" i="6"/>
  <c r="J404" i="6"/>
  <c r="K404" i="6"/>
  <c r="I405" i="6"/>
  <c r="J405" i="6"/>
  <c r="K405" i="6"/>
  <c r="I406" i="6"/>
  <c r="J406" i="6"/>
  <c r="K406" i="6"/>
  <c r="I407" i="6"/>
  <c r="J407" i="6"/>
  <c r="K407" i="6"/>
  <c r="I408" i="6"/>
  <c r="J408" i="6"/>
  <c r="K408" i="6"/>
  <c r="I409" i="6"/>
  <c r="J409" i="6"/>
  <c r="K409" i="6"/>
  <c r="I410" i="6"/>
  <c r="J410" i="6"/>
  <c r="K410" i="6"/>
  <c r="I411" i="6"/>
  <c r="J411" i="6"/>
  <c r="K411" i="6"/>
  <c r="I412" i="6"/>
  <c r="J412" i="6"/>
  <c r="K412" i="6"/>
  <c r="I413" i="6"/>
  <c r="J413" i="6"/>
  <c r="K413" i="6"/>
  <c r="I414" i="6"/>
  <c r="J414" i="6"/>
  <c r="K414" i="6"/>
  <c r="I415" i="6"/>
  <c r="J415" i="6"/>
  <c r="K415" i="6"/>
  <c r="I416" i="6"/>
  <c r="J416" i="6"/>
  <c r="K416" i="6"/>
  <c r="I417" i="6"/>
  <c r="J417" i="6"/>
  <c r="K417" i="6"/>
  <c r="I418" i="6"/>
  <c r="J418" i="6"/>
  <c r="K418" i="6"/>
  <c r="I419" i="6"/>
  <c r="J419" i="6"/>
  <c r="K419" i="6"/>
  <c r="I420" i="6"/>
  <c r="J420" i="6"/>
  <c r="K420" i="6"/>
  <c r="I421" i="6"/>
  <c r="J421" i="6"/>
  <c r="K421" i="6"/>
  <c r="I422" i="6"/>
  <c r="J422" i="6"/>
  <c r="K422" i="6"/>
  <c r="I423" i="6"/>
  <c r="J423" i="6"/>
  <c r="K423" i="6"/>
  <c r="I424" i="6"/>
  <c r="J424" i="6"/>
  <c r="K424" i="6"/>
  <c r="I425" i="6"/>
  <c r="J425" i="6"/>
  <c r="K425" i="6"/>
  <c r="I426" i="6"/>
  <c r="J426" i="6"/>
  <c r="K426" i="6"/>
  <c r="I427" i="6"/>
  <c r="J427" i="6"/>
  <c r="K427" i="6"/>
  <c r="I428" i="6"/>
  <c r="J428" i="6"/>
  <c r="K428" i="6"/>
  <c r="I429" i="6"/>
  <c r="J429" i="6"/>
  <c r="K429" i="6"/>
  <c r="K583" i="6" s="1"/>
  <c r="M583" i="6" s="1"/>
  <c r="I430" i="6"/>
  <c r="J430" i="6"/>
  <c r="K430" i="6"/>
  <c r="I431" i="6"/>
  <c r="J431" i="6"/>
  <c r="K431" i="6"/>
  <c r="I432" i="6"/>
  <c r="J432" i="6"/>
  <c r="K432" i="6"/>
  <c r="I433" i="6"/>
  <c r="J433" i="6"/>
  <c r="K433" i="6"/>
  <c r="I434" i="6"/>
  <c r="J434" i="6"/>
  <c r="K434" i="6"/>
  <c r="I435" i="6"/>
  <c r="J435" i="6"/>
  <c r="K435" i="6"/>
  <c r="I436" i="6"/>
  <c r="J436" i="6"/>
  <c r="K436" i="6"/>
  <c r="I437" i="6"/>
  <c r="J437" i="6"/>
  <c r="K437" i="6"/>
  <c r="I438" i="6"/>
  <c r="J438" i="6"/>
  <c r="K438" i="6"/>
  <c r="I439" i="6"/>
  <c r="J439" i="6"/>
  <c r="K439" i="6"/>
  <c r="I440" i="6"/>
  <c r="J440" i="6"/>
  <c r="K440" i="6"/>
  <c r="I441" i="6"/>
  <c r="J441" i="6"/>
  <c r="K441" i="6"/>
  <c r="I442" i="6"/>
  <c r="J442" i="6"/>
  <c r="K442" i="6"/>
  <c r="I443" i="6"/>
  <c r="J443" i="6"/>
  <c r="K443" i="6"/>
  <c r="I444" i="6"/>
  <c r="J444" i="6"/>
  <c r="K444" i="6"/>
  <c r="I445" i="6"/>
  <c r="J445" i="6"/>
  <c r="K445" i="6"/>
  <c r="I446" i="6"/>
  <c r="J446" i="6"/>
  <c r="K446" i="6"/>
  <c r="I447" i="6"/>
  <c r="J447" i="6"/>
  <c r="K447" i="6"/>
  <c r="I448" i="6"/>
  <c r="J448" i="6"/>
  <c r="K448" i="6"/>
  <c r="I449" i="6"/>
  <c r="J449" i="6"/>
  <c r="K449" i="6"/>
  <c r="I450" i="6"/>
  <c r="J450" i="6"/>
  <c r="K450" i="6"/>
  <c r="I451" i="6"/>
  <c r="J451" i="6"/>
  <c r="K451" i="6"/>
  <c r="I452" i="6"/>
  <c r="J452" i="6"/>
  <c r="K452" i="6"/>
  <c r="I453" i="6"/>
  <c r="J453" i="6"/>
  <c r="K453" i="6"/>
  <c r="I454" i="6"/>
  <c r="J454" i="6"/>
  <c r="K454" i="6"/>
  <c r="I455" i="6"/>
  <c r="J455" i="6"/>
  <c r="K455" i="6"/>
  <c r="I456" i="6"/>
  <c r="J456" i="6"/>
  <c r="K456" i="6"/>
  <c r="I457" i="6"/>
  <c r="J457" i="6"/>
  <c r="K457" i="6"/>
  <c r="I458" i="6"/>
  <c r="J458" i="6"/>
  <c r="K458" i="6"/>
  <c r="I459" i="6"/>
  <c r="J459" i="6"/>
  <c r="K459" i="6"/>
  <c r="I460" i="6"/>
  <c r="J460" i="6"/>
  <c r="K460" i="6"/>
  <c r="I461" i="6"/>
  <c r="J461" i="6"/>
  <c r="K461" i="6"/>
  <c r="I462" i="6"/>
  <c r="J462" i="6"/>
  <c r="K462" i="6"/>
  <c r="I463" i="6"/>
  <c r="J463" i="6"/>
  <c r="K463" i="6"/>
  <c r="I464" i="6"/>
  <c r="J464" i="6"/>
  <c r="K464" i="6"/>
  <c r="I465" i="6"/>
  <c r="J465" i="6"/>
  <c r="K465" i="6"/>
  <c r="I466" i="6"/>
  <c r="J466" i="6"/>
  <c r="K466" i="6"/>
  <c r="I467" i="6"/>
  <c r="J467" i="6"/>
  <c r="K467" i="6"/>
  <c r="I468" i="6"/>
  <c r="J468" i="6"/>
  <c r="K468" i="6"/>
  <c r="I469" i="6"/>
  <c r="J469" i="6"/>
  <c r="K469" i="6"/>
  <c r="I470" i="6"/>
  <c r="J470" i="6"/>
  <c r="K470" i="6"/>
  <c r="I471" i="6"/>
  <c r="J471" i="6"/>
  <c r="K471" i="6"/>
  <c r="I472" i="6"/>
  <c r="J472" i="6"/>
  <c r="K472" i="6"/>
  <c r="I473" i="6"/>
  <c r="J473" i="6"/>
  <c r="K473" i="6"/>
  <c r="I474" i="6"/>
  <c r="J474" i="6"/>
  <c r="K474" i="6"/>
  <c r="I475" i="6"/>
  <c r="J475" i="6"/>
  <c r="K475" i="6"/>
  <c r="I476" i="6"/>
  <c r="J476" i="6"/>
  <c r="K476" i="6"/>
  <c r="I477" i="6"/>
  <c r="J477" i="6"/>
  <c r="K477" i="6"/>
  <c r="I478" i="6"/>
  <c r="J478" i="6"/>
  <c r="K478" i="6"/>
  <c r="I479" i="6"/>
  <c r="J479" i="6"/>
  <c r="K479" i="6"/>
  <c r="I480" i="6"/>
  <c r="J480" i="6"/>
  <c r="K480" i="6"/>
  <c r="I481" i="6"/>
  <c r="J481" i="6"/>
  <c r="K481" i="6"/>
  <c r="I482" i="6"/>
  <c r="J482" i="6"/>
  <c r="K482" i="6"/>
  <c r="I483" i="6"/>
  <c r="J483" i="6"/>
  <c r="K483" i="6"/>
  <c r="I484" i="6"/>
  <c r="J484" i="6"/>
  <c r="K484" i="6"/>
  <c r="I485" i="6"/>
  <c r="J485" i="6"/>
  <c r="K485" i="6"/>
  <c r="I486" i="6"/>
  <c r="J486" i="6"/>
  <c r="K486" i="6"/>
  <c r="I487" i="6"/>
  <c r="I582" i="6" s="1"/>
  <c r="J487" i="6"/>
  <c r="K487" i="6"/>
  <c r="I488" i="6"/>
  <c r="J488" i="6"/>
  <c r="K488" i="6"/>
  <c r="I489" i="6"/>
  <c r="J489" i="6"/>
  <c r="K489" i="6"/>
  <c r="I490" i="6"/>
  <c r="J490" i="6"/>
  <c r="K490" i="6"/>
  <c r="I491" i="6"/>
  <c r="J491" i="6"/>
  <c r="K491" i="6"/>
  <c r="I492" i="6"/>
  <c r="J492" i="6"/>
  <c r="K492" i="6"/>
  <c r="I493" i="6"/>
  <c r="J493" i="6"/>
  <c r="K493" i="6"/>
  <c r="I494" i="6"/>
  <c r="J494" i="6"/>
  <c r="K494" i="6"/>
  <c r="I495" i="6"/>
  <c r="J495" i="6"/>
  <c r="K495" i="6"/>
  <c r="I496" i="6"/>
  <c r="J496" i="6"/>
  <c r="K496" i="6"/>
  <c r="I497" i="6"/>
  <c r="J497" i="6"/>
  <c r="K497" i="6"/>
  <c r="I498" i="6"/>
  <c r="J498" i="6"/>
  <c r="K498" i="6"/>
  <c r="I499" i="6"/>
  <c r="J499" i="6"/>
  <c r="K499" i="6"/>
  <c r="I500" i="6"/>
  <c r="J500" i="6"/>
  <c r="K500" i="6"/>
  <c r="I501" i="6"/>
  <c r="J501" i="6"/>
  <c r="K501" i="6"/>
  <c r="I502" i="6"/>
  <c r="J502" i="6"/>
  <c r="K502" i="6"/>
  <c r="I503" i="6"/>
  <c r="J503" i="6"/>
  <c r="K503" i="6"/>
  <c r="I504" i="6"/>
  <c r="J504" i="6"/>
  <c r="K504" i="6"/>
  <c r="I505" i="6"/>
  <c r="J505" i="6"/>
  <c r="K505" i="6"/>
  <c r="I506" i="6"/>
  <c r="J506" i="6"/>
  <c r="K506" i="6"/>
  <c r="I507" i="6"/>
  <c r="J507" i="6"/>
  <c r="K507" i="6"/>
  <c r="I508" i="6"/>
  <c r="J508" i="6"/>
  <c r="K508" i="6"/>
  <c r="I509" i="6"/>
  <c r="J509" i="6"/>
  <c r="K509" i="6"/>
  <c r="I510" i="6"/>
  <c r="J510" i="6"/>
  <c r="K510" i="6"/>
  <c r="I511" i="6"/>
  <c r="J511" i="6"/>
  <c r="K511" i="6"/>
  <c r="I512" i="6"/>
  <c r="J512" i="6"/>
  <c r="K512" i="6"/>
  <c r="I513" i="6"/>
  <c r="J513" i="6"/>
  <c r="K513" i="6"/>
  <c r="I514" i="6"/>
  <c r="J514" i="6"/>
  <c r="K514" i="6"/>
  <c r="I515" i="6"/>
  <c r="J515" i="6"/>
  <c r="K515" i="6"/>
  <c r="I516" i="6"/>
  <c r="J516" i="6"/>
  <c r="K516" i="6"/>
  <c r="I517" i="6"/>
  <c r="J517" i="6"/>
  <c r="K517" i="6"/>
  <c r="I518" i="6"/>
  <c r="J518" i="6"/>
  <c r="K518" i="6"/>
  <c r="I519" i="6"/>
  <c r="J519" i="6"/>
  <c r="K519" i="6"/>
  <c r="I520" i="6"/>
  <c r="J520" i="6"/>
  <c r="K520" i="6"/>
  <c r="I521" i="6"/>
  <c r="J521" i="6"/>
  <c r="K521" i="6"/>
  <c r="I522" i="6"/>
  <c r="J522" i="6"/>
  <c r="K522" i="6"/>
  <c r="I523" i="6"/>
  <c r="J523" i="6"/>
  <c r="K523" i="6"/>
  <c r="I524" i="6"/>
  <c r="J524" i="6"/>
  <c r="K524" i="6"/>
  <c r="I525" i="6"/>
  <c r="J525" i="6"/>
  <c r="K525" i="6"/>
  <c r="I526" i="6"/>
  <c r="J526" i="6"/>
  <c r="K526" i="6"/>
  <c r="I527" i="6"/>
  <c r="J527" i="6"/>
  <c r="K527" i="6"/>
  <c r="I528" i="6"/>
  <c r="J528" i="6"/>
  <c r="K528" i="6"/>
  <c r="I529" i="6"/>
  <c r="J529" i="6"/>
  <c r="K529" i="6"/>
  <c r="I530" i="6"/>
  <c r="J530" i="6"/>
  <c r="K530" i="6"/>
  <c r="I531" i="6"/>
  <c r="J531" i="6"/>
  <c r="K531" i="6"/>
  <c r="I532" i="6"/>
  <c r="J532" i="6"/>
  <c r="K532" i="6"/>
  <c r="I533" i="6"/>
  <c r="J533" i="6"/>
  <c r="K533" i="6"/>
  <c r="I534" i="6"/>
  <c r="J534" i="6"/>
  <c r="K534" i="6"/>
  <c r="I535" i="6"/>
  <c r="J535" i="6"/>
  <c r="K535" i="6"/>
  <c r="I536" i="6"/>
  <c r="J536" i="6"/>
  <c r="K536" i="6"/>
  <c r="I537" i="6"/>
  <c r="J537" i="6"/>
  <c r="K537" i="6"/>
  <c r="I538" i="6"/>
  <c r="J538" i="6"/>
  <c r="K538" i="6"/>
  <c r="I539" i="6"/>
  <c r="J539" i="6"/>
  <c r="K539" i="6"/>
  <c r="I540" i="6"/>
  <c r="J540" i="6"/>
  <c r="K540" i="6"/>
  <c r="I541" i="6"/>
  <c r="J541" i="6"/>
  <c r="K541" i="6"/>
  <c r="I542" i="6"/>
  <c r="J542" i="6"/>
  <c r="K542" i="6"/>
  <c r="I543" i="6"/>
  <c r="J543" i="6"/>
  <c r="K543" i="6"/>
  <c r="I544" i="6"/>
  <c r="J544" i="6"/>
  <c r="K544" i="6"/>
  <c r="I545" i="6"/>
  <c r="J545" i="6"/>
  <c r="K545" i="6"/>
  <c r="I546" i="6"/>
  <c r="J546" i="6"/>
  <c r="K546" i="6"/>
  <c r="I547" i="6"/>
  <c r="J547" i="6"/>
  <c r="K547" i="6"/>
  <c r="I548" i="6"/>
  <c r="J548" i="6"/>
  <c r="K548" i="6"/>
  <c r="I549" i="6"/>
  <c r="J549" i="6"/>
  <c r="K549" i="6"/>
  <c r="I550" i="6"/>
  <c r="J550" i="6"/>
  <c r="K550" i="6"/>
  <c r="I551" i="6"/>
  <c r="J551" i="6"/>
  <c r="K551" i="6"/>
  <c r="I552" i="6"/>
  <c r="J552" i="6"/>
  <c r="K552" i="6"/>
  <c r="I553" i="6"/>
  <c r="J553" i="6"/>
  <c r="K553" i="6"/>
  <c r="I554" i="6"/>
  <c r="J554" i="6"/>
  <c r="K554" i="6"/>
  <c r="I555" i="6"/>
  <c r="J555" i="6"/>
  <c r="K555" i="6"/>
  <c r="I556" i="6"/>
  <c r="J556" i="6"/>
  <c r="K556" i="6"/>
  <c r="I557" i="6"/>
  <c r="J557" i="6"/>
  <c r="K557" i="6"/>
  <c r="I558" i="6"/>
  <c r="J558" i="6"/>
  <c r="K558" i="6"/>
  <c r="I559" i="6"/>
  <c r="J559" i="6"/>
  <c r="K559" i="6"/>
  <c r="I560" i="6"/>
  <c r="J560" i="6"/>
  <c r="K560" i="6"/>
  <c r="I561" i="6"/>
  <c r="J561" i="6"/>
  <c r="K561" i="6"/>
  <c r="I562" i="6"/>
  <c r="J562" i="6"/>
  <c r="K562" i="6"/>
  <c r="I563" i="6"/>
  <c r="J563" i="6"/>
  <c r="K563" i="6"/>
  <c r="I564" i="6"/>
  <c r="J564" i="6"/>
  <c r="K564" i="6"/>
  <c r="I565" i="6"/>
  <c r="J565" i="6"/>
  <c r="K565" i="6"/>
  <c r="I566" i="6"/>
  <c r="J566" i="6"/>
  <c r="K566" i="6"/>
  <c r="I567" i="6"/>
  <c r="J567" i="6"/>
  <c r="K567" i="6"/>
  <c r="I568" i="6"/>
  <c r="J568" i="6"/>
  <c r="K568" i="6"/>
  <c r="I569" i="6"/>
  <c r="J569" i="6"/>
  <c r="K569" i="6"/>
  <c r="I570" i="6"/>
  <c r="J570" i="6"/>
  <c r="K570" i="6"/>
  <c r="I571" i="6"/>
  <c r="J571" i="6"/>
  <c r="K571" i="6"/>
  <c r="I572" i="6"/>
  <c r="J572" i="6"/>
  <c r="K572" i="6"/>
  <c r="I573" i="6"/>
  <c r="J573" i="6"/>
  <c r="K573" i="6"/>
  <c r="I574" i="6"/>
  <c r="J574" i="6"/>
  <c r="K574" i="6"/>
  <c r="I575" i="6"/>
  <c r="J575" i="6"/>
  <c r="K575" i="6"/>
  <c r="I576" i="6"/>
  <c r="J576" i="6"/>
  <c r="K576" i="6"/>
  <c r="I577" i="6"/>
  <c r="J577" i="6"/>
  <c r="K577" i="6"/>
  <c r="I578" i="6"/>
  <c r="J578" i="6"/>
  <c r="K578" i="6"/>
  <c r="I579" i="6"/>
  <c r="J579" i="6"/>
  <c r="K579" i="6"/>
  <c r="I580" i="6"/>
  <c r="J580" i="6"/>
  <c r="K580" i="6"/>
  <c r="I581" i="6"/>
  <c r="J581" i="6"/>
  <c r="K581" i="6"/>
  <c r="H582" i="6"/>
  <c r="H581" i="6" s="1"/>
  <c r="H584" i="6" s="1"/>
  <c r="J582" i="6"/>
  <c r="I583" i="6"/>
  <c r="L583" i="6" l="1"/>
  <c r="M293" i="6"/>
  <c r="M292" i="6"/>
  <c r="L58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Milen Markov</author>
  </authors>
  <commentList>
    <comment ref="E5" authorId="0" shapeId="0" xr:uid="{A75EE324-EF19-4679-9537-3F6D00F2828C}">
      <text>
        <r>
          <rPr>
            <b/>
            <u/>
            <sz val="9"/>
            <color indexed="81"/>
            <rFont val="Tahoma"/>
            <family val="2"/>
            <charset val="204"/>
          </rPr>
          <t>Milen Markov</t>
        </r>
        <r>
          <rPr>
            <b/>
            <sz val="9"/>
            <color indexed="81"/>
            <rFont val="Tahoma"/>
            <family val="2"/>
            <charset val="204"/>
          </rPr>
          <t xml:space="preserve">
NB: This count includes 10 vehicles with a '0' star rating
</t>
        </r>
        <r>
          <rPr>
            <sz val="9"/>
            <color indexed="81"/>
            <rFont val="Tahoma"/>
            <family val="2"/>
            <charset val="204"/>
          </rPr>
          <t xml:space="preserve">(see attached file, sheet for Y2019 for more details)
</t>
        </r>
      </text>
    </comment>
    <comment ref="E6" authorId="0" shapeId="0" xr:uid="{FD331779-9A00-461E-9248-35989F8820D4}">
      <text>
        <r>
          <rPr>
            <b/>
            <u/>
            <sz val="9"/>
            <color indexed="81"/>
            <rFont val="Tahoma"/>
            <family val="2"/>
            <charset val="204"/>
          </rPr>
          <t>Milen Markov</t>
        </r>
        <r>
          <rPr>
            <b/>
            <sz val="9"/>
            <color indexed="81"/>
            <rFont val="Tahoma"/>
            <family val="2"/>
            <charset val="204"/>
          </rPr>
          <t xml:space="preserve">
NB: This count includes 10 vehicles with a '0' star rating
</t>
        </r>
        <r>
          <rPr>
            <sz val="9"/>
            <color indexed="81"/>
            <rFont val="Tahoma"/>
            <family val="2"/>
            <charset val="204"/>
          </rPr>
          <t xml:space="preserve">(see attached file, sheet for Y2019 for more details)
</t>
        </r>
      </text>
    </comment>
  </commentList>
</comments>
</file>

<file path=xl/sharedStrings.xml><?xml version="1.0" encoding="utf-8"?>
<sst xmlns="http://schemas.openxmlformats.org/spreadsheetml/2006/main" count="19052" uniqueCount="693">
  <si>
    <t>Final datafile Baseline KPI Vehicle Safety</t>
  </si>
  <si>
    <t>Countries:</t>
  </si>
  <si>
    <t>Austria</t>
  </si>
  <si>
    <t>Belgium</t>
  </si>
  <si>
    <t>Bulgaria</t>
  </si>
  <si>
    <t>Cyprus</t>
  </si>
  <si>
    <t>Czech Republic</t>
  </si>
  <si>
    <t>Finland</t>
  </si>
  <si>
    <t>Greece</t>
  </si>
  <si>
    <t>Latvia</t>
  </si>
  <si>
    <t>Lithuania</t>
  </si>
  <si>
    <t>Malta</t>
  </si>
  <si>
    <t>Portugal</t>
  </si>
  <si>
    <t>Spain</t>
  </si>
  <si>
    <t>Sweden</t>
  </si>
  <si>
    <t>BASELINE - Vehicle Safety</t>
  </si>
  <si>
    <t>Minimum Level (required)</t>
  </si>
  <si>
    <t>Standard KPI</t>
  </si>
  <si>
    <t>Alternative Indicators</t>
  </si>
  <si>
    <t>Year</t>
  </si>
  <si>
    <t>Make &amp; Model</t>
  </si>
  <si>
    <t>Number of new passenger cars</t>
  </si>
  <si>
    <t>Number of 1-3-star passenger cars</t>
  </si>
  <si>
    <t>Number of 4-star passenger cars</t>
  </si>
  <si>
    <t>Number of 5-star passenger cars</t>
  </si>
  <si>
    <t>KPI percentage-threshold of 4 stars</t>
  </si>
  <si>
    <t>KPI percentage-threshold of 5 stars</t>
  </si>
  <si>
    <t>Average age of the vehicle fleet</t>
  </si>
  <si>
    <t>KPI roadworthy (a)</t>
  </si>
  <si>
    <t>KPI roadworthy (b)</t>
  </si>
  <si>
    <t>KPI roadworthy (c)</t>
  </si>
  <si>
    <t>KPI roadworthy (d)</t>
  </si>
  <si>
    <t>KPI roadworthy (e)</t>
  </si>
  <si>
    <t>Total passenger cars (excl. no star rating cars)</t>
  </si>
  <si>
    <t>Total passenger cars</t>
  </si>
  <si>
    <t>Legend</t>
  </si>
  <si>
    <t>Level 0</t>
  </si>
  <si>
    <t>no disaggregation</t>
  </si>
  <si>
    <t>% of new passenger cars with a Euro NCAP safety rating equal or above 4 stars</t>
  </si>
  <si>
    <t>% of new passenger cars with a Euro NCAP safety rating equal to 5 stars</t>
  </si>
  <si>
    <t>the average distance driven (in km) by vehicles undergoing technical inspection, based on odometer reading</t>
  </si>
  <si>
    <t>the average time between the theoretical date of inspection and the actual one</t>
  </si>
  <si>
    <t>% of vehicles inspected with any major or dangerous deficiency in technical inspections</t>
  </si>
  <si>
    <t>% of vehicles inspected with any major or dangerous deficiency in roadside inspections</t>
  </si>
  <si>
    <t>% of vehicles not showing up to the periodical inspection</t>
  </si>
  <si>
    <t>Note</t>
  </si>
  <si>
    <t>Data collection method</t>
  </si>
  <si>
    <t>-</t>
  </si>
  <si>
    <t>passenger cars</t>
  </si>
  <si>
    <t>KPI Vehicle Safety</t>
  </si>
  <si>
    <t>KPI Definition and Methodology</t>
  </si>
  <si>
    <t>Name the KPIs on vehicle safety delivered (definition selected)</t>
  </si>
  <si>
    <t>Percentage of new passenger cars with a Euro NCAP safety rating equal or above a predefined threshold</t>
  </si>
  <si>
    <t>Year(s) data refer to</t>
  </si>
  <si>
    <t>2019, 2020</t>
  </si>
  <si>
    <t>Analysis of existing databases</t>
  </si>
  <si>
    <t>Standard Indicator</t>
  </si>
  <si>
    <t>Source of data</t>
  </si>
  <si>
    <t>Newly registered motor vehicles; STATISTIC AUSTRIA</t>
  </si>
  <si>
    <t>Database covers the whole country</t>
  </si>
  <si>
    <t>Yes</t>
  </si>
  <si>
    <t>Types and models of cars missing from database (e.g. due to incomplete database, no Euro NCAP ratings available, etc.)</t>
  </si>
  <si>
    <t xml:space="preserve">long list of make&amp;models w/o EuroNCAP rating can be provided upon request </t>
  </si>
  <si>
    <t>Percentage of the new registered passenger cars missing (e.g. due to incomplete database, no Euro NCAP ratings available, etc.)</t>
  </si>
  <si>
    <t>~4.9% w/o EuroNCAP star rating</t>
  </si>
  <si>
    <t>Issues encountered during the linking process</t>
  </si>
  <si>
    <t>doubled make&amp;model entries in data Excel (e.g. Dacia Solero</t>
  </si>
  <si>
    <t>Percentage of new vehicles in relation to the entire vehicle fleet per year:</t>
  </si>
  <si>
    <t>Roadworthiness Indicators</t>
  </si>
  <si>
    <t>Roadworthiness criteria used</t>
  </si>
  <si>
    <t>Are only passenger cars included?</t>
  </si>
  <si>
    <t>Which part of the fleet is excluded from the data?</t>
  </si>
  <si>
    <t>Why is this part of the fleet missing (e.g. no need for vehicle inspection)?</t>
  </si>
  <si>
    <t>Issues encountered during the calculation process</t>
  </si>
  <si>
    <t>1st level of disaggregation: available data for each stratum/variable</t>
  </si>
  <si>
    <t>Level 1</t>
  </si>
  <si>
    <t>no star rating</t>
  </si>
  <si>
    <t>Large Off-Road</t>
  </si>
  <si>
    <t>e4*2007/46*0929*06</t>
  </si>
  <si>
    <t>Volvo XC90</t>
  </si>
  <si>
    <t>e4*2007/46*1220*00</t>
  </si>
  <si>
    <t>Volvo XC60</t>
  </si>
  <si>
    <t>Small Off-Road</t>
  </si>
  <si>
    <t>e9*2007/46*3146*00</t>
  </si>
  <si>
    <t>Volvo XC40</t>
  </si>
  <si>
    <t>Executive</t>
  </si>
  <si>
    <t>e4*2007/46*1067*03</t>
  </si>
  <si>
    <t>Volvo V90</t>
  </si>
  <si>
    <t/>
  </si>
  <si>
    <t>Volvo S90/V90</t>
  </si>
  <si>
    <t>Large Family Car</t>
  </si>
  <si>
    <t>Volvo S60/V60</t>
  </si>
  <si>
    <t>e4*2007/46*1315*00</t>
  </si>
  <si>
    <t>Volvo S60</t>
  </si>
  <si>
    <t>Supermini</t>
  </si>
  <si>
    <t>e13*2007/46*1167*00</t>
  </si>
  <si>
    <t>Volkswagen Up!</t>
  </si>
  <si>
    <t>e13*2007/46*1845*00</t>
  </si>
  <si>
    <t>Volkswagen T-Roc</t>
  </si>
  <si>
    <t>Large MPV</t>
  </si>
  <si>
    <t>Volkswagen Transporter</t>
  </si>
  <si>
    <t>Small MPV</t>
  </si>
  <si>
    <t>Volkswagen Touran</t>
  </si>
  <si>
    <t>e1*2007/46*1827*01</t>
  </si>
  <si>
    <t>Volkswagen Touareg</t>
  </si>
  <si>
    <t>e1*2001/116*0450*24</t>
  </si>
  <si>
    <t>Volkswagen Tiguan</t>
  </si>
  <si>
    <t>e13*2007/46*1985*00</t>
  </si>
  <si>
    <t>Volkswagen T-Cross</t>
  </si>
  <si>
    <t>e1*2007/46*0401.*00</t>
  </si>
  <si>
    <t>Volkswagen Sharan</t>
  </si>
  <si>
    <t>e1*2007/46*1783*00</t>
  </si>
  <si>
    <t>Volkswagen Polo</t>
  </si>
  <si>
    <t>e1*2001/116*0307*51</t>
  </si>
  <si>
    <t>Volkswagen Passat</t>
  </si>
  <si>
    <t> e1*2018/858*00004*01</t>
  </si>
  <si>
    <t>Volkswagen ID.4</t>
  </si>
  <si>
    <t>Small Family Car</t>
  </si>
  <si>
    <t>e1*2007/46*2033*00</t>
  </si>
  <si>
    <t>Volkswagen ID.3</t>
  </si>
  <si>
    <t>Volkswagen Golf Sportsvan</t>
  </si>
  <si>
    <t>e1*2007/46*2014*00</t>
  </si>
  <si>
    <t>Volkswagen Golf</t>
  </si>
  <si>
    <t>e1*2001/116*0252*50</t>
  </si>
  <si>
    <t>Volkswagen Caddy</t>
  </si>
  <si>
    <t>e1*2007/46*1725*00</t>
  </si>
  <si>
    <t>Volkswagen Arteon</t>
  </si>
  <si>
    <t>e6*2007/46*0437*00</t>
  </si>
  <si>
    <t>Toyota Yaris</t>
  </si>
  <si>
    <t>e11*2007/46*0152*09</t>
  </si>
  <si>
    <t>e6*2007/46*0289*00</t>
  </si>
  <si>
    <t>Toyota RAV4</t>
  </si>
  <si>
    <t>Toyota Proace City</t>
  </si>
  <si>
    <t>Business and Family Van</t>
  </si>
  <si>
    <t>Toyota Proace</t>
  </si>
  <si>
    <t>e11*2007/46*2971*00</t>
  </si>
  <si>
    <t>Toyota Prius</t>
  </si>
  <si>
    <t>Pick-up</t>
  </si>
  <si>
    <t>e1*2007/46*1219*02</t>
  </si>
  <si>
    <t>Toyota Hilux</t>
  </si>
  <si>
    <t>Toyota Corolla</t>
  </si>
  <si>
    <t>e11*2007/46*3641*00</t>
  </si>
  <si>
    <t>Toyota C-HR</t>
  </si>
  <si>
    <t>e11*2001/116*0236*13</t>
  </si>
  <si>
    <t>Toyota Aygo</t>
  </si>
  <si>
    <t>e11*2001/116*0331*09</t>
  </si>
  <si>
    <t>Toyota Avensis</t>
  </si>
  <si>
    <t>Toyota Auris</t>
  </si>
  <si>
    <t>e4*2007/46*0667*27</t>
  </si>
  <si>
    <t>Tesla Model X</t>
  </si>
  <si>
    <t>Tesla Model S</t>
  </si>
  <si>
    <t>e4*2007/46*1293*00</t>
  </si>
  <si>
    <t>Tesla Model 3</t>
  </si>
  <si>
    <t>e4*2007/46*0928*02</t>
  </si>
  <si>
    <t>Suzuki Vitara</t>
  </si>
  <si>
    <t>Suzuki SX4</t>
  </si>
  <si>
    <t>e4*2007/46*1205*00</t>
  </si>
  <si>
    <t>Suzuki Swift</t>
  </si>
  <si>
    <t>e6*2007/46*0253*00</t>
  </si>
  <si>
    <t>Suzuki Jimny</t>
  </si>
  <si>
    <t>e4*2007/46*1162*00</t>
  </si>
  <si>
    <t>Suzuki Ignis</t>
  </si>
  <si>
    <t>e6*2007/46*0119*02</t>
  </si>
  <si>
    <t>Suzuki Celerio</t>
  </si>
  <si>
    <t>e6*2007/46*0177*00</t>
  </si>
  <si>
    <t>Suzuki Baleno</t>
  </si>
  <si>
    <t>Subaru XV</t>
  </si>
  <si>
    <t>Subaru Outback</t>
  </si>
  <si>
    <t>e1*2007/46*1203*04</t>
  </si>
  <si>
    <t>Subaru Levorg</t>
  </si>
  <si>
    <t>Subaru Impreza</t>
  </si>
  <si>
    <t>e13*2007/46*1998*00</t>
  </si>
  <si>
    <t>Subaru Forester</t>
  </si>
  <si>
    <t>SsangYong XLV</t>
  </si>
  <si>
    <t>e9*2007/46*6294*03</t>
  </si>
  <si>
    <t>SsangYong Tivoli</t>
  </si>
  <si>
    <t>e8*2007/46*0360*00</t>
  </si>
  <si>
    <t>SsangYong Korando</t>
  </si>
  <si>
    <t>e1*2001/116*0413*35</t>
  </si>
  <si>
    <t>smart fortwo</t>
  </si>
  <si>
    <t>e1*2001/116*0413*39</t>
  </si>
  <si>
    <t>smart forfour</t>
  </si>
  <si>
    <t>Škoda Superb</t>
  </si>
  <si>
    <t>e8*2007/46*0349*00</t>
  </si>
  <si>
    <t>Škoda Scala</t>
  </si>
  <si>
    <t>Škoda Octavia</t>
  </si>
  <si>
    <t>Škoda Kodiaq</t>
  </si>
  <si>
    <t>Škoda Karoq</t>
  </si>
  <si>
    <t>Škoda Kamiq</t>
  </si>
  <si>
    <t>Škoda Fabia</t>
  </si>
  <si>
    <t>Škoda Citigo</t>
  </si>
  <si>
    <t>Skoda ENYAQ iV</t>
  </si>
  <si>
    <t>e9*2007/46*6666*00</t>
  </si>
  <si>
    <t>SEAT Tarraco</t>
  </si>
  <si>
    <t>e13*2007/46*1168*20</t>
  </si>
  <si>
    <t>SEAT Mii</t>
  </si>
  <si>
    <t xml:space="preserve"> e9*2007/46*3167*00</t>
  </si>
  <si>
    <t>SEAT Leon</t>
  </si>
  <si>
    <t>e9*2007/46*3134*00</t>
  </si>
  <si>
    <t>SEAT Ibiza</t>
  </si>
  <si>
    <t>e9*2007/46*6394*00</t>
  </si>
  <si>
    <t>SEAT Ateca</t>
  </si>
  <si>
    <t>e9*2007/46*3134*02</t>
  </si>
  <si>
    <t>SEAT Arona</t>
  </si>
  <si>
    <t>e1*2007/46*0402*00</t>
  </si>
  <si>
    <t>SEAT Alhambra</t>
  </si>
  <si>
    <t>Renault ZOE</t>
  </si>
  <si>
    <t>Renault Twingo</t>
  </si>
  <si>
    <t>Renault Talisman</t>
  </si>
  <si>
    <t>Renault Scenic</t>
  </si>
  <si>
    <t>Renault Mégane Hatch</t>
  </si>
  <si>
    <t>Renault Mégane</t>
  </si>
  <si>
    <t>Renault Koleos</t>
  </si>
  <si>
    <t>Renault Kadjar</t>
  </si>
  <si>
    <t>e2*2007/46*0470*06</t>
  </si>
  <si>
    <t>Renault Espace</t>
  </si>
  <si>
    <t>e2*2007/046*0676*00</t>
  </si>
  <si>
    <t>Renault Clio</t>
  </si>
  <si>
    <t>e2*2007/46*0684*00</t>
  </si>
  <si>
    <t>Renault Captur</t>
  </si>
  <si>
    <t>Renault Arkana</t>
  </si>
  <si>
    <t>Qoros 3 Sedan</t>
  </si>
  <si>
    <t>Porsche Taycan</t>
  </si>
  <si>
    <t>Porsche Macan</t>
  </si>
  <si>
    <t>e13*2007/46*0900*00</t>
  </si>
  <si>
    <t>Porsche Cayenne</t>
  </si>
  <si>
    <t>e9*2007/46*6834*00</t>
  </si>
  <si>
    <t>Polestar 2</t>
  </si>
  <si>
    <t>Peugeot Traveller</t>
  </si>
  <si>
    <t>e2*2007/46*0624*01</t>
  </si>
  <si>
    <t>Peugeot Rifter</t>
  </si>
  <si>
    <t>Peugeot Partner</t>
  </si>
  <si>
    <t>Peugeot 508</t>
  </si>
  <si>
    <t>Peugeot 5008</t>
  </si>
  <si>
    <t>Peugeot 308</t>
  </si>
  <si>
    <t>Peugeot 301</t>
  </si>
  <si>
    <t>Peugeot 3008</t>
  </si>
  <si>
    <t>e2*2007/46*0639*03</t>
  </si>
  <si>
    <t>Peugeot 208</t>
  </si>
  <si>
    <t>e2*2007/46*0639*00</t>
  </si>
  <si>
    <t>Peugeot 2008</t>
  </si>
  <si>
    <t>Peugeot 108</t>
  </si>
  <si>
    <t>Opel/Vauxhall Karl</t>
  </si>
  <si>
    <t>Opel/Vauxhall Insignia</t>
  </si>
  <si>
    <t>Opel/Vauxhall Grandland X</t>
  </si>
  <si>
    <t>Opel/Vauxhall Crossland X</t>
  </si>
  <si>
    <t>Opel/Vauxhall Corsa</t>
  </si>
  <si>
    <t>Opel/Vauxhall Combo</t>
  </si>
  <si>
    <t>Opel/Vauxhall Astra</t>
  </si>
  <si>
    <t>Opel/Vauxhall Ampera-e</t>
  </si>
  <si>
    <t>Opel/Vauxhall Adam</t>
  </si>
  <si>
    <t>e13*2007/46*1456*11</t>
  </si>
  <si>
    <t>Nissan X-Trail</t>
  </si>
  <si>
    <t>Nissan Qashqai</t>
  </si>
  <si>
    <t>e9*2007/46*3086*06</t>
  </si>
  <si>
    <t>Nissan Pulsar</t>
  </si>
  <si>
    <t>Nissan NP300 Navara</t>
  </si>
  <si>
    <t>Nissan Note</t>
  </si>
  <si>
    <t>Nissan Micra</t>
  </si>
  <si>
    <t>e9*2007/46*6537*00</t>
  </si>
  <si>
    <t>Nissan Leaf</t>
  </si>
  <si>
    <t>e9*2007/46*6697 *00</t>
  </si>
  <si>
    <t>Nissan Juke</t>
  </si>
  <si>
    <t>Nissan Evalia</t>
  </si>
  <si>
    <t>Nissan e-NV200 Evalia</t>
  </si>
  <si>
    <t>Mitsubishi Space Star</t>
  </si>
  <si>
    <t>Mitsubishi Outlander PHEV</t>
  </si>
  <si>
    <t>Mitsubishi L200</t>
  </si>
  <si>
    <t>e1*2007/46*1769*00</t>
  </si>
  <si>
    <t>Mitsubishi Eclipse Cross</t>
  </si>
  <si>
    <t>e1*2007/46*1678*04</t>
  </si>
  <si>
    <t>MINI One</t>
  </si>
  <si>
    <t>MINI Countryman</t>
  </si>
  <si>
    <t>MINI Clubman</t>
  </si>
  <si>
    <t>MG ZS EV</t>
  </si>
  <si>
    <t>MG ZS</t>
  </si>
  <si>
    <t>MG HS</t>
  </si>
  <si>
    <t>MG 3</t>
  </si>
  <si>
    <t>e9*2007/46*6531*00</t>
  </si>
  <si>
    <t>Mercedes-Benz X-Class</t>
  </si>
  <si>
    <t>Mercedes-Benz V-Class</t>
  </si>
  <si>
    <t>e1*2007/46*1885*00</t>
  </si>
  <si>
    <t>Mercedes-Benz GLE</t>
  </si>
  <si>
    <t>e1*2001/116*0480*24</t>
  </si>
  <si>
    <t>Mercedes-Benz GLC</t>
  </si>
  <si>
    <t>e1*2007/46*1909*03</t>
  </si>
  <si>
    <t>Mercedes-Benz GLB</t>
  </si>
  <si>
    <t>e1*2001/116*0470*21</t>
  </si>
  <si>
    <t>Mercedes-Benz GLA</t>
  </si>
  <si>
    <t>e1*2007/46*1830*01</t>
  </si>
  <si>
    <t>Mercedes-Benz G-Class</t>
  </si>
  <si>
    <t>e1*2001/116*0480*31</t>
  </si>
  <si>
    <t>Mercedes-Benz EQC</t>
  </si>
  <si>
    <t>e1*2007/46*1560*10</t>
  </si>
  <si>
    <t>Mercedes-Benz E-Class</t>
  </si>
  <si>
    <t>Mercedes-Benz CLS</t>
  </si>
  <si>
    <t>Mercedes-Benz CLA-Class</t>
  </si>
  <si>
    <t>e1*2007/46*1912*00</t>
  </si>
  <si>
    <t>Mercedes-Benz CLA</t>
  </si>
  <si>
    <t>Mercedes-Benz Citan Kombi</t>
  </si>
  <si>
    <t>Mercedes-Benz C-Class Cabriolet</t>
  </si>
  <si>
    <t>e1*2001/116*0431*43</t>
  </si>
  <si>
    <t>Mercedes-Benz C-Class</t>
  </si>
  <si>
    <t>e1*2007/46*1909*00</t>
  </si>
  <si>
    <t>Mercedes-Benz B-Class</t>
  </si>
  <si>
    <t>e1*2007/46*1829*00</t>
  </si>
  <si>
    <t>Mercedes-Benz A-Class</t>
  </si>
  <si>
    <t>Roadster sports</t>
  </si>
  <si>
    <t>e11*2007/46*2661*02</t>
  </si>
  <si>
    <t>Mazda MX-5</t>
  </si>
  <si>
    <t>e13*2007/46*2300*00</t>
  </si>
  <si>
    <t>Mazda MX-30</t>
  </si>
  <si>
    <t>Mazda CX-5</t>
  </si>
  <si>
    <t>e13*2007/46*2041*00</t>
  </si>
  <si>
    <t>Mazda CX-30</t>
  </si>
  <si>
    <t>e1*2007/46*1335*12</t>
  </si>
  <si>
    <t>Mazda CX-3</t>
  </si>
  <si>
    <t>e1*2001/116*0448*30</t>
  </si>
  <si>
    <t>Mazda 6</t>
  </si>
  <si>
    <t>e13*2007/46*1972*01</t>
  </si>
  <si>
    <t>Mazda 3</t>
  </si>
  <si>
    <t>Mazda 2</t>
  </si>
  <si>
    <t>Maserati Ghibli</t>
  </si>
  <si>
    <t>e6*2007/46*0263*00</t>
  </si>
  <si>
    <t>Lexus UX</t>
  </si>
  <si>
    <t>e6*2007/46*0163*01</t>
  </si>
  <si>
    <t>Lexus RX</t>
  </si>
  <si>
    <t>e6*2007/46*0111*05</t>
  </si>
  <si>
    <t>Lexus NX</t>
  </si>
  <si>
    <t>Lexus IS</t>
  </si>
  <si>
    <t>e6*2007/46*0250*00</t>
  </si>
  <si>
    <t>Lexus ES</t>
  </si>
  <si>
    <t>e11*2007/46*3954*00</t>
  </si>
  <si>
    <t>Land Rover Range Rover Velar</t>
  </si>
  <si>
    <t>e5*2007/46*0076*00</t>
  </si>
  <si>
    <t>Land Rover Range Rover Evoque</t>
  </si>
  <si>
    <t>e11*2007/46*1659*13</t>
  </si>
  <si>
    <t>Land Rover Discovery Sport</t>
  </si>
  <si>
    <t>Land Rover Discovery</t>
  </si>
  <si>
    <t>e5*2007/46*0092*00</t>
  </si>
  <si>
    <t>Land Rover Defender</t>
  </si>
  <si>
    <t>e3*2001/116*0149*03</t>
  </si>
  <si>
    <t>Lancia Ypsilon</t>
  </si>
  <si>
    <t>Kia Stonic</t>
  </si>
  <si>
    <t>e11*2007/46*4002*00</t>
  </si>
  <si>
    <t>Kia Stinger</t>
  </si>
  <si>
    <t>e11*2007/46*3144*03</t>
  </si>
  <si>
    <t>Kia Sportage</t>
  </si>
  <si>
    <t>Kia Soul EV</t>
  </si>
  <si>
    <t>e9*2007/46*6160*03</t>
  </si>
  <si>
    <t>Kia Soul</t>
  </si>
  <si>
    <t>e4*2007/46*1530*00</t>
  </si>
  <si>
    <t>Kia Sorento</t>
  </si>
  <si>
    <t>e4*2007/46*0894*07</t>
  </si>
  <si>
    <t>e11*2007/46*3777*00</t>
  </si>
  <si>
    <t>Kia Rio</t>
  </si>
  <si>
    <t>Kia Picanto</t>
  </si>
  <si>
    <t>e4*2007/46*1018*05</t>
  </si>
  <si>
    <t>Kia Optima</t>
  </si>
  <si>
    <t>e4*2007/46*1139*00</t>
  </si>
  <si>
    <t>Kia Niro</t>
  </si>
  <si>
    <t>e4*2007/46*1299*00</t>
  </si>
  <si>
    <t>Kia Ceed</t>
  </si>
  <si>
    <t>Kia Carens</t>
  </si>
  <si>
    <t>e4*2001/116*0116*26</t>
  </si>
  <si>
    <t>Jeep Wrangler</t>
  </si>
  <si>
    <t>e3*2007/46*0300*00</t>
  </si>
  <si>
    <t>Jeep Renegade</t>
  </si>
  <si>
    <t>e11*2007/46*4037*02</t>
  </si>
  <si>
    <t>Jeep Compass</t>
  </si>
  <si>
    <t>e4*2007/46*0783*15</t>
  </si>
  <si>
    <t>Jeep Cherokee</t>
  </si>
  <si>
    <t>Jaguar XF</t>
  </si>
  <si>
    <t>e11*2007/46*2150*04</t>
  </si>
  <si>
    <t>Jaguar XE</t>
  </si>
  <si>
    <t>e11*2007/46*4311*00</t>
  </si>
  <si>
    <t>Jaguar I-Pace</t>
  </si>
  <si>
    <t>e11*2007/46*3324*00</t>
  </si>
  <si>
    <t>Jaguar F-Pace</t>
  </si>
  <si>
    <t>Jaguar E-Pace</t>
  </si>
  <si>
    <t>e13*2007/46*2324*00</t>
  </si>
  <si>
    <t>ISUZU D-MAX</t>
  </si>
  <si>
    <t>Infiniti Q50</t>
  </si>
  <si>
    <t>e11*2007/46*2977*03</t>
  </si>
  <si>
    <t>Infiniti Q30</t>
  </si>
  <si>
    <t>e11*2007/46*2724*05</t>
  </si>
  <si>
    <t>Hyundai Tucson</t>
  </si>
  <si>
    <t>e4*2007/46*1318*00</t>
  </si>
  <si>
    <t>Hyundai Santa Fe</t>
  </si>
  <si>
    <t>e9*2007/46*6592*01</t>
  </si>
  <si>
    <t>Hyundai NEXO</t>
  </si>
  <si>
    <t>e4*2007/46*1259*00</t>
  </si>
  <si>
    <t>Hyundai KONA</t>
  </si>
  <si>
    <t>Hyundai Ioniq</t>
  </si>
  <si>
    <t>Hyundai i30</t>
  </si>
  <si>
    <t>e11*2007/46*1600*07</t>
  </si>
  <si>
    <t>Hyundai i20</t>
  </si>
  <si>
    <t>e5*2007/46*0090*01</t>
  </si>
  <si>
    <t>Hyundai i10</t>
  </si>
  <si>
    <t>e6*2007/46*0415*00</t>
  </si>
  <si>
    <t>Honda Jazz</t>
  </si>
  <si>
    <t>e6*2007/46*0162*04</t>
  </si>
  <si>
    <t>e6*2007/46*0158*01</t>
  </si>
  <si>
    <t>Honda HR-V</t>
  </si>
  <si>
    <t>Honda e</t>
  </si>
  <si>
    <t>Honda CR-V</t>
  </si>
  <si>
    <t>Honda Civic</t>
  </si>
  <si>
    <t>e5*2007/46*0098*00</t>
  </si>
  <si>
    <t>Genesis GV80</t>
  </si>
  <si>
    <t>e5*2007/46*0106*00</t>
  </si>
  <si>
    <t>Genesis G80</t>
  </si>
  <si>
    <t>e1*98/14*0194*34</t>
  </si>
  <si>
    <t>Ford Tourneo Courier</t>
  </si>
  <si>
    <t>e1*2001/116*0207*25</t>
  </si>
  <si>
    <t>Ford Tourneo Connect</t>
  </si>
  <si>
    <t>Ford S-MAX</t>
  </si>
  <si>
    <t>Ford Puma</t>
  </si>
  <si>
    <t>Ford Mustang</t>
  </si>
  <si>
    <t>e13*2001/116*0249*00</t>
  </si>
  <si>
    <t>Ford Mondeo</t>
  </si>
  <si>
    <t>e13*2007/46*2188*00</t>
  </si>
  <si>
    <t>Ford Kuga</t>
  </si>
  <si>
    <t>e13*2007/46*1637*01</t>
  </si>
  <si>
    <t>Ford Ka+</t>
  </si>
  <si>
    <t>Ford Grand C-MAX</t>
  </si>
  <si>
    <t>e13*2001/116*0185*31</t>
  </si>
  <si>
    <t>Ford Galaxy</t>
  </si>
  <si>
    <t>Ford Focus</t>
  </si>
  <si>
    <t>Ford Fiesta</t>
  </si>
  <si>
    <t>Ford Explorer</t>
  </si>
  <si>
    <t>e1*2007/46*1524*00</t>
  </si>
  <si>
    <t>Ford Edge</t>
  </si>
  <si>
    <t>Ford EcoSport</t>
  </si>
  <si>
    <t>Ford C-MAX</t>
  </si>
  <si>
    <t>e3*2007/46*0373*03</t>
  </si>
  <si>
    <t>Fiat Tipo</t>
  </si>
  <si>
    <t>e3*2001/116*0217*52</t>
  </si>
  <si>
    <t>Fiat Punto</t>
  </si>
  <si>
    <t>e3*2007/46*0064*37</t>
  </si>
  <si>
    <t>Fiat Panda Cross</t>
  </si>
  <si>
    <t>Fiat Panda</t>
  </si>
  <si>
    <t>e3*2007/46*0007*20</t>
  </si>
  <si>
    <t>Fiat Doblo</t>
  </si>
  <si>
    <t>Fiat 500X</t>
  </si>
  <si>
    <t>e3*2007/46*0064*33</t>
  </si>
  <si>
    <t>Fiat 500</t>
  </si>
  <si>
    <t>DS 7 Crossback</t>
  </si>
  <si>
    <t>e2*2007/46*0639*01</t>
  </si>
  <si>
    <t>DS 3 Crossback</t>
  </si>
  <si>
    <t>e2*2007/46*0003*50</t>
  </si>
  <si>
    <t>DS 3</t>
  </si>
  <si>
    <t>e19*2007/46*0026*03</t>
  </si>
  <si>
    <t>Dacia Sandero Stepway</t>
  </si>
  <si>
    <t>Dacia Sandero</t>
  </si>
  <si>
    <t>e2*2001/116*0314*85</t>
  </si>
  <si>
    <t>Dacia Logan</t>
  </si>
  <si>
    <t>e2*2001/116*0323*43</t>
  </si>
  <si>
    <t>Dacia Duster</t>
  </si>
  <si>
    <t>e9*2007/46*4008*00</t>
  </si>
  <si>
    <t>Cupra Formentor</t>
  </si>
  <si>
    <t>Citroën Spacetourer</t>
  </si>
  <si>
    <t>e9*2007/46*6520*00</t>
  </si>
  <si>
    <t>Citroën e-Mehari</t>
  </si>
  <si>
    <t>e2*2007/46*0225*08</t>
  </si>
  <si>
    <t>Citroën C-Elysée</t>
  </si>
  <si>
    <t>e2*2007/46*0642*01</t>
  </si>
  <si>
    <t>Citroën C5 Aircross</t>
  </si>
  <si>
    <t>Citroën C4 Picasso</t>
  </si>
  <si>
    <t>e2*2007/46*0440*10</t>
  </si>
  <si>
    <t>Citroën C4 Cactus</t>
  </si>
  <si>
    <t>e9*2007/46*6816*00</t>
  </si>
  <si>
    <t>Citroën C4</t>
  </si>
  <si>
    <t>Citroën C3 Aircross</t>
  </si>
  <si>
    <t>Citroën C3</t>
  </si>
  <si>
    <t>Citroën C1</t>
  </si>
  <si>
    <t>Citroën Berlingo</t>
  </si>
  <si>
    <t>Chevrolet Trax</t>
  </si>
  <si>
    <t>BMW Z4</t>
  </si>
  <si>
    <t>e1*2007/46*1918*00</t>
  </si>
  <si>
    <t>BMW X5</t>
  </si>
  <si>
    <t>BMW X4</t>
  </si>
  <si>
    <t>BMW X3</t>
  </si>
  <si>
    <t>BMW X2</t>
  </si>
  <si>
    <t>e1*2007/46*1676*05</t>
  </si>
  <si>
    <t>BMW X1</t>
  </si>
  <si>
    <t>BMW i3</t>
  </si>
  <si>
    <t>BMW 6-Series</t>
  </si>
  <si>
    <t>e1*2007/46*1688*00</t>
  </si>
  <si>
    <t>BMW 5-Series</t>
  </si>
  <si>
    <t>BMW 3-Series</t>
  </si>
  <si>
    <t>BMW 2-Series Active Tourer</t>
  </si>
  <si>
    <t>BMW 1-Series</t>
  </si>
  <si>
    <t>e1*2001/116*0369*27</t>
  </si>
  <si>
    <t>Audi TT</t>
  </si>
  <si>
    <t>e1*2001/116*0350*32</t>
  </si>
  <si>
    <t>Audi Q8</t>
  </si>
  <si>
    <t>e1*2001/116*0350*38</t>
  </si>
  <si>
    <t>Audi Q7</t>
  </si>
  <si>
    <t>e1*2001/116*0350*27</t>
  </si>
  <si>
    <t>e1*2007/46*1550*00</t>
  </si>
  <si>
    <t>Audi Q5</t>
  </si>
  <si>
    <t>e1*2007/46*1900*00</t>
  </si>
  <si>
    <t>Audi Q3</t>
  </si>
  <si>
    <t>e1*2007/46*1552*05</t>
  </si>
  <si>
    <t>Audi Q2</t>
  </si>
  <si>
    <t>e1*2007/46*1914*00</t>
  </si>
  <si>
    <t>Audi e-tron</t>
  </si>
  <si>
    <t>Audi A7</t>
  </si>
  <si>
    <t>e1*2007/46*1801*??</t>
  </si>
  <si>
    <t>Audi A6</t>
  </si>
  <si>
    <t>Audi A5</t>
  </si>
  <si>
    <t>Audi A4</t>
  </si>
  <si>
    <t>Audi A3 Sportback e-tron</t>
  </si>
  <si>
    <t>e1*2007/46*2060*00</t>
  </si>
  <si>
    <t>Audi A3</t>
  </si>
  <si>
    <t>e1*2007/46*1892*04</t>
  </si>
  <si>
    <t>Audi A1</t>
  </si>
  <si>
    <t>e3*2007/46*0435*00</t>
  </si>
  <si>
    <t>Alfa Romeo Stelvio</t>
  </si>
  <si>
    <t>e3*2007/46*0027*24</t>
  </si>
  <si>
    <t>Alfa Romeo Giulietta</t>
  </si>
  <si>
    <t>Alfa Romeo Giulia</t>
  </si>
  <si>
    <t>Aiways U5</t>
  </si>
  <si>
    <t>Number of new passenger cars by model</t>
  </si>
  <si>
    <t>Star rating</t>
  </si>
  <si>
    <t>Euro NCAP car category</t>
  </si>
  <si>
    <t>Year of test</t>
  </si>
  <si>
    <t>TypeApprovalNr</t>
  </si>
  <si>
    <t>Percentage of new passenger cars with a Euro NCAP safety rating equal or above a predefined threshold (standard KPI)</t>
  </si>
  <si>
    <t>Febiac, the federation of the automobile and motorcycle industries in Belgium and Luxembourg</t>
  </si>
  <si>
    <t>Almost, whole country except new cars registered on special licence plates (approximately 2000-3000 per year)</t>
  </si>
  <si>
    <t>Percentage passenger cars missing from data of newly registered cars: approximately 0,4%-0,6% (special licence plates)
Percentage of new registered passenger cars without Euro NCAP rating: 
2019: 12,10%
2020: 6,48%</t>
  </si>
  <si>
    <t>A pity that not all cars in the Euro NCAP list had a type approval number. On the other hand, not in 100% of the cases one could make distinction between modelyears with type approval number.</t>
  </si>
  <si>
    <t>9,46% (new passenger cars, whole vehicle fleet: 5.813.771)</t>
  </si>
  <si>
    <t>7,40% (new passenger cars, whole vehicle fleet: 5.827.195)</t>
  </si>
  <si>
    <t>N/A</t>
  </si>
  <si>
    <t>Y2019 and Y2020</t>
  </si>
  <si>
    <t>Police vehicle registration database will be married to Euro NCAP database, rankings will be assigned</t>
  </si>
  <si>
    <t>Official Traffic Police registration records database</t>
  </si>
  <si>
    <t>Please see Appendix.1 and Appendix.2 for a detailed list of all vehicles, which don’t have star rating 
(Y2019: 6892, Y2020: 3671)</t>
  </si>
  <si>
    <r>
      <rPr>
        <b/>
        <sz val="12"/>
        <color theme="1"/>
        <rFont val="Arial Narrow"/>
        <family val="2"/>
        <charset val="204"/>
      </rPr>
      <t>Y2019</t>
    </r>
    <r>
      <rPr>
        <sz val="11"/>
        <color theme="1"/>
        <rFont val="Calibri"/>
        <family val="2"/>
        <scheme val="minor"/>
      </rPr>
      <t xml:space="preserve">: 6 892 / 37 162 = </t>
    </r>
    <r>
      <rPr>
        <b/>
        <sz val="12"/>
        <color theme="1"/>
        <rFont val="Arial Narrow"/>
        <family val="2"/>
        <charset val="204"/>
      </rPr>
      <t>18.55%
Y2020</t>
    </r>
    <r>
      <rPr>
        <sz val="11"/>
        <color theme="1"/>
        <rFont val="Calibri"/>
        <family val="2"/>
        <scheme val="minor"/>
      </rPr>
      <t xml:space="preserve">: 7 559 / 26 765 = </t>
    </r>
    <r>
      <rPr>
        <b/>
        <sz val="12"/>
        <color theme="1"/>
        <rFont val="Arial Narrow"/>
        <family val="2"/>
        <charset val="204"/>
      </rPr>
      <t>28.24%</t>
    </r>
  </si>
  <si>
    <t>1. Type Approval numbers do not coincide w national database
2. No categorization for type of vehicle available in the EuroNCAP database (We had to look through all vehicles w categories M1 and N1)</t>
  </si>
  <si>
    <t>= #new newly registered passanger cars / #total fleet (passanger cars)</t>
  </si>
  <si>
    <t>= 37 162 / 2 829 946 (see Sheet 'Vehicle Safety', Cell 'D6')</t>
  </si>
  <si>
    <t>= 26 765 / 2 866 763 (see Sheet 'Vehicle Safety', Cell 'D8')</t>
  </si>
  <si>
    <t>Standard Indicator; 
Average age of the vehicle fleet</t>
  </si>
  <si>
    <t>Cypriot Ministry of Transport, Communications and Works</t>
  </si>
  <si>
    <t>7.9% for 2019; 7.2% for 2020</t>
  </si>
  <si>
    <t>yes</t>
  </si>
  <si>
    <t>KPI on vehicle safety</t>
  </si>
  <si>
    <t>2019 and 2020</t>
  </si>
  <si>
    <t>Ministry of Transport of the Czech Republic</t>
  </si>
  <si>
    <t>BMW Alpina series/BMW 4/7/8/i8/X6/X7, Audi A8, Dacia Dokker/Lodgy, Jaguar F-type, Kia Venga/Xceed, Lexus CT/LC/LS/RC, Mercedes-Benz GLS/GT/S/SLC, Mitsubishi ASX/Lancer/Pajero, Nissan 370 Z, Opel Cascada/Mokka/Zafira, Suzuki S-cross, Škoda Rapid, Toyota Camry/Land Cruiser, Volvo V40</t>
  </si>
  <si>
    <t>number of new registered cars from the SDA database in 2019 – 249 915 cars, total passenger cars with EuroNCAP in 2019 – 241 351 cars -&gt; the percentage of missing new cars = 3,4 %.
number of new registered cars from the SDA database in 2020 – 202 971 cars, passenger cars with EuroNCAP in 2019 – 195 569 cars -&gt; the percentage of missing new cars = 3,6 %.</t>
  </si>
  <si>
    <t>Total vehicle fleet - 5 989 538</t>
  </si>
  <si>
    <t>Total vehicle fleet - 6 129 874</t>
  </si>
  <si>
    <t>Percentage of new passenger cars with a Euro NCAP safety rating equal or above a predefined threshold.</t>
  </si>
  <si>
    <t>Finnish Transport and Communications Agency Traficom's Transport Register</t>
  </si>
  <si>
    <t>Database covers mainland Finland. Åland Islands are excluded.</t>
  </si>
  <si>
    <t>Database covers all M1 class vehicles. EuroNCAP rating is not available for all vehicle makes and models.</t>
  </si>
  <si>
    <t>All new M1 class cars are included, either in model-specific rows or in "no star rating" row.</t>
  </si>
  <si>
    <t>Year 2020 new registrations, which have year 2013 test result, are included in "no star rating", because the test result is valid for 6 full years.</t>
  </si>
  <si>
    <t xml:space="preserve">Type approval numbers were not always an exact match. </t>
  </si>
  <si>
    <t xml:space="preserve">New registrations compared to vehicles in traffic use at the end of each year. </t>
  </si>
  <si>
    <t>Latvian road vehicle register</t>
  </si>
  <si>
    <t>AUDI A8L; AUDI R8 COUPE; AUDI RS5 SPORTBACK; AUDI RS6 AVANT; AUDI S4 AVANT; AUDI S8; AUDI SQ7; AUDI SQ8; BENTLEY BENTAYGA HYBRID; BENTLEY BENTAYGA V8; BENTLEY BENTAYGA V8 DIESEL; BENTLEY CONTINENTAL GT; BENTLEY CONTINENTAL GT CONVERTIBLE; BENTLEY CONTINENTAL GT V8; BENTLEY CONTINENTAL GT V8 CONVERTIBLE; BENTLEY FLYING SPUR; BENTLEY FLYING SPUR V8; BENTLEY MULSANNE EXTENDED WHEELBASE; BMW 430I; BMW 430I XDRIVE; BMW 730D XDRIVE; BMW 740LD XDRIVE; BMW 745LE XDRIVE; BMW 840D XDRIVE; BMW 840I XDRIVE; BMW I I3; BMW I I3S; BMW M2; BMW M2 COMPETITION; BMW M235I XDRIVE; BMW M340I XDRIVE; BMW M4; BMW M4 GTS; BMW M5; BMW M5 COMPETITION; BMW M760LI XDRIVE; BMW M8 COMPETITION; BMW M850I XDRIVE; BMW X3 XDRIVE25D; BMW X6 M; BMW X6 M COMPETITION; BMW X6 M50D; BMW X6 M50I; BMW X6 XDRIVE30D; BMW X6 XDRIVE40D; BMW X6 XDRIVE40I; BMW X7 M50D; BMW X7 M50I; BMW X7 XDRIVE30D; BMW X7 XDRIVE40D; BMW X7 XDRIVE40I; CHEVROLET MALIBU; INFINITI QX50; JAGUAR F TYPE; JAGUAR XJ; JEEP GRAND CHEROKEE; KIA PROCEED; KIA XCEED; LADA 4X4; LADA 4X4 BRONTO; LADA 4X4 URBAN; LADA GRANTA; LADA VESTA; LAMBORGHINI HURACAN; LAMBORGHINI URUS; LEXUS CT200H; LEXUS LC500; LEXUS LC500H; LEXUS LS 500; LEXUS LS 500H; LEXUS RC300H; MCLAREN 570GT; MCLAREN 570S COUPE; MCLAREN 570S SPIDER; MCLAREN 600LT SPIDER; MCLAREN 720S COUPE; MCLAREN 720S SPIDER; MERCEDES BENZ AMG A 35; MERCEDES BENZ AMG C 43; MERCEDES BENZ AMG CLA 35; MERCEDES BENZ AMG CLS 53 4MATIC; MERCEDES BENZ AMG G 63; MERCEDES BENZ AMG GLE 53 4MATIC+ COUPE; MERCEDES BENZ AMG GT 43 4MATIC+; MERCEDES BENZ AMG GT 53 4MATIC+; MERCEDES BENZ AMG GT 63 S 4MATIC+; MERCEDES BENZ AMG GT C; MERCEDES BENZ GLS 350 D 4MATIC; MERCEDES BENZ GLS 400 D 4MATIC; MERCEDES BENZ GLS 500 4MATIC; MERCEDES BENZ S350 D 4MATIC; MERCEDES BENZ S400 D 4MATIC; MERCEDES BENZ S450 4MATIC; MERCEDES BENZ S560 4MATIC; MERCEDES BENZ S560 4MATIC MAYBACH; MINI COOPER; MINI COOPER S; MINI COOPER SE; MINI JOHN COOPER WORKS; MITSUBISHI ASX; MITSUBISHI PAJERO; MITSUBISHI PAJERO SPORT; OPEL MOKKA X; PORSCHE 718 BOXSTER; PORSCHE 718 BOXSTER GTS; PORSCHE 718 CAYMAN; PORSCHE 718 CAYMAN GT4; PORSCHE 718 CAYMAN GTS; PORSCHE 718 CAYMAN T; PORSCHE 911 CARRERA; PORSCHE 911 CARRERA 4; PORSCHE 911 CARRERA 4S; PORSCHE 911 CARRERA S; PORSCHE 911 SPEEDSTER; PORSCHE 911 TARGA 4GTS; PORSCHE 911 TURBO S; PORSCHE PANAMERA 4; PORSCHE PANAMERA 4 E-HYBRID; PORSCHE PANAMERA 4S; PORSCHE PANAMERA GTS; PORSCHE PANAMERA TURBO S E-HYBRID; RENAULT MASTER; SEAT CUPRA ATECA; SSANG YONG KORANDO; SSANG YONG REXTON; SUBARU BRZ; SUBARU CROSSTREK; SUBARU LEGACY; SUBARU WRX; ŠKODA RAPID; TOYOTA 86; TOYOTA CAMRY; TOYOTA LAND CRUISER; TOYOTA SUPRA; UAZ HUNTER; UAZ PATRIOT; VOLVO V40; VOLVO V40 CROSS COUNTRY; VW CALIFORNIA BEACH; VW JETTA</t>
  </si>
  <si>
    <t>2019 - 5.7%; 2020 - 4.6%</t>
  </si>
  <si>
    <t>Differnent writing of make model names</t>
  </si>
  <si>
    <t>The total number includes cars that are mot classified as passenger cars in the project</t>
  </si>
  <si>
    <t>The low percaintage is because of second hand car inflow</t>
  </si>
  <si>
    <r>
      <t xml:space="preserve">Number of </t>
    </r>
    <r>
      <rPr>
        <b/>
        <sz val="12"/>
        <color rgb="FFFF0000"/>
        <rFont val="Arial Narrow"/>
        <family val="2"/>
        <charset val="186"/>
      </rPr>
      <t>0</t>
    </r>
    <r>
      <rPr>
        <b/>
        <sz val="12"/>
        <rFont val="Arial Narrow"/>
        <family val="2"/>
        <charset val="161"/>
      </rPr>
      <t>-3-star passenger cars</t>
    </r>
  </si>
  <si>
    <t>KPI with threshold of 4 stars 
KPI with threshold of 5 stars</t>
  </si>
  <si>
    <t>2019; 2020</t>
  </si>
  <si>
    <t>State Enterprise “Regitra”</t>
  </si>
  <si>
    <t>2019 – 3,82%
2020 – 3,18%</t>
  </si>
  <si>
    <t>It was difficult to decide whether to assign safety rating of the standard models to the sport versions of these models like Audi S and RS series or Fiat Abarth 500.</t>
  </si>
  <si>
    <t>Authority for Transport in Malta official car registration database</t>
  </si>
  <si>
    <t>2% for 2019 and 2% for 2020</t>
  </si>
  <si>
    <t>the ratings are not included in the national database and had to be checked by brand and model which is very time consuming</t>
  </si>
  <si>
    <t xml:space="preserve"> </t>
  </si>
  <si>
    <t>Alpine A110</t>
  </si>
  <si>
    <t>Aston Martin DB11</t>
  </si>
  <si>
    <t>Aston Martin DBS</t>
  </si>
  <si>
    <t>Aston Martin DBX</t>
  </si>
  <si>
    <t>Aston Martin Vantage</t>
  </si>
  <si>
    <t>Audi A8</t>
  </si>
  <si>
    <t>Audi R8</t>
  </si>
  <si>
    <t>Audi RS Q3</t>
  </si>
  <si>
    <t>Audi RS Q8</t>
  </si>
  <si>
    <t>Audi RS3</t>
  </si>
  <si>
    <t>Audi RS4</t>
  </si>
  <si>
    <t>Audi RS5</t>
  </si>
  <si>
    <t>Audi RS6</t>
  </si>
  <si>
    <t>Audi RS7</t>
  </si>
  <si>
    <t>Audi S4</t>
  </si>
  <si>
    <t>Audi S5</t>
  </si>
  <si>
    <t>Bentley Bentayga</t>
  </si>
  <si>
    <t>Bentley Continental</t>
  </si>
  <si>
    <t>Bentley Flying Spur</t>
  </si>
  <si>
    <t>BMW 2-Series</t>
  </si>
  <si>
    <t>BMW 2-Series Gran Tourer</t>
  </si>
  <si>
    <t>BMW 4-Series</t>
  </si>
  <si>
    <t>BMW 7-Series</t>
  </si>
  <si>
    <t>BMW 8-Series</t>
  </si>
  <si>
    <t>BMW i-8</t>
  </si>
  <si>
    <t>BMW X6</t>
  </si>
  <si>
    <t>BMW X7</t>
  </si>
  <si>
    <t>Bugatti Chiron</t>
  </si>
  <si>
    <t>Citroën C-Zero</t>
  </si>
  <si>
    <t>Dacia Dokker</t>
  </si>
  <si>
    <t>Dacia Lodgy</t>
  </si>
  <si>
    <t>Ferrari F131</t>
  </si>
  <si>
    <t>Ferrari F142</t>
  </si>
  <si>
    <t>Ferrari F151</t>
  </si>
  <si>
    <t>Ferrari F152</t>
  </si>
  <si>
    <t>Ferrari F164</t>
  </si>
  <si>
    <t>Ferrari F173</t>
  </si>
  <si>
    <t>Hyundai KAUAI</t>
  </si>
  <si>
    <t>Jaguar F-Type</t>
  </si>
  <si>
    <t>Lamborghini Aventador</t>
  </si>
  <si>
    <t>Lamborghini Huracan</t>
  </si>
  <si>
    <t>Lamborghini Urus</t>
  </si>
  <si>
    <t>Land Rover Range Rover</t>
  </si>
  <si>
    <t>Land Rover Range Rover Sport</t>
  </si>
  <si>
    <t>Lexus CT</t>
  </si>
  <si>
    <t>Lexus LC</t>
  </si>
  <si>
    <t>Lexus RC</t>
  </si>
  <si>
    <t>Maserati Levante</t>
  </si>
  <si>
    <t>Maserati Quattroporte Diesel</t>
  </si>
  <si>
    <t>McLaren 600LT</t>
  </si>
  <si>
    <t>Mercedes SLC</t>
  </si>
  <si>
    <t>Mercedes-Benz AMG GT</t>
  </si>
  <si>
    <t>Mercedes-Benz Citan</t>
  </si>
  <si>
    <t>Mercedes-Benz GLS</t>
  </si>
  <si>
    <t>Mercedes-Benz S-Class</t>
  </si>
  <si>
    <t>MINI Cooper</t>
  </si>
  <si>
    <t>MINI John Cooper Works</t>
  </si>
  <si>
    <t>Mitsubishi ASX</t>
  </si>
  <si>
    <t>Mitsubishi Outlander gasoline</t>
  </si>
  <si>
    <t>Morgan Plus 4</t>
  </si>
  <si>
    <t>Morgan Plus 6</t>
  </si>
  <si>
    <t>Nissan GT-R</t>
  </si>
  <si>
    <t>Peugeot Ion</t>
  </si>
  <si>
    <t>Porsche 911</t>
  </si>
  <si>
    <t>Porsche Boxster</t>
  </si>
  <si>
    <t>Porsche Cayman</t>
  </si>
  <si>
    <t>Porsche Panamera</t>
  </si>
  <si>
    <t>Renault Kangoo TPMR</t>
  </si>
  <si>
    <t>Rolls-Royce Ghost Family</t>
  </si>
  <si>
    <t>Suzuki Across</t>
  </si>
  <si>
    <t>Suzuki Swace</t>
  </si>
  <si>
    <t>Toyota Camry</t>
  </si>
  <si>
    <t>Toyota Land Cruiser</t>
  </si>
  <si>
    <t>Toyota Supra</t>
  </si>
  <si>
    <t>Toyota Z</t>
  </si>
  <si>
    <t>Volvo V40</t>
  </si>
  <si>
    <t>Total passenger cars Total passenger cars</t>
  </si>
  <si>
    <t>KPI percentage-threshold of 4 stars
KPI percentage-threshold of 5 stars</t>
  </si>
  <si>
    <t>Instituto da Mobilidade e dos Transportes, I.P.</t>
  </si>
  <si>
    <t>Database covers mainland Portugal.</t>
  </si>
  <si>
    <t>Models missing from 'Data Euro NCAP for Baseline partners Version 2.xlsx': 96 models, accounting for 15.938 new passenger cars registered.
As for the others, the following assumptions were followed:
- when 'Data Euro NCAP for Baseline partners Version 2.xlsx' refers only a "Make &amp; Model", with no reference to the TypeApprovalNr, all the vehicles encountered during the linking process were given the corresponding Star rating (147.334 vehicles);
- when 'Data Euro NCAP for Baseline partners Version 2.xlsx' refers a particular TypeApprovalNr, the vehicles with that particular TypeApprovalNr were given the corresponding Star rating (6.338 vehicles);
- when we encountered vehicles with Type Approval Numbers extensions subsequent to the ones mentioned in the  'Data Euro NCAP for Baseline partners Version 2.xlsx', we considered the same Star rating as for the exact TypeApprovalNr (141.029 vehicles).
The exclusions mentioned in the 1.4 paragraph of document "Methodological guidelines – KPI Vehicle Safety - Version 2.3, October 20, 2021" led to the exclusion of 5.136 new passenger cars registered, as they correspond to vans ("mini-coaches").</t>
  </si>
  <si>
    <t>Having in mind the above mentioned assumptions, we still weren't able to classify 69.884 new passenger cars, which is the difference between the totals of the spreadsheets "Baseline-Datafile-aggregate_PT.xlsx" (364.585 vehicles) and "Baseline-Datafile-semiaggregate_PT.xlsx" (294.701 vehicles), accounting for 19% of the passenger cars purchased in 2019 and 2020 in Portugal (excluding the vans mentioned).</t>
  </si>
  <si>
    <t>Please see above.</t>
  </si>
  <si>
    <t>(considering all vehicle categories of active licence plates)</t>
  </si>
  <si>
    <t>2019 2020</t>
  </si>
  <si>
    <t>Vehicle registration DB (DGT), EuroNCAP DBs</t>
  </si>
  <si>
    <t>In files:missing_passenger_cars_2019 and missing_passenger_cars_2020</t>
  </si>
  <si>
    <t>Whole DB in files: passenger_cars_per_model_2019_V2 and passenger_cars_per_model_2020_v2</t>
  </si>
  <si>
    <t xml:space="preserve">Percentage of the new registered passenger cars missing 2019 -- 0,0042% (59)
Percentage of the new registered passenger cars missing 2020 -- 0,0066% (62)
</t>
  </si>
  <si>
    <t>Missing vehicles in files:missing_passenger_cars_2019 and missing_passenger_cars_2020</t>
  </si>
  <si>
    <t>New passenger cars registered 2019 --&gt; 1.375.381 Stock passenger cars 2019 --&gt; 24.558.126</t>
  </si>
  <si>
    <t>3,80‬%</t>
  </si>
  <si>
    <t>New passenger cars registered 2020 --&gt; 939.096 Stock passenger cars 2020 --&gt; 24.716.898</t>
  </si>
  <si>
    <t>KPI percentage-threshold of 4 and 5 stars</t>
  </si>
  <si>
    <t>2019-2020</t>
  </si>
  <si>
    <t>Official car sales figures and Euro NCAP rating results</t>
  </si>
  <si>
    <t>Uncommon car models may not be shown explicitly in car sales. While the KPI cannot be calculated for car models without a Euro NCAP rating, it is important to note that approximately 94-95% of all car sales in Sweden do have a NCAP rating</t>
  </si>
  <si>
    <t>approximately 6%</t>
  </si>
  <si>
    <t>no particular issues - we have done this for quite many years</t>
  </si>
  <si>
    <t>Passenger cars must undergo technical inspection in 4 years from the issuance of the first registration license and every two years thereafter.</t>
  </si>
  <si>
    <t xml:space="preserve">All passenger cars that were inspected in 2019 and 2020 were included in the analysis. There is no information on the number of passenger cars that should undergo vehicle inspection, but they did not appear.  </t>
  </si>
  <si>
    <t>Taxis are also included</t>
  </si>
  <si>
    <t xml:space="preserve">(c) </t>
  </si>
  <si>
    <t>Hellenic Ministry of Infrastructure and Transport</t>
  </si>
  <si>
    <t>2,1% for 2019
3,5% for 2020</t>
  </si>
  <si>
    <t>a long list that can be sent upon request</t>
  </si>
  <si>
    <t>Standard Indicator; 
Average age of the vehicle fleet; 
% of vehicles inspected with any major or dangerous deficiency in technical inspections</t>
  </si>
  <si>
    <r>
      <rPr>
        <b/>
        <sz val="12"/>
        <color theme="1"/>
        <rFont val="Arial Narrow"/>
        <family val="2"/>
      </rPr>
      <t>Types of cars for which no Euro NCAP star rating available</t>
    </r>
    <r>
      <rPr>
        <sz val="12"/>
        <color theme="1"/>
        <rFont val="Arial Narrow"/>
        <family val="2"/>
      </rPr>
      <t xml:space="preserve">: vans used as passenger car, cars modified for people with disabilities, less common brands/models, older versions than the version in the Euro NCAP list.
</t>
    </r>
    <r>
      <rPr>
        <b/>
        <sz val="12"/>
        <color theme="1"/>
        <rFont val="Arial Narrow"/>
        <family val="2"/>
      </rPr>
      <t>Models (no Euro NCAP rating)</t>
    </r>
    <r>
      <rPr>
        <sz val="12"/>
        <color theme="1"/>
        <rFont val="Arial Narrow"/>
        <family val="2"/>
      </rPr>
      <t xml:space="preserve">: Alfa Romeo 4c, Alfa Romeo Mito, Allied Vehicles Ltd Grand Freedom Rs, Allied Vehicles Ltd Horizon Re, Allied Vehicles Ltd Horizon Rs, Allied Vehicles Ltd Horizon Rs Plus, Allied Vehicles Ltd Independence, Allied Vehicles Ltd Independence Re, Allied Vehicles Ltd Independence Twin, Alpina B3, Alpina B5, Alpina B7, Alpina D3, Alpina D4, Alpina D5, Alpina Xd3, Alpina Xd4, Alpine A110, Amf Caddy, Api Caddy, Api Rifter Flexiramp, Aston Martin Db11, Aston Martin Db9, Aston Martin Dbs, Aston Martin Dbx, Aston Martin Rapide, Aston Martin Vanquish, Aston Martin Vantage, Audi A8, Audi R8, Bentley Bentayga, Bentley Continental, Bentley Flying Spur, Bentley Mulsanne, Bierman Caddy, BMW I8, BMW 4-Series, BMW Serie-7, BMW Serie-8, BMW Serie-X6, BMW Serie-X7, B-Style&amp;Flex-I-Trans Caddy Maxi Plus One, B-Style&amp;Flex-I-Trans Partner Plus One, Bugatti Chiron, Busconcept Mb Sprinter, Cadillac Ct6, Caterham Seven, Chevrolet Camaro, Chevrolet Corvette, Citroen C4, Citroen C4, Citroen C4, Citroen C-Zero, Citroen Jumper, Dacia Dokker, Dacia Lodgy, Dallara Stradale, Dfm E70, Dfsk 580, Ds 4, Ds 5, Ferrari 488, Ferrari 812 Gts, Ferrari 812 Superfast, Ferrari F8, Ferrari Gtc4, Ferrari Monza, Ferrari Portofino, Ferrari Roma, Ferrari Sf90, Fiat 124, Fiat Ducato, Fiat Fiorino, Fiat Qubo, Fiat Talento, Ford Tourneo Custom, Ford Transit, Ford Transit Connect, Ford Transit Courier, Ford Transit Custom, Honda Nsx, Hyundai H-1, Hyundai I40, Hyundai Ix20, Hyundai Ix35, Infiniti Q60, Jac Iev Serie, Jaguar F-Type, Jaguar Xj, Jeep Grand Cherokee, Kia Venga, Kivi Tour 2, Lada Niva, Lamborghini Aventador, Lamborghini Huracan, Lamborghini Urus, Land Rover Range Rover, Land Rover Range Rover Sport, Lexus Ct, Lexus Gs, Lexus Lc, Lexus Ls, Lexus Rc, Lexus (unknown model), Lotus Elise, Lotus Evora, Lotus Exige, Man Tge, Maserati Grancabrio, Maserati Granturismo, Maserati Levante, Maserati Quattroporte, Maxus Euniq 5, Mclaren 570s, Mclaren 600lt, Mclaren 720s, Mclaren Gt, Mclaren Senna, Mercedes-Benz Amg Gt, Mercedes-Benz Citan, Mercedes-Benz Eqv, Mercedes-Benz Serie Gls, Mercedes-Benz Serie S, Mercedes-Benz Serie Sl, Mercedes-Benz Serie Slc, Mercedes-Benz Sprinter, Mercedes-Benz Vito, Mitsubishi Asx, Mitsubishi Pajero, Morgan Plus 4, Morgan Plus 6, Morgan Roadster, Mpm Motors Erelis, Mpm Motors Ps160, Multitel Sprinter, Nissan 370z, Nissan Gt-R, Nissan Nv200, Nissan Nv300, Opel Cascada, Opel Mokka, Opel Mokka X, Opel Movano, Opel Vivaro, Opel Zafira, Peugeot Boxer, Peugeot Ion, Polestar Polestar 1, Polster Sprinter, Porsche 718, Porsche 911, Porsche Panamera, Renault Kangoo, Renault Master, Renault Tech Kangoo Tpmr, Renault Trafic, Rolls-Royce Cullinan, Rolls-Royce Dawn, Rolls-Royce Ghost, Rolls-Royce Phantom, Rolls-Royce Wraith, Seat Toledo, Secma Fun 1600, Skoda Rapid, Ssangyong Rexton, Ssangyong Rodius, Subaru Brz, Subaru Legacy, Subaru Wrx, Suzuki Across, Suzuki Swace, Tesla Roadster, Toyota Camry, Toyota Gt 86, Toyota Highlander, Toyota Landcruiser, Toyota Mirai, Toyota Supra, Toyota (unknown model), Toyota Verso, Tripod Berlingo Rec, Tripod Caddy Rec, Tripod Combo Rec, Tripod Rifter Rec, Tripod Tourneo Connect Rec, Tripod Traveller Rec, Volkswagen Beetle, Volkswagen California, Volkswagen Crafter, Volkswagen Multivan, Volvo V40
</t>
    </r>
    <r>
      <rPr>
        <b/>
        <sz val="12"/>
        <color theme="1"/>
        <rFont val="Arial Narrow"/>
        <family val="2"/>
      </rPr>
      <t>Older version than version in Euro NCAP list (sometimes among newly registered cars older versions and newer versions with Euro NCAP rating, checked with modelyear and/or type approval number)</t>
    </r>
    <r>
      <rPr>
        <sz val="12"/>
        <color theme="1"/>
        <rFont val="Arial Narrow"/>
        <family val="2"/>
      </rPr>
      <t>: Audi A3, Audi A7, Citroen C4, Ford Kuga, Honda Cr-V, Kia Cee´d, Land Rover Range Rover Evoque, Nissan Juke, Opel Corsa, Opel Corsa, Seat Leon, Skoda Octavia, Skoda Octavia, Skoda Octavia, Skoda Octavia, Skoda Octavia, Ssangyong Korando, Subaru Forester, Tesla Model X, Volkswagen Golf, Volkswagen Sharan, Volkswagen Up!, Volvo S60, Volvo V60
As mentioned above, special licence plates are missing from the data of newly registered passenger cars (approximately 2000-3000 per year)</t>
    </r>
  </si>
  <si>
    <r>
      <rPr>
        <u/>
        <sz val="12"/>
        <color theme="1"/>
        <rFont val="Arial Narrow"/>
        <family val="2"/>
      </rPr>
      <t>No Euro NCAP ratings available:</t>
    </r>
    <r>
      <rPr>
        <sz val="12"/>
        <color theme="1"/>
        <rFont val="Arial Narrow"/>
        <family val="2"/>
      </rPr>
      <t xml:space="preserve">
Aston Martin; Audi A3 (2019); Audi S3; Audi RS3; Audi A8; Audi A8; Audi S8; Audi R8 Coupe; Citroen JUMPY SPACETOURER; Cadillac XT5; Bentley; BMW X6; BMW X7; Dacia DOKKER; Dacia LODGY; Ferrari; Fiat 124 SPIDER; Fiat 500L; Ford TRANSIT; Ford TOURNEO CUSTOM; Ford TRANSIT CUSTOM; Jaguar F-TYPE; Kia XCEED; Kia PROCEED; Lada, Lamborghini; Land Rover RANGE ROVER; Land Rover RANGE ROVER SPORT; Lexus LC500; Lexus CT200H; Lexus LS500H; Man TGE; Maserati LEVANTE; Maserati GRANTURISMO SPORT; McLaren GT; McLaren 600LT COUPE; Mercedes Benz VITO; Mercedes Benz NORMA; Mercedes Benz AMG; Mercedes Benz S350; S450; S500; S560; Mercedes Benz EQV; Mercedes Benz EVITO TOURER; Mercedes Benz GLS; Mitsubishi ASX; Mitsubishi PAJERO/MONTERO; Mini JOHN COOPER WORKS; Opel MOKKA;Opel VIVARO-B; Porsche PANAMERA; Porsche 911; Porsche 718; Renault KANGOO; Rolls-Royce; SsangYong REXTON; Subaru BRZ; Toyota LAND CRUISER; Tyota CAMRY; Volkswagen MULTIVAN; Volkswagen KOMBI; Volkswagen JETTA; Volkswagen CALIFORNIA BEACH; Volvo V40.
</t>
    </r>
    <r>
      <rPr>
        <u/>
        <sz val="12"/>
        <color theme="1"/>
        <rFont val="Arial Narrow"/>
        <family val="2"/>
      </rPr>
      <t xml:space="preserve">Models unknown: </t>
    </r>
    <r>
      <rPr>
        <sz val="12"/>
        <color theme="1"/>
        <rFont val="Arial Narrow"/>
        <family val="2"/>
      </rPr>
      <t xml:space="preserve">
Daewoo.</t>
    </r>
  </si>
  <si>
    <r>
      <rPr>
        <sz val="12"/>
        <color rgb="FFFF0000"/>
        <rFont val="Arial Narrow"/>
        <family val="2"/>
      </rPr>
      <t xml:space="preserve">no Euro NCAP ratings available.   </t>
    </r>
    <r>
      <rPr>
        <sz val="12"/>
        <color rgb="FF000000"/>
        <rFont val="Arial Narrow"/>
        <family val="2"/>
      </rPr>
      <t xml:space="preserve">                                                                    In 2019: BMW 420D, BMW 730LD, BMW 840D XDRIVE, BMW X7 XDRIVE 30D, DFSK 580, FIAT 124 SPIDER, FIAT DUCATO, FIAT QUBO, FIAT TALENTO, FORD KA, FORD TOURNEO CUSTOM, JAGUAR XJ, LAMBORGHINI URUS, LAND ROVER RANGE ROVER SPORT, MASERATI LEVANTE, 
OPEL VIVARO-B, PEUGEOT INTEGRA, PORSCHE 718 BOXSTER, PORSCHE 718 BOXTER S, PORSCHE 718 CAYMAN, PORSCHE 718 CAYMAN GTS, PORSCHE 911 CARRERA 4S, PORSCHE 911 CARRERA S, PORSCHE 911 GT3, PORSCHE 991 CARRERA T, PORSCHE PANAMERA 4 E-HYBRID, RENAULT DUSTER, RENAULT TRAFIC, SSANG YONG REXTON, SUBARU BRZ, SUBARU WRX, TOYOTA 86, TOYOTA CAMRY, TOYOTA LAND CRUISER, TOYOTA LAND CRUISER (150 SERIES), TOYOTA SUPRA, VOLVO V40, ZHIDOU SHARE N GO.                       
In 2020: BMW 420D, BMW 440I, BMW 730D, BMW 840I, BMW X6 XDRIVE 30D, DORCEN AUTOMOBILE, FIAT ABARTH 500, FIAT QUBO, FORD TOURNEO CUSTOM, HYUNDAI I20 ACTIVE, JEEP GRAND CHEROKEE, KIA CEED, LAND ROVER RANGE  ROVER, LEVC TX, LEXUS LC500H, MERCEDES BENZ S450, MITSUBISHI ASX, OPEL MOKKA X, PEUGEOT BOXER, PORSCHE 718 BOXTER SPYDER, PORSCHE 718 CAYMAN, PORSCHE 911 CARRERA, PORSCHE 911 CARRERA 4S, PORSCHE 911 CARRERA S, PORSCHE PANMERA TURBO S E-HYBRID, RENAULT TRAFIC, TOYOTA CAMRY, TOYOTA LAND CRUISER.</t>
    </r>
  </si>
  <si>
    <t>The Baseline partner for Greece later confirmed this number included only passenger cars in the denominator. If the denominator is the entire vehicle fleet, the percentage is 1.3%.</t>
  </si>
  <si>
    <t>This number was remarkably high compared to other countries. It was asked to the partner of Malta to give more information. The 41% refers to the percentage of cars being registered that are new, meaning that 59% of the cars that are being registered in Malta in 2019 were second-hand. The number of brand new registered passenger cars in 2019 in Malta divided by the entire vehicle fleet in 2019 is 2.0%.</t>
  </si>
  <si>
    <t>This document contains for each country the aggregate datafile (a), the semi-aggregate datafile (s-a) (if delivered) and the metadata (meta).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</si>
</sst>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0.00000%"/>
    <numFmt numFmtId="167" formatCode="0.000%"/>
    <numFmt numFmtId="168" formatCode="0.000"/>
  </numFmts>
  <fonts count="29" x14ac:knownFonts="1">
    <font>
      <sz val="11"/>
      <color theme="1"/>
      <name val="Calibri"/>
      <family val="2"/>
      <scheme val="minor"/>
    </font>
    <font>
      <sz val="12"/>
      <color theme="1"/>
      <name val="Arial Narrow"/>
      <family val="2"/>
      <charset val="161"/>
    </font>
    <font>
      <b/>
      <sz val="16"/>
      <color rgb="FF0000FF"/>
      <name val="Arial Narrow"/>
      <family val="2"/>
      <charset val="161"/>
    </font>
    <font>
      <b/>
      <sz val="14"/>
      <color rgb="FF0000FF"/>
      <name val="Arial Narrow"/>
      <family val="2"/>
      <charset val="161"/>
    </font>
    <font>
      <b/>
      <sz val="12"/>
      <color theme="1"/>
      <name val="Arial Narrow"/>
      <family val="2"/>
      <charset val="161"/>
    </font>
    <font>
      <b/>
      <sz val="12"/>
      <name val="Arial Narrow"/>
      <family val="2"/>
      <charset val="161"/>
    </font>
    <font>
      <b/>
      <sz val="10"/>
      <color theme="1"/>
      <name val="Arial Narrow"/>
      <family val="2"/>
      <charset val="161"/>
    </font>
    <font>
      <i/>
      <sz val="10"/>
      <color theme="1"/>
      <name val="Arial Narrow"/>
      <family val="2"/>
      <charset val="161"/>
    </font>
    <font>
      <b/>
      <i/>
      <sz val="10"/>
      <color theme="1"/>
      <name val="Arial Narrow"/>
      <family val="2"/>
      <charset val="161"/>
    </font>
    <font>
      <sz val="10"/>
      <color theme="1"/>
      <name val="Arial Narrow"/>
      <family val="2"/>
      <charset val="161"/>
    </font>
    <font>
      <i/>
      <sz val="12"/>
      <color theme="1"/>
      <name val="Arial Narrow"/>
      <family val="2"/>
      <charset val="161"/>
    </font>
    <font>
      <sz val="12"/>
      <color theme="1"/>
      <name val="Arial Narrow"/>
      <family val="2"/>
    </font>
    <font>
      <b/>
      <sz val="12"/>
      <color theme="1"/>
      <name val="Arial Narrow"/>
      <family val="2"/>
    </font>
    <font>
      <b/>
      <u/>
      <sz val="9"/>
      <color indexed="81"/>
      <name val="Tahoma"/>
      <family val="2"/>
      <charset val="204"/>
    </font>
    <font>
      <b/>
      <sz val="9"/>
      <color indexed="81"/>
      <name val="Tahoma"/>
      <family val="2"/>
      <charset val="204"/>
    </font>
    <font>
      <sz val="9"/>
      <color indexed="81"/>
      <name val="Tahoma"/>
      <family val="2"/>
      <charset val="204"/>
    </font>
    <font>
      <sz val="12"/>
      <name val="Arial Narrow"/>
      <family val="2"/>
      <charset val="161"/>
    </font>
    <font>
      <sz val="12"/>
      <color theme="1"/>
      <name val="Arial Narrow"/>
      <family val="2"/>
      <charset val="204"/>
    </font>
    <font>
      <b/>
      <sz val="12"/>
      <color theme="1"/>
      <name val="Arial Narrow"/>
      <family val="2"/>
      <charset val="204"/>
    </font>
    <font>
      <i/>
      <sz val="12"/>
      <color theme="1"/>
      <name val="Arial Narrow"/>
      <family val="2"/>
      <charset val="204"/>
    </font>
    <font>
      <b/>
      <sz val="12"/>
      <color rgb="FFFF0000"/>
      <name val="Arial Narrow"/>
      <family val="2"/>
      <charset val="186"/>
    </font>
    <font>
      <sz val="12"/>
      <name val="Arial Narrow"/>
      <family val="2"/>
    </font>
    <font>
      <sz val="11"/>
      <color theme="1"/>
      <name val="Arial Narrow"/>
      <family val="2"/>
    </font>
    <font>
      <b/>
      <sz val="12"/>
      <name val="Arial Narrow"/>
      <family val="2"/>
    </font>
    <font>
      <b/>
      <sz val="16"/>
      <color theme="1"/>
      <name val="Arial Narrow"/>
      <family val="2"/>
    </font>
    <font>
      <u/>
      <sz val="12"/>
      <color theme="1"/>
      <name val="Arial Narrow"/>
      <family val="2"/>
    </font>
    <font>
      <sz val="12"/>
      <color rgb="FF000000"/>
      <name val="Arial Narrow"/>
      <family val="2"/>
    </font>
    <font>
      <sz val="12"/>
      <color rgb="FFFF0000"/>
      <name val="Arial Narrow"/>
      <family val="2"/>
    </font>
    <font>
      <sz val="12"/>
      <color rgb="FFFF0000"/>
      <name val="Arial Narrow"/>
      <family val="2"/>
      <charset val="161"/>
    </font>
  </fonts>
  <fills count="7">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39997558519241921"/>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63">
    <xf numFmtId="0" fontId="0" fillId="0" borderId="0" xfId="0"/>
    <xf numFmtId="0" fontId="2" fillId="0" borderId="0" xfId="1" applyFont="1" applyAlignment="1">
      <alignment horizontal="left"/>
    </xf>
    <xf numFmtId="0" fontId="1" fillId="0" borderId="0" xfId="1"/>
    <xf numFmtId="0" fontId="3" fillId="2" borderId="1" xfId="1" applyFont="1" applyFill="1" applyBorder="1" applyAlignment="1">
      <alignment horizontal="left" vertical="center"/>
    </xf>
    <xf numFmtId="0" fontId="2" fillId="0" borderId="1" xfId="1" applyFont="1" applyBorder="1" applyAlignment="1" applyProtection="1">
      <alignment horizontal="left"/>
      <protection locked="0"/>
    </xf>
    <xf numFmtId="0" fontId="1" fillId="0" borderId="1" xfId="1" applyBorder="1" applyProtection="1">
      <protection locked="0"/>
    </xf>
    <xf numFmtId="0" fontId="4" fillId="0" borderId="1" xfId="1" applyFont="1" applyBorder="1" applyAlignment="1" applyProtection="1">
      <alignment horizontal="centerContinuous"/>
      <protection locked="0"/>
    </xf>
    <xf numFmtId="0" fontId="1" fillId="0" borderId="1" xfId="1" applyBorder="1" applyAlignment="1" applyProtection="1">
      <alignment horizontal="centerContinuous"/>
      <protection locked="0"/>
    </xf>
    <xf numFmtId="0" fontId="1" fillId="0" borderId="0" xfId="1" applyAlignment="1">
      <alignment horizontal="centerContinuous"/>
    </xf>
    <xf numFmtId="0" fontId="5" fillId="2" borderId="1" xfId="1" applyFont="1" applyFill="1" applyBorder="1" applyAlignment="1" applyProtection="1">
      <alignment horizontal="left"/>
      <protection locked="0"/>
    </xf>
    <xf numFmtId="0" fontId="5" fillId="2" borderId="1" xfId="1" applyFont="1" applyFill="1" applyBorder="1" applyAlignment="1" applyProtection="1">
      <alignment horizontal="center"/>
      <protection locked="0"/>
    </xf>
    <xf numFmtId="0" fontId="5" fillId="2" borderId="1" xfId="1" applyFont="1" applyFill="1" applyBorder="1" applyProtection="1">
      <protection locked="0"/>
    </xf>
    <xf numFmtId="0" fontId="5" fillId="2" borderId="2" xfId="1" applyFont="1" applyFill="1" applyBorder="1" applyProtection="1">
      <protection locked="0"/>
    </xf>
    <xf numFmtId="0" fontId="1" fillId="3" borderId="1" xfId="1" applyFill="1" applyBorder="1" applyAlignment="1">
      <alignment horizontal="left"/>
    </xf>
    <xf numFmtId="0" fontId="4" fillId="3" borderId="1" xfId="1" applyFont="1" applyFill="1" applyBorder="1" applyAlignment="1">
      <alignment horizontal="center"/>
    </xf>
    <xf numFmtId="0" fontId="1" fillId="4" borderId="1" xfId="1" applyFill="1" applyBorder="1" applyAlignment="1">
      <alignment horizontal="center"/>
    </xf>
    <xf numFmtId="0" fontId="1" fillId="3" borderId="1" xfId="1" applyFill="1" applyBorder="1" applyProtection="1">
      <protection locked="0"/>
    </xf>
    <xf numFmtId="0" fontId="1" fillId="3" borderId="3" xfId="1" applyFill="1" applyBorder="1" applyAlignment="1">
      <alignment horizontal="left"/>
    </xf>
    <xf numFmtId="0" fontId="4" fillId="3" borderId="3" xfId="1" applyFont="1" applyFill="1" applyBorder="1" applyAlignment="1">
      <alignment horizontal="center"/>
    </xf>
    <xf numFmtId="0" fontId="1" fillId="3" borderId="3" xfId="1" applyFill="1" applyBorder="1" applyProtection="1">
      <protection locked="0"/>
    </xf>
    <xf numFmtId="0" fontId="1" fillId="3" borderId="4" xfId="1" applyFill="1" applyBorder="1" applyProtection="1">
      <protection locked="0"/>
    </xf>
    <xf numFmtId="0" fontId="6" fillId="0" borderId="0" xfId="1" applyFont="1" applyProtection="1">
      <protection locked="0"/>
    </xf>
    <xf numFmtId="0" fontId="7" fillId="0" borderId="0" xfId="1" applyFont="1" applyProtection="1">
      <protection locked="0"/>
    </xf>
    <xf numFmtId="0" fontId="8" fillId="0" borderId="0" xfId="1" applyFont="1" applyProtection="1">
      <protection locked="0"/>
    </xf>
    <xf numFmtId="0" fontId="6" fillId="3" borderId="0" xfId="1" applyFont="1" applyFill="1" applyProtection="1">
      <protection locked="0"/>
    </xf>
    <xf numFmtId="0" fontId="9" fillId="0" borderId="0" xfId="1" applyFont="1" applyProtection="1">
      <protection locked="0"/>
    </xf>
    <xf numFmtId="0" fontId="1" fillId="0" borderId="0" xfId="1" applyAlignment="1" applyProtection="1">
      <alignment horizontal="left"/>
      <protection locked="0"/>
    </xf>
    <xf numFmtId="0" fontId="1" fillId="0" borderId="0" xfId="1" applyProtection="1">
      <protection locked="0"/>
    </xf>
    <xf numFmtId="0" fontId="1" fillId="0" borderId="0" xfId="1" applyAlignment="1">
      <alignment horizontal="left"/>
    </xf>
    <xf numFmtId="0" fontId="4" fillId="5" borderId="5" xfId="1" applyFont="1" applyFill="1" applyBorder="1" applyAlignment="1" applyProtection="1">
      <alignment vertical="center"/>
      <protection locked="0"/>
    </xf>
    <xf numFmtId="0" fontId="1" fillId="0" borderId="1" xfId="1" applyBorder="1" applyAlignment="1" applyProtection="1">
      <alignment vertical="center" wrapText="1"/>
      <protection locked="0"/>
    </xf>
    <xf numFmtId="0" fontId="1" fillId="0" borderId="1" xfId="1" applyBorder="1" applyAlignment="1" applyProtection="1">
      <alignment wrapText="1"/>
      <protection locked="0"/>
    </xf>
    <xf numFmtId="0" fontId="1" fillId="0" borderId="1" xfId="1" applyBorder="1" applyAlignment="1" applyProtection="1">
      <alignment vertical="center"/>
      <protection locked="0"/>
    </xf>
    <xf numFmtId="0" fontId="1" fillId="0" borderId="1" xfId="1" applyBorder="1" applyAlignment="1" applyProtection="1">
      <alignment horizontal="left" vertical="center" wrapText="1"/>
      <protection locked="0"/>
    </xf>
    <xf numFmtId="0" fontId="1" fillId="0" borderId="1" xfId="1" applyBorder="1" applyAlignment="1" applyProtection="1">
      <alignment horizontal="left" vertical="center"/>
      <protection locked="0"/>
    </xf>
    <xf numFmtId="0" fontId="1" fillId="0" borderId="1" xfId="1" applyBorder="1" applyAlignment="1" applyProtection="1">
      <alignment horizontal="right" vertical="center"/>
      <protection locked="0"/>
    </xf>
    <xf numFmtId="0" fontId="1" fillId="0" borderId="0" xfId="1" applyAlignment="1" applyProtection="1">
      <alignment vertical="center"/>
      <protection locked="0"/>
    </xf>
    <xf numFmtId="9" fontId="1" fillId="0" borderId="1" xfId="1" applyNumberFormat="1" applyBorder="1" applyAlignment="1" applyProtection="1">
      <alignment wrapText="1"/>
      <protection locked="0"/>
    </xf>
    <xf numFmtId="0" fontId="2" fillId="5" borderId="1" xfId="1" applyFont="1" applyFill="1" applyBorder="1" applyAlignment="1" applyProtection="1">
      <alignment vertical="center"/>
      <protection locked="0"/>
    </xf>
    <xf numFmtId="0" fontId="1" fillId="5" borderId="5" xfId="1" applyFill="1" applyBorder="1" applyProtection="1">
      <protection locked="0"/>
    </xf>
    <xf numFmtId="0" fontId="1" fillId="5" borderId="6" xfId="1" applyFill="1" applyBorder="1" applyProtection="1">
      <protection locked="0"/>
    </xf>
    <xf numFmtId="0" fontId="4" fillId="5" borderId="5" xfId="1" applyFont="1" applyFill="1" applyBorder="1" applyAlignment="1" applyProtection="1">
      <alignment horizontal="left" vertical="center"/>
      <protection locked="0"/>
    </xf>
    <xf numFmtId="0" fontId="1" fillId="5" borderId="6" xfId="1" applyFill="1" applyBorder="1" applyAlignment="1" applyProtection="1">
      <alignment horizontal="left"/>
      <protection locked="0"/>
    </xf>
    <xf numFmtId="0" fontId="4" fillId="5" borderId="6" xfId="1" applyFont="1" applyFill="1" applyBorder="1" applyAlignment="1" applyProtection="1">
      <alignment horizontal="center"/>
      <protection locked="0"/>
    </xf>
    <xf numFmtId="10" fontId="1" fillId="0" borderId="1" xfId="1" applyNumberFormat="1" applyBorder="1" applyAlignment="1" applyProtection="1">
      <alignment wrapText="1"/>
      <protection locked="0"/>
    </xf>
    <xf numFmtId="0" fontId="7" fillId="6" borderId="0" xfId="1" applyFont="1" applyFill="1" applyProtection="1">
      <protection locked="0"/>
    </xf>
    <xf numFmtId="9" fontId="0" fillId="3" borderId="1" xfId="3" applyFont="1" applyFill="1" applyBorder="1" applyAlignment="1" applyProtection="1">
      <alignment horizontal="center"/>
      <protection locked="0"/>
    </xf>
    <xf numFmtId="10" fontId="0" fillId="3" borderId="1" xfId="3" applyNumberFormat="1" applyFont="1" applyFill="1" applyBorder="1" applyProtection="1">
      <protection locked="0"/>
    </xf>
    <xf numFmtId="0" fontId="1" fillId="3" borderId="1" xfId="1" applyFill="1" applyBorder="1" applyAlignment="1" applyProtection="1">
      <alignment horizontal="center"/>
      <protection locked="0"/>
    </xf>
    <xf numFmtId="0" fontId="1" fillId="3" borderId="1" xfId="1" applyFill="1" applyBorder="1" applyAlignment="1">
      <alignment horizontal="center"/>
    </xf>
    <xf numFmtId="0" fontId="1" fillId="4" borderId="1" xfId="1" applyFill="1" applyBorder="1"/>
    <xf numFmtId="0" fontId="1" fillId="6" borderId="1" xfId="1" applyFill="1" applyBorder="1" applyProtection="1">
      <protection locked="0"/>
    </xf>
    <xf numFmtId="0" fontId="10" fillId="4" borderId="1" xfId="1" applyFont="1" applyFill="1" applyBorder="1" applyAlignment="1">
      <alignment horizontal="center"/>
    </xf>
    <xf numFmtId="0" fontId="1" fillId="4" borderId="1" xfId="1" applyFill="1" applyBorder="1" applyAlignment="1">
      <alignment horizontal="left"/>
    </xf>
    <xf numFmtId="0" fontId="4" fillId="0" borderId="1" xfId="1" applyFont="1" applyBorder="1" applyProtection="1">
      <protection locked="0"/>
    </xf>
    <xf numFmtId="0" fontId="4" fillId="0" borderId="1" xfId="1" applyFont="1" applyBorder="1" applyAlignment="1" applyProtection="1">
      <alignment horizontal="center"/>
      <protection locked="0"/>
    </xf>
    <xf numFmtId="0" fontId="4" fillId="0" borderId="1" xfId="1" applyFont="1" applyBorder="1" applyAlignment="1" applyProtection="1">
      <alignment horizontal="left"/>
      <protection locked="0"/>
    </xf>
    <xf numFmtId="0" fontId="2" fillId="0" borderId="0" xfId="1" applyFont="1" applyAlignment="1" applyProtection="1">
      <alignment horizontal="left"/>
      <protection locked="0"/>
    </xf>
    <xf numFmtId="0" fontId="1" fillId="3" borderId="3" xfId="1" applyFill="1" applyBorder="1" applyAlignment="1" applyProtection="1">
      <alignment horizontal="center"/>
      <protection locked="0"/>
    </xf>
    <xf numFmtId="0" fontId="11" fillId="0" borderId="1" xfId="1" applyFont="1" applyBorder="1" applyAlignment="1" applyProtection="1">
      <alignment wrapText="1"/>
      <protection locked="0"/>
    </xf>
    <xf numFmtId="3" fontId="1" fillId="3" borderId="1" xfId="1" applyNumberFormat="1" applyFill="1" applyBorder="1" applyAlignment="1" applyProtection="1">
      <alignment horizontal="center"/>
      <protection locked="0"/>
    </xf>
    <xf numFmtId="3" fontId="1" fillId="3" borderId="3" xfId="1" applyNumberFormat="1" applyFill="1" applyBorder="1" applyAlignment="1" applyProtection="1">
      <alignment horizontal="center"/>
      <protection locked="0"/>
    </xf>
    <xf numFmtId="0" fontId="1" fillId="0" borderId="1" xfId="1" quotePrefix="1" applyBorder="1" applyAlignment="1" applyProtection="1">
      <alignment vertical="center" wrapText="1"/>
      <protection locked="0"/>
    </xf>
    <xf numFmtId="0" fontId="1" fillId="0" borderId="0" xfId="1" applyAlignment="1" applyProtection="1">
      <alignment vertical="center" wrapText="1"/>
      <protection locked="0"/>
    </xf>
    <xf numFmtId="0" fontId="1" fillId="5" borderId="5" xfId="1" applyFill="1" applyBorder="1" applyAlignment="1" applyProtection="1">
      <alignment vertical="center" wrapText="1"/>
      <protection locked="0"/>
    </xf>
    <xf numFmtId="0" fontId="1" fillId="5" borderId="6" xfId="1" applyFill="1" applyBorder="1" applyAlignment="1" applyProtection="1">
      <alignment vertical="center" wrapText="1"/>
      <protection locked="0"/>
    </xf>
    <xf numFmtId="0" fontId="1" fillId="5" borderId="6" xfId="1" applyFill="1" applyBorder="1" applyAlignment="1" applyProtection="1">
      <alignment horizontal="left" vertical="center" wrapText="1"/>
      <protection locked="0"/>
    </xf>
    <xf numFmtId="0" fontId="4" fillId="5" borderId="6" xfId="1" applyFont="1" applyFill="1" applyBorder="1" applyAlignment="1" applyProtection="1">
      <alignment horizontal="center" vertical="center" wrapText="1"/>
      <protection locked="0"/>
    </xf>
    <xf numFmtId="0" fontId="1" fillId="5" borderId="6" xfId="1" applyFill="1" applyBorder="1" applyAlignment="1" applyProtection="1">
      <alignment vertical="center"/>
      <protection locked="0"/>
    </xf>
    <xf numFmtId="0" fontId="4" fillId="5" borderId="6" xfId="1" applyFont="1" applyFill="1" applyBorder="1" applyAlignment="1" applyProtection="1">
      <alignment horizontal="center" vertical="center"/>
      <protection locked="0"/>
    </xf>
    <xf numFmtId="0" fontId="17" fillId="0" borderId="1" xfId="1" quotePrefix="1" applyFont="1" applyBorder="1" applyAlignment="1" applyProtection="1">
      <alignment vertical="center" wrapText="1"/>
      <protection locked="0"/>
    </xf>
    <xf numFmtId="0" fontId="18" fillId="0" borderId="1" xfId="1" applyFont="1" applyBorder="1" applyAlignment="1" applyProtection="1">
      <alignment horizontal="right" vertical="center"/>
      <protection locked="0"/>
    </xf>
    <xf numFmtId="167" fontId="18" fillId="2" borderId="1" xfId="3" applyNumberFormat="1" applyFont="1" applyFill="1" applyBorder="1" applyAlignment="1" applyProtection="1">
      <alignment horizontal="left" vertical="center" wrapText="1"/>
    </xf>
    <xf numFmtId="9" fontId="0" fillId="0" borderId="1" xfId="3" applyFont="1" applyBorder="1" applyAlignment="1" applyProtection="1">
      <alignment wrapText="1"/>
      <protection locked="0"/>
    </xf>
    <xf numFmtId="0" fontId="16" fillId="3" borderId="1" xfId="1" applyFont="1" applyFill="1" applyBorder="1" applyAlignment="1" applyProtection="1">
      <alignment horizontal="center"/>
      <protection locked="0"/>
    </xf>
    <xf numFmtId="0" fontId="16" fillId="3" borderId="1" xfId="1" applyFont="1" applyFill="1" applyBorder="1" applyProtection="1">
      <protection locked="0"/>
    </xf>
    <xf numFmtId="10" fontId="16" fillId="3" borderId="1" xfId="3" applyNumberFormat="1" applyFont="1" applyFill="1" applyBorder="1" applyProtection="1">
      <protection locked="0"/>
    </xf>
    <xf numFmtId="10" fontId="16" fillId="3" borderId="1" xfId="3" applyNumberFormat="1" applyFont="1" applyFill="1" applyBorder="1" applyAlignment="1" applyProtection="1">
      <alignment horizontal="center"/>
      <protection locked="0"/>
    </xf>
    <xf numFmtId="0" fontId="16" fillId="3" borderId="3" xfId="1" applyFont="1" applyFill="1" applyBorder="1" applyAlignment="1" applyProtection="1">
      <alignment horizontal="center"/>
      <protection locked="0"/>
    </xf>
    <xf numFmtId="0" fontId="16" fillId="3" borderId="3" xfId="1" applyFont="1" applyFill="1" applyBorder="1" applyProtection="1">
      <protection locked="0"/>
    </xf>
    <xf numFmtId="10" fontId="16" fillId="3" borderId="3" xfId="3" applyNumberFormat="1" applyFont="1" applyFill="1" applyBorder="1" applyProtection="1">
      <protection locked="0"/>
    </xf>
    <xf numFmtId="10" fontId="16" fillId="3" borderId="3" xfId="3" applyNumberFormat="1" applyFont="1" applyFill="1" applyBorder="1" applyAlignment="1" applyProtection="1">
      <alignment horizontal="center"/>
      <protection locked="0"/>
    </xf>
    <xf numFmtId="10" fontId="1" fillId="0" borderId="0" xfId="1" applyNumberFormat="1"/>
    <xf numFmtId="0" fontId="11" fillId="0" borderId="1" xfId="1" applyFont="1" applyBorder="1" applyAlignment="1">
      <alignment horizontal="left"/>
    </xf>
    <xf numFmtId="0" fontId="11" fillId="0" borderId="1" xfId="1" applyFont="1" applyBorder="1" applyAlignment="1">
      <alignment horizontal="center"/>
    </xf>
    <xf numFmtId="0" fontId="21" fillId="0" borderId="1" xfId="1" applyFont="1" applyBorder="1" applyAlignment="1" applyProtection="1">
      <alignment horizontal="center"/>
      <protection locked="0"/>
    </xf>
    <xf numFmtId="0" fontId="21" fillId="0" borderId="1" xfId="1" applyFont="1" applyBorder="1" applyAlignment="1" applyProtection="1">
      <alignment horizontal="right"/>
      <protection locked="0"/>
    </xf>
    <xf numFmtId="10" fontId="21" fillId="0" borderId="1" xfId="1" applyNumberFormat="1" applyFont="1" applyBorder="1" applyProtection="1">
      <protection locked="0"/>
    </xf>
    <xf numFmtId="10" fontId="21" fillId="0" borderId="1" xfId="1" applyNumberFormat="1" applyFont="1" applyBorder="1" applyAlignment="1" applyProtection="1">
      <alignment horizontal="center"/>
      <protection locked="0"/>
    </xf>
    <xf numFmtId="0" fontId="5" fillId="0" borderId="1" xfId="1" applyFont="1" applyBorder="1" applyProtection="1">
      <protection locked="0"/>
    </xf>
    <xf numFmtId="0" fontId="5" fillId="0" borderId="5" xfId="1" applyFont="1" applyBorder="1" applyProtection="1">
      <protection locked="0"/>
    </xf>
    <xf numFmtId="0" fontId="5" fillId="0" borderId="2" xfId="1" applyFont="1" applyBorder="1" applyProtection="1">
      <protection locked="0"/>
    </xf>
    <xf numFmtId="0" fontId="12" fillId="3" borderId="1" xfId="1" applyFont="1" applyFill="1" applyBorder="1" applyAlignment="1">
      <alignment horizontal="left"/>
    </xf>
    <xf numFmtId="0" fontId="12" fillId="3" borderId="1" xfId="1" applyFont="1" applyFill="1" applyBorder="1" applyAlignment="1" applyProtection="1">
      <alignment horizontal="center"/>
      <protection locked="0"/>
    </xf>
    <xf numFmtId="10" fontId="12" fillId="3" borderId="1" xfId="3" applyNumberFormat="1" applyFont="1" applyFill="1" applyBorder="1" applyProtection="1">
      <protection locked="0"/>
    </xf>
    <xf numFmtId="10" fontId="12" fillId="3" borderId="1" xfId="3" applyNumberFormat="1" applyFont="1" applyFill="1" applyBorder="1" applyAlignment="1" applyProtection="1">
      <alignment horizontal="center"/>
      <protection locked="0"/>
    </xf>
    <xf numFmtId="0" fontId="11" fillId="0" borderId="1" xfId="1" applyFont="1" applyBorder="1" applyAlignment="1" applyProtection="1">
      <alignment horizontal="right"/>
      <protection locked="0"/>
    </xf>
    <xf numFmtId="10" fontId="11" fillId="0" borderId="1" xfId="3" applyNumberFormat="1" applyFont="1" applyFill="1" applyBorder="1" applyProtection="1">
      <protection locked="0"/>
    </xf>
    <xf numFmtId="10" fontId="11" fillId="0" borderId="1" xfId="3" applyNumberFormat="1" applyFont="1" applyFill="1" applyBorder="1" applyAlignment="1" applyProtection="1">
      <alignment horizontal="center"/>
      <protection locked="0"/>
    </xf>
    <xf numFmtId="0" fontId="1" fillId="0" borderId="5" xfId="1" applyBorder="1" applyProtection="1">
      <protection locked="0"/>
    </xf>
    <xf numFmtId="9" fontId="12" fillId="3" borderId="1" xfId="3" applyFont="1" applyFill="1" applyBorder="1" applyAlignment="1" applyProtection="1">
      <alignment horizontal="center"/>
      <protection locked="0"/>
    </xf>
    <xf numFmtId="0" fontId="12" fillId="3" borderId="3" xfId="1" applyFont="1" applyFill="1" applyBorder="1" applyAlignment="1">
      <alignment horizontal="left"/>
    </xf>
    <xf numFmtId="0" fontId="12" fillId="3" borderId="3" xfId="1" applyFont="1" applyFill="1" applyBorder="1" applyAlignment="1" applyProtection="1">
      <alignment horizontal="center"/>
      <protection locked="0"/>
    </xf>
    <xf numFmtId="10" fontId="12" fillId="3" borderId="3" xfId="3" applyNumberFormat="1" applyFont="1" applyFill="1" applyBorder="1" applyProtection="1">
      <protection locked="0"/>
    </xf>
    <xf numFmtId="9" fontId="12" fillId="3" borderId="3" xfId="3" applyFont="1" applyFill="1" applyBorder="1" applyAlignment="1" applyProtection="1">
      <alignment horizontal="center"/>
      <protection locked="0"/>
    </xf>
    <xf numFmtId="0" fontId="1" fillId="6" borderId="1" xfId="1" applyFill="1" applyBorder="1" applyAlignment="1" applyProtection="1">
      <alignment horizontal="center" vertical="center"/>
      <protection locked="0"/>
    </xf>
    <xf numFmtId="0" fontId="21" fillId="0" borderId="1" xfId="1" applyFont="1" applyBorder="1" applyAlignment="1" applyProtection="1">
      <alignment wrapText="1"/>
      <protection locked="0"/>
    </xf>
    <xf numFmtId="0" fontId="16" fillId="0" borderId="1" xfId="1" applyFont="1" applyBorder="1" applyAlignment="1" applyProtection="1">
      <alignment wrapText="1"/>
      <protection locked="0"/>
    </xf>
    <xf numFmtId="10" fontId="1" fillId="0" borderId="1" xfId="1" applyNumberFormat="1" applyBorder="1" applyAlignment="1" applyProtection="1">
      <alignment horizontal="center" vertical="center" wrapText="1"/>
      <protection locked="0"/>
    </xf>
    <xf numFmtId="168" fontId="1" fillId="3" borderId="1" xfId="1" applyNumberFormat="1" applyFill="1" applyBorder="1" applyProtection="1">
      <protection locked="0"/>
    </xf>
    <xf numFmtId="168" fontId="1" fillId="3" borderId="3" xfId="1" applyNumberFormat="1" applyFill="1" applyBorder="1" applyProtection="1">
      <protection locked="0"/>
    </xf>
    <xf numFmtId="168" fontId="1" fillId="3" borderId="1" xfId="1" applyNumberFormat="1" applyFill="1" applyBorder="1" applyAlignment="1" applyProtection="1">
      <alignment horizontal="center"/>
      <protection locked="0"/>
    </xf>
    <xf numFmtId="9" fontId="1" fillId="0" borderId="0" xfId="1" applyNumberFormat="1" applyProtection="1">
      <protection locked="0"/>
    </xf>
    <xf numFmtId="165" fontId="1" fillId="0" borderId="1" xfId="1" applyNumberFormat="1" applyBorder="1" applyAlignment="1" applyProtection="1">
      <alignment wrapText="1"/>
      <protection locked="0"/>
    </xf>
    <xf numFmtId="0" fontId="11" fillId="5" borderId="6" xfId="1" applyFont="1" applyFill="1" applyBorder="1" applyProtection="1">
      <protection locked="0"/>
    </xf>
    <xf numFmtId="0" fontId="12" fillId="5" borderId="6" xfId="1" applyFont="1" applyFill="1" applyBorder="1" applyAlignment="1" applyProtection="1">
      <alignment horizontal="center"/>
      <protection locked="0"/>
    </xf>
    <xf numFmtId="0" fontId="11" fillId="0" borderId="0" xfId="1" applyFont="1"/>
    <xf numFmtId="0" fontId="11" fillId="0" borderId="1" xfId="1" applyFont="1" applyBorder="1" applyAlignment="1" applyProtection="1">
      <alignment horizontal="centerContinuous"/>
      <protection locked="0"/>
    </xf>
    <xf numFmtId="0" fontId="23" fillId="2" borderId="1" xfId="1" applyFont="1" applyFill="1" applyBorder="1" applyProtection="1">
      <protection locked="0"/>
    </xf>
    <xf numFmtId="10" fontId="22" fillId="3" borderId="1" xfId="3" applyNumberFormat="1" applyFont="1" applyFill="1" applyBorder="1" applyProtection="1">
      <protection locked="0"/>
    </xf>
    <xf numFmtId="9" fontId="22" fillId="3" borderId="1" xfId="3" applyFont="1" applyFill="1" applyBorder="1" applyAlignment="1" applyProtection="1">
      <alignment horizontal="center"/>
      <protection locked="0"/>
    </xf>
    <xf numFmtId="10" fontId="22" fillId="3" borderId="3" xfId="3" applyNumberFormat="1" applyFont="1" applyFill="1" applyBorder="1" applyProtection="1">
      <protection locked="0"/>
    </xf>
    <xf numFmtId="9" fontId="22" fillId="3" borderId="3" xfId="3" applyFont="1" applyFill="1" applyBorder="1" applyAlignment="1" applyProtection="1">
      <alignment horizontal="center"/>
      <protection locked="0"/>
    </xf>
    <xf numFmtId="0" fontId="22" fillId="0" borderId="0" xfId="0" applyFont="1"/>
    <xf numFmtId="0" fontId="24" fillId="0" borderId="0" xfId="0" applyFont="1"/>
    <xf numFmtId="164" fontId="22" fillId="3" borderId="1" xfId="2" applyNumberFormat="1" applyFont="1" applyFill="1" applyBorder="1" applyAlignment="1" applyProtection="1">
      <alignment horizontal="center"/>
      <protection locked="0"/>
    </xf>
    <xf numFmtId="164" fontId="22" fillId="3" borderId="1" xfId="2" applyNumberFormat="1" applyFont="1" applyFill="1" applyBorder="1" applyProtection="1">
      <protection locked="0"/>
    </xf>
    <xf numFmtId="165" fontId="22" fillId="3" borderId="1" xfId="3" applyNumberFormat="1" applyFont="1" applyFill="1" applyBorder="1" applyProtection="1">
      <protection locked="0"/>
    </xf>
    <xf numFmtId="165" fontId="22" fillId="3" borderId="1" xfId="3" applyNumberFormat="1" applyFont="1" applyFill="1" applyBorder="1" applyAlignment="1" applyProtection="1">
      <alignment horizontal="center"/>
      <protection locked="0"/>
    </xf>
    <xf numFmtId="164" fontId="22" fillId="3" borderId="3" xfId="2" applyNumberFormat="1" applyFont="1" applyFill="1" applyBorder="1" applyAlignment="1" applyProtection="1">
      <alignment horizontal="center"/>
      <protection locked="0"/>
    </xf>
    <xf numFmtId="164" fontId="22" fillId="3" borderId="3" xfId="2" applyNumberFormat="1" applyFont="1" applyFill="1" applyBorder="1" applyProtection="1">
      <protection locked="0"/>
    </xf>
    <xf numFmtId="165" fontId="22" fillId="3" borderId="3" xfId="3" applyNumberFormat="1" applyFont="1" applyFill="1" applyBorder="1" applyProtection="1">
      <protection locked="0"/>
    </xf>
    <xf numFmtId="165" fontId="22" fillId="3" borderId="3" xfId="3" applyNumberFormat="1" applyFont="1" applyFill="1" applyBorder="1" applyAlignment="1" applyProtection="1">
      <alignment horizontal="center"/>
      <protection locked="0"/>
    </xf>
    <xf numFmtId="10" fontId="22" fillId="3" borderId="1" xfId="3" applyNumberFormat="1" applyFont="1" applyFill="1" applyBorder="1" applyAlignment="1" applyProtection="1">
      <alignment horizontal="center"/>
      <protection locked="0"/>
    </xf>
    <xf numFmtId="0" fontId="11" fillId="4" borderId="1" xfId="1" applyFont="1" applyFill="1" applyBorder="1" applyAlignment="1">
      <alignment horizontal="center"/>
    </xf>
    <xf numFmtId="0" fontId="11" fillId="3" borderId="1" xfId="1" applyFont="1" applyFill="1" applyBorder="1" applyProtection="1">
      <protection locked="0"/>
    </xf>
    <xf numFmtId="10" fontId="22" fillId="3" borderId="3" xfId="3" applyNumberFormat="1" applyFont="1" applyFill="1" applyBorder="1" applyAlignment="1" applyProtection="1">
      <alignment horizontal="center"/>
      <protection locked="0"/>
    </xf>
    <xf numFmtId="0" fontId="11" fillId="3" borderId="3" xfId="1" applyFont="1" applyFill="1" applyBorder="1" applyProtection="1">
      <protection locked="0"/>
    </xf>
    <xf numFmtId="0" fontId="11" fillId="3" borderId="4" xfId="1" applyFont="1" applyFill="1" applyBorder="1" applyProtection="1">
      <protection locked="0"/>
    </xf>
    <xf numFmtId="0" fontId="11" fillId="5" borderId="5" xfId="1" applyFont="1" applyFill="1" applyBorder="1" applyProtection="1">
      <protection locked="0"/>
    </xf>
    <xf numFmtId="0" fontId="11" fillId="5" borderId="6" xfId="1" applyFont="1" applyFill="1" applyBorder="1" applyAlignment="1" applyProtection="1">
      <alignment horizontal="left"/>
      <protection locked="0"/>
    </xf>
    <xf numFmtId="0" fontId="11" fillId="0" borderId="1" xfId="1" applyFont="1" applyBorder="1" applyProtection="1">
      <protection locked="0"/>
    </xf>
    <xf numFmtId="0" fontId="11" fillId="0" borderId="0" xfId="1" applyFont="1" applyProtection="1">
      <protection locked="0"/>
    </xf>
    <xf numFmtId="166" fontId="22" fillId="3" borderId="1" xfId="3" applyNumberFormat="1" applyFont="1" applyFill="1" applyBorder="1" applyAlignment="1" applyProtection="1">
      <alignment horizontal="center"/>
      <protection locked="0"/>
    </xf>
    <xf numFmtId="0" fontId="12" fillId="0" borderId="1" xfId="1" applyFont="1" applyBorder="1" applyAlignment="1" applyProtection="1">
      <alignment horizontal="centerContinuous"/>
      <protection locked="0"/>
    </xf>
    <xf numFmtId="0" fontId="11" fillId="0" borderId="1" xfId="1" applyFont="1" applyBorder="1" applyAlignment="1" applyProtection="1">
      <alignment vertical="center" wrapText="1"/>
      <protection locked="0"/>
    </xf>
    <xf numFmtId="9" fontId="11" fillId="0" borderId="1" xfId="1" applyNumberFormat="1" applyFont="1" applyBorder="1" applyAlignment="1" applyProtection="1">
      <alignment wrapText="1"/>
      <protection locked="0"/>
    </xf>
    <xf numFmtId="0" fontId="26" fillId="0" borderId="0" xfId="1" applyFont="1" applyAlignment="1">
      <alignment vertical="center" wrapText="1"/>
    </xf>
    <xf numFmtId="0" fontId="26" fillId="0" borderId="0" xfId="1" applyFont="1" applyAlignment="1">
      <alignment vertical="center"/>
    </xf>
    <xf numFmtId="167" fontId="22" fillId="3" borderId="1" xfId="3" applyNumberFormat="1" applyFont="1" applyFill="1" applyBorder="1" applyProtection="1">
      <protection locked="0"/>
    </xf>
    <xf numFmtId="167" fontId="22" fillId="3" borderId="1" xfId="3" applyNumberFormat="1" applyFont="1" applyFill="1" applyBorder="1" applyAlignment="1" applyProtection="1">
      <alignment horizontal="center"/>
      <protection locked="0"/>
    </xf>
    <xf numFmtId="167" fontId="22" fillId="3" borderId="3" xfId="3" applyNumberFormat="1" applyFont="1" applyFill="1" applyBorder="1" applyProtection="1">
      <protection locked="0"/>
    </xf>
    <xf numFmtId="167" fontId="22" fillId="3" borderId="3" xfId="3" applyNumberFormat="1" applyFont="1" applyFill="1" applyBorder="1" applyAlignment="1" applyProtection="1">
      <alignment horizontal="center"/>
      <protection locked="0"/>
    </xf>
    <xf numFmtId="10" fontId="11" fillId="3" borderId="1" xfId="3" applyNumberFormat="1" applyFont="1" applyFill="1" applyBorder="1" applyProtection="1">
      <protection locked="0"/>
    </xf>
    <xf numFmtId="10" fontId="11" fillId="3" borderId="1" xfId="3" applyNumberFormat="1" applyFont="1" applyFill="1" applyBorder="1" applyAlignment="1" applyProtection="1">
      <alignment horizontal="center"/>
      <protection locked="0"/>
    </xf>
    <xf numFmtId="10" fontId="11" fillId="3" borderId="3" xfId="3" applyNumberFormat="1" applyFont="1" applyFill="1" applyBorder="1" applyProtection="1">
      <protection locked="0"/>
    </xf>
    <xf numFmtId="10" fontId="11" fillId="3" borderId="3" xfId="3" applyNumberFormat="1" applyFont="1" applyFill="1" applyBorder="1" applyAlignment="1" applyProtection="1">
      <alignment horizontal="center"/>
      <protection locked="0"/>
    </xf>
    <xf numFmtId="0" fontId="28" fillId="0" borderId="1" xfId="1" applyFont="1" applyBorder="1" applyAlignment="1" applyProtection="1">
      <alignment wrapText="1"/>
      <protection locked="0"/>
    </xf>
    <xf numFmtId="0" fontId="27" fillId="0" borderId="1" xfId="1" applyFont="1" applyBorder="1" applyAlignment="1" applyProtection="1">
      <alignment wrapText="1"/>
      <protection locked="0"/>
    </xf>
    <xf numFmtId="0" fontId="1" fillId="0" borderId="5" xfId="1" applyBorder="1" applyAlignment="1" applyProtection="1">
      <alignment horizontal="left" vertical="center" wrapText="1"/>
      <protection locked="0"/>
    </xf>
    <xf numFmtId="0" fontId="1" fillId="0" borderId="6" xfId="1" applyBorder="1" applyAlignment="1" applyProtection="1">
      <alignment horizontal="left" vertical="center" wrapText="1"/>
      <protection locked="0"/>
    </xf>
    <xf numFmtId="0" fontId="19" fillId="0" borderId="5" xfId="1" quotePrefix="1" applyFont="1" applyBorder="1" applyAlignment="1" applyProtection="1">
      <alignment horizontal="left" vertical="center" wrapText="1"/>
      <protection locked="0"/>
    </xf>
    <xf numFmtId="0" fontId="19" fillId="0" borderId="6" xfId="1" quotePrefix="1" applyFont="1" applyBorder="1" applyAlignment="1" applyProtection="1">
      <alignment horizontal="left" vertical="center" wrapText="1"/>
      <protection locked="0"/>
    </xf>
  </cellXfs>
  <cellStyles count="4">
    <cellStyle name="Comma 2" xfId="2" xr:uid="{6470BA7A-10C4-42BF-B5CD-E1CEA90FAD37}"/>
    <cellStyle name="Normal" xfId="0" builtinId="0"/>
    <cellStyle name="Normal 2" xfId="1" xr:uid="{00995BC3-73FE-4612-BF33-CA56027BEF81}"/>
    <cellStyle name="Percent 2" xfId="3" xr:uid="{7FA909AE-718C-45BE-8F42-A8E1016A44EA}"/>
  </cellStyles>
  <dxfs count="142">
    <dxf>
      <fill>
        <patternFill patternType="solid">
          <fgColor indexed="64"/>
          <bgColor theme="9" tint="0.39997558519241921"/>
        </patternFill>
      </fill>
      <border diagonalUp="0" diagonalDown="0">
        <left style="hair">
          <color auto="1"/>
        </left>
        <right/>
        <top style="hair">
          <color auto="1"/>
        </top>
        <bottom style="hair">
          <color auto="1"/>
        </bottom>
        <vertical/>
        <horizontal/>
      </border>
      <protection locked="0" hidden="0"/>
    </dxf>
    <dxf>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name val="Arial Narrow"/>
        <family val="2"/>
        <scheme val="none"/>
      </font>
      <numFmt numFmtId="167" formatCode="0.000%"/>
      <fill>
        <patternFill patternType="solid">
          <fgColor indexed="64"/>
          <bgColor theme="9"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name val="Arial Narrow"/>
        <family val="2"/>
        <scheme val="none"/>
      </font>
      <numFmt numFmtId="167" formatCode="0.000%"/>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numFmt numFmtId="168" formatCode="0.000"/>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numFmt numFmtId="168" formatCode="0.000"/>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numFmt numFmtId="168" formatCode="0.000"/>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numFmt numFmtId="168" formatCode="0.000"/>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ont>
        <b/>
        <i val="0"/>
        <strike val="0"/>
        <condense val="0"/>
        <extend val="0"/>
        <outline val="0"/>
        <shadow val="0"/>
        <u val="none"/>
        <vertAlign val="baseline"/>
        <sz val="12"/>
        <color theme="1"/>
        <name val="Arial Narrow"/>
        <scheme val="none"/>
      </font>
      <fill>
        <patternFill patternType="solid">
          <fgColor indexed="64"/>
          <bgColor theme="9"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2"/>
        <color theme="1"/>
        <name val="Arial Narrow"/>
        <scheme val="none"/>
      </font>
      <fill>
        <patternFill patternType="solid">
          <fgColor indexed="64"/>
          <bgColor theme="9" tint="0.39997558519241921"/>
        </patternFill>
      </fill>
      <alignment horizontal="left"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border outline="0">
        <top style="hair">
          <color auto="1"/>
        </top>
      </border>
    </dxf>
    <dxf>
      <border outline="0">
        <left style="hair">
          <color auto="1"/>
        </left>
        <right style="hair">
          <color auto="1"/>
        </right>
        <top style="hair">
          <color auto="1"/>
        </top>
        <bottom style="hair">
          <color auto="1"/>
        </bottom>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border diagonalUp="0" diagonalDown="0" outline="0">
        <left style="hair">
          <color auto="1"/>
        </left>
        <right style="hair">
          <color auto="1"/>
        </right>
        <top/>
        <bottom/>
      </border>
      <protection locked="0" hidden="0"/>
    </dxf>
    <dxf>
      <fill>
        <patternFill patternType="solid">
          <fgColor indexed="64"/>
          <bgColor theme="9" tint="0.39997558519241921"/>
        </patternFill>
      </fill>
      <border diagonalUp="0" diagonalDown="0">
        <left style="hair">
          <color auto="1"/>
        </left>
        <right/>
        <top style="hair">
          <color auto="1"/>
        </top>
        <bottom style="hair">
          <color auto="1"/>
        </bottom>
        <vertical/>
        <horizontal/>
      </border>
      <protection locked="0" hidden="0"/>
    </dxf>
    <dxf>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font>
        <strike val="0"/>
        <outline val="0"/>
        <shadow val="0"/>
        <u val="none"/>
        <vertAlign val="baseline"/>
        <name val="Arial Narrow"/>
        <family val="2"/>
        <scheme val="none"/>
      </font>
      <numFmt numFmtId="13" formatCode="0%"/>
      <fill>
        <patternFill patternType="solid">
          <fgColor indexed="64"/>
          <bgColor theme="9"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name val="Arial Narrow"/>
        <family val="2"/>
        <scheme val="none"/>
      </font>
      <numFmt numFmtId="14" formatCode="0.00%"/>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numFmt numFmtId="0" formatCode="General"/>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font>
        <b/>
        <i val="0"/>
        <strike val="0"/>
        <condense val="0"/>
        <extend val="0"/>
        <outline val="0"/>
        <shadow val="0"/>
        <u val="none"/>
        <vertAlign val="baseline"/>
        <sz val="12"/>
        <color theme="1"/>
        <name val="Arial Narrow"/>
        <scheme val="none"/>
      </font>
      <fill>
        <patternFill patternType="solid">
          <fgColor indexed="64"/>
          <bgColor theme="9"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font>
        <b val="0"/>
        <i val="0"/>
        <strike val="0"/>
        <condense val="0"/>
        <extend val="0"/>
        <outline val="0"/>
        <shadow val="0"/>
        <u val="none"/>
        <vertAlign val="baseline"/>
        <sz val="12"/>
        <color theme="1"/>
        <name val="Arial Narrow"/>
        <scheme val="none"/>
      </font>
      <fill>
        <patternFill patternType="solid">
          <fgColor indexed="64"/>
          <bgColor theme="9" tint="0.39997558519241921"/>
        </patternFill>
      </fill>
      <alignment horizontal="left"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border outline="0">
        <top style="hair">
          <color auto="1"/>
        </top>
      </border>
    </dxf>
    <dxf>
      <border outline="0">
        <left style="hair">
          <color auto="1"/>
        </left>
        <right style="hair">
          <color auto="1"/>
        </right>
        <top style="hair">
          <color auto="1"/>
        </top>
        <bottom style="hair">
          <color auto="1"/>
        </bottom>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border diagonalUp="0" diagonalDown="0" outline="0">
        <left style="hair">
          <color auto="1"/>
        </left>
        <right style="hair">
          <color auto="1"/>
        </right>
        <top/>
        <bottom/>
      </border>
      <protection locked="0" hidden="0"/>
    </dxf>
    <dxf>
      <fill>
        <patternFill patternType="solid">
          <fgColor indexed="64"/>
          <bgColor theme="9" tint="0.39997558519241921"/>
        </patternFill>
      </fill>
      <border diagonalUp="0" diagonalDown="0">
        <left style="hair">
          <color auto="1"/>
        </left>
        <right/>
        <top style="hair">
          <color auto="1"/>
        </top>
        <bottom style="hair">
          <color auto="1"/>
        </bottom>
        <vertical/>
        <horizontal/>
      </border>
      <protection locked="0" hidden="0"/>
    </dxf>
    <dxf>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numFmt numFmtId="14" formatCode="0.00%"/>
      <fill>
        <patternFill patternType="solid">
          <fgColor indexed="64"/>
          <bgColor theme="9"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0" hidden="0"/>
    </dxf>
    <dxf>
      <numFmt numFmtId="14" formatCode="0.00%"/>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font>
        <b/>
        <i val="0"/>
        <strike val="0"/>
        <condense val="0"/>
        <extend val="0"/>
        <outline val="0"/>
        <shadow val="0"/>
        <u val="none"/>
        <vertAlign val="baseline"/>
        <sz val="12"/>
        <color theme="1"/>
        <name val="Arial Narrow"/>
        <scheme val="none"/>
      </font>
      <fill>
        <patternFill patternType="solid">
          <fgColor indexed="64"/>
          <bgColor theme="9"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font>
        <b val="0"/>
        <i val="0"/>
        <strike val="0"/>
        <condense val="0"/>
        <extend val="0"/>
        <outline val="0"/>
        <shadow val="0"/>
        <u val="none"/>
        <vertAlign val="baseline"/>
        <sz val="12"/>
        <color theme="1"/>
        <name val="Arial Narrow"/>
        <scheme val="none"/>
      </font>
      <fill>
        <patternFill patternType="solid">
          <fgColor indexed="64"/>
          <bgColor theme="9" tint="0.39997558519241921"/>
        </patternFill>
      </fill>
      <alignment horizontal="left"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border outline="0">
        <top style="hair">
          <color auto="1"/>
        </top>
      </border>
    </dxf>
    <dxf>
      <border outline="0">
        <left style="hair">
          <color auto="1"/>
        </left>
        <right style="hair">
          <color auto="1"/>
        </right>
        <top style="hair">
          <color auto="1"/>
        </top>
        <bottom style="hair">
          <color auto="1"/>
        </bottom>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border diagonalUp="0" diagonalDown="0" outline="0">
        <left style="hair">
          <color auto="1"/>
        </left>
        <right style="hair">
          <color auto="1"/>
        </right>
        <top/>
        <bottom/>
      </border>
      <protection locked="0" hidden="0"/>
    </dxf>
    <dxf>
      <fill>
        <patternFill patternType="solid">
          <fgColor indexed="64"/>
          <bgColor theme="9" tint="0.39997558519241921"/>
        </patternFill>
      </fill>
      <border diagonalUp="0" diagonalDown="0">
        <left style="hair">
          <color auto="1"/>
        </left>
        <right/>
        <top style="hair">
          <color auto="1"/>
        </top>
        <bottom style="hair">
          <color auto="1"/>
        </bottom>
        <vertical/>
        <horizontal/>
      </border>
      <protection locked="0" hidden="0"/>
    </dxf>
    <dxf>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font>
        <strike val="0"/>
        <outline val="0"/>
        <shadow val="0"/>
        <u val="none"/>
        <vertAlign val="baseline"/>
        <name val="Arial Narrow"/>
        <family val="2"/>
        <scheme val="none"/>
      </font>
      <numFmt numFmtId="14" formatCode="0.00%"/>
      <fill>
        <patternFill patternType="solid">
          <fgColor indexed="64"/>
          <bgColor theme="9"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name val="Arial Narrow"/>
        <family val="2"/>
        <scheme val="none"/>
      </font>
      <numFmt numFmtId="14" formatCode="0.00%"/>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font>
        <b/>
        <i val="0"/>
        <strike val="0"/>
        <condense val="0"/>
        <extend val="0"/>
        <outline val="0"/>
        <shadow val="0"/>
        <u val="none"/>
        <vertAlign val="baseline"/>
        <sz val="12"/>
        <color theme="1"/>
        <name val="Arial Narrow"/>
        <scheme val="none"/>
      </font>
      <fill>
        <patternFill patternType="solid">
          <fgColor indexed="64"/>
          <bgColor theme="9"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font>
        <b val="0"/>
        <i val="0"/>
        <strike val="0"/>
        <condense val="0"/>
        <extend val="0"/>
        <outline val="0"/>
        <shadow val="0"/>
        <u val="none"/>
        <vertAlign val="baseline"/>
        <sz val="12"/>
        <color theme="1"/>
        <name val="Arial Narrow"/>
        <scheme val="none"/>
      </font>
      <fill>
        <patternFill patternType="solid">
          <fgColor indexed="64"/>
          <bgColor theme="9" tint="0.39997558519241921"/>
        </patternFill>
      </fill>
      <alignment horizontal="left"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border outline="0">
        <top style="hair">
          <color auto="1"/>
        </top>
      </border>
    </dxf>
    <dxf>
      <border outline="0">
        <left style="hair">
          <color auto="1"/>
        </left>
        <right style="hair">
          <color auto="1"/>
        </right>
        <top style="hair">
          <color auto="1"/>
        </top>
        <bottom style="hair">
          <color auto="1"/>
        </bottom>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border diagonalUp="0" diagonalDown="0" outline="0">
        <left style="hair">
          <color auto="1"/>
        </left>
        <right style="hair">
          <color auto="1"/>
        </right>
        <top/>
        <bottom/>
      </border>
      <protection locked="0" hidden="0"/>
    </dxf>
    <dxf>
      <fill>
        <patternFill patternType="solid">
          <fgColor indexed="64"/>
          <bgColor theme="9" tint="0.39997558519241921"/>
        </patternFill>
      </fill>
      <border diagonalUp="0" diagonalDown="0">
        <left style="hair">
          <color auto="1"/>
        </left>
        <right/>
        <top style="hair">
          <color auto="1"/>
        </top>
        <bottom style="hair">
          <color auto="1"/>
        </bottom>
        <vertical/>
        <horizontal/>
      </border>
      <protection locked="0" hidden="0"/>
    </dxf>
    <dxf>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12"/>
        <color rgb="FFFF0000"/>
        <name val="Arial Narrow"/>
        <family val="2"/>
        <charset val="161"/>
        <scheme val="none"/>
      </font>
      <numFmt numFmtId="14" formatCode="0.00%"/>
      <fill>
        <patternFill patternType="solid">
          <fgColor indexed="64"/>
          <bgColor theme="9"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12"/>
        <color rgb="FFFF0000"/>
        <name val="Arial Narrow"/>
        <family val="2"/>
        <charset val="161"/>
        <scheme val="none"/>
      </font>
      <numFmt numFmtId="14" formatCode="0.00%"/>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12"/>
        <color rgb="FFFF0000"/>
        <name val="Arial Narrow"/>
        <family val="2"/>
        <charset val="161"/>
        <scheme val="none"/>
      </font>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12"/>
        <color rgb="FFFF0000"/>
        <name val="Arial Narrow"/>
        <family val="2"/>
        <charset val="161"/>
        <scheme val="none"/>
      </font>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12"/>
        <color rgb="FFFF0000"/>
        <name val="Arial Narrow"/>
        <family val="2"/>
        <charset val="161"/>
        <scheme val="none"/>
      </font>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12"/>
        <color rgb="FFFF0000"/>
        <name val="Arial Narrow"/>
        <family val="2"/>
        <charset val="161"/>
        <scheme val="none"/>
      </font>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ont>
        <b/>
        <i val="0"/>
        <strike val="0"/>
        <condense val="0"/>
        <extend val="0"/>
        <outline val="0"/>
        <shadow val="0"/>
        <u val="none"/>
        <vertAlign val="baseline"/>
        <sz val="12"/>
        <color theme="1"/>
        <name val="Arial Narrow"/>
        <scheme val="none"/>
      </font>
      <fill>
        <patternFill patternType="solid">
          <fgColor indexed="64"/>
          <bgColor theme="9"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2"/>
        <color theme="1"/>
        <name val="Arial Narrow"/>
        <scheme val="none"/>
      </font>
      <fill>
        <patternFill patternType="solid">
          <fgColor indexed="64"/>
          <bgColor theme="9" tint="0.39997558519241921"/>
        </patternFill>
      </fill>
      <alignment horizontal="left"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border outline="0">
        <top style="hair">
          <color auto="1"/>
        </top>
      </border>
    </dxf>
    <dxf>
      <border outline="0">
        <left style="hair">
          <color auto="1"/>
        </left>
        <right style="hair">
          <color auto="1"/>
        </right>
        <top style="hair">
          <color auto="1"/>
        </top>
        <bottom style="hair">
          <color auto="1"/>
        </bottom>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border diagonalUp="0" diagonalDown="0" outline="0">
        <left style="hair">
          <color auto="1"/>
        </left>
        <right style="hair">
          <color auto="1"/>
        </right>
        <top/>
        <bottom/>
      </border>
      <protection locked="0" hidden="0"/>
    </dxf>
    <dxf>
      <fill>
        <patternFill patternType="solid">
          <fgColor indexed="64"/>
          <bgColor theme="9" tint="0.39997558519241921"/>
        </patternFill>
      </fill>
      <border diagonalUp="0" diagonalDown="0">
        <left style="hair">
          <color auto="1"/>
        </left>
        <right/>
        <top style="hair">
          <color auto="1"/>
        </top>
        <bottom style="hair">
          <color auto="1"/>
        </bottom>
        <vertical/>
        <horizontal/>
      </border>
      <protection locked="0" hidden="0"/>
    </dxf>
    <dxf>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font>
        <strike val="0"/>
        <outline val="0"/>
        <shadow val="0"/>
        <u val="none"/>
        <vertAlign val="baseline"/>
        <name val="Arial Narrow"/>
        <family val="2"/>
        <scheme val="none"/>
      </font>
      <numFmt numFmtId="13" formatCode="0%"/>
      <fill>
        <patternFill patternType="solid">
          <fgColor indexed="64"/>
          <bgColor theme="9"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name val="Arial Narrow"/>
        <family val="2"/>
        <scheme val="none"/>
      </font>
      <numFmt numFmtId="14" formatCode="0.00%"/>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numFmt numFmtId="0" formatCode="General"/>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font>
        <b/>
        <i val="0"/>
        <strike val="0"/>
        <condense val="0"/>
        <extend val="0"/>
        <outline val="0"/>
        <shadow val="0"/>
        <u val="none"/>
        <vertAlign val="baseline"/>
        <sz val="12"/>
        <color theme="1"/>
        <name val="Arial Narrow"/>
        <scheme val="none"/>
      </font>
      <fill>
        <patternFill patternType="solid">
          <fgColor indexed="64"/>
          <bgColor theme="9"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font>
        <b val="0"/>
        <i val="0"/>
        <strike val="0"/>
        <condense val="0"/>
        <extend val="0"/>
        <outline val="0"/>
        <shadow val="0"/>
        <u val="none"/>
        <vertAlign val="baseline"/>
        <sz val="12"/>
        <color theme="1"/>
        <name val="Arial Narrow"/>
        <scheme val="none"/>
      </font>
      <fill>
        <patternFill patternType="solid">
          <fgColor indexed="64"/>
          <bgColor theme="9" tint="0.39997558519241921"/>
        </patternFill>
      </fill>
      <alignment horizontal="left"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border outline="0">
        <top style="hair">
          <color auto="1"/>
        </top>
      </border>
    </dxf>
    <dxf>
      <border outline="0">
        <left style="hair">
          <color auto="1"/>
        </left>
        <right style="hair">
          <color auto="1"/>
        </right>
        <top style="hair">
          <color auto="1"/>
        </top>
        <bottom style="hair">
          <color auto="1"/>
        </bottom>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border diagonalUp="0" diagonalDown="0" outline="0">
        <left style="hair">
          <color auto="1"/>
        </left>
        <right style="hair">
          <color auto="1"/>
        </right>
        <top/>
        <bottom/>
      </border>
      <protection locked="0" hidden="0"/>
    </dxf>
    <dxf>
      <fill>
        <patternFill patternType="solid">
          <fgColor indexed="64"/>
          <bgColor theme="9" tint="0.39997558519241921"/>
        </patternFill>
      </fill>
      <border diagonalUp="0" diagonalDown="0">
        <left style="hair">
          <color auto="1"/>
        </left>
        <right/>
        <top style="hair">
          <color auto="1"/>
        </top>
        <bottom style="hair">
          <color auto="1"/>
        </bottom>
        <vertical/>
        <horizontal/>
      </border>
      <protection locked="0" hidden="0"/>
    </dxf>
    <dxf>
      <font>
        <strike val="0"/>
        <outline val="0"/>
        <shadow val="0"/>
        <u val="none"/>
        <vertAlign val="baseline"/>
        <name val="Arial Narrow"/>
        <family val="2"/>
        <scheme val="none"/>
      </font>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12"/>
        <color theme="1"/>
        <name val="Arial Narrow"/>
        <family val="2"/>
        <scheme val="none"/>
      </font>
      <numFmt numFmtId="14" formatCode="0.00%"/>
      <fill>
        <patternFill patternType="solid">
          <fgColor indexed="64"/>
          <bgColor theme="9"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12"/>
        <color theme="1"/>
        <name val="Arial Narrow"/>
        <family val="2"/>
        <scheme val="none"/>
      </font>
      <numFmt numFmtId="14" formatCode="0.00%"/>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numFmt numFmtId="0" formatCode="General"/>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font>
        <b/>
        <i val="0"/>
        <strike val="0"/>
        <condense val="0"/>
        <extend val="0"/>
        <outline val="0"/>
        <shadow val="0"/>
        <u val="none"/>
        <vertAlign val="baseline"/>
        <sz val="12"/>
        <color theme="1"/>
        <name val="Arial Narrow"/>
        <scheme val="none"/>
      </font>
      <fill>
        <patternFill patternType="solid">
          <fgColor indexed="64"/>
          <bgColor theme="9"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font>
        <b val="0"/>
        <i val="0"/>
        <strike val="0"/>
        <condense val="0"/>
        <extend val="0"/>
        <outline val="0"/>
        <shadow val="0"/>
        <u val="none"/>
        <vertAlign val="baseline"/>
        <sz val="12"/>
        <color theme="1"/>
        <name val="Arial Narrow"/>
        <scheme val="none"/>
      </font>
      <fill>
        <patternFill patternType="solid">
          <fgColor indexed="64"/>
          <bgColor theme="9" tint="0.39997558519241921"/>
        </patternFill>
      </fill>
      <alignment horizontal="left"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border outline="0">
        <top style="hair">
          <color auto="1"/>
        </top>
      </border>
    </dxf>
    <dxf>
      <border outline="0">
        <left style="hair">
          <color auto="1"/>
        </left>
        <right style="hair">
          <color auto="1"/>
        </right>
        <top style="hair">
          <color auto="1"/>
        </top>
        <bottom style="hair">
          <color auto="1"/>
        </bottom>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border diagonalUp="0" diagonalDown="0" outline="0">
        <left style="hair">
          <color auto="1"/>
        </left>
        <right style="hair">
          <color auto="1"/>
        </right>
        <top/>
        <bottom/>
      </border>
      <protection locked="0" hidden="0"/>
    </dxf>
    <dxf>
      <fill>
        <patternFill patternType="solid">
          <fgColor indexed="64"/>
          <bgColor theme="9" tint="0.39997558519241921"/>
        </patternFill>
      </fill>
      <border diagonalUp="0" diagonalDown="0">
        <left style="hair">
          <color auto="1"/>
        </left>
        <right/>
        <top style="hair">
          <color auto="1"/>
        </top>
        <bottom style="hair">
          <color auto="1"/>
        </bottom>
        <vertical/>
        <horizontal/>
      </border>
      <protection locked="0" hidden="0"/>
    </dxf>
    <dxf>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name val="Arial Narrow"/>
        <family val="2"/>
        <scheme val="none"/>
      </font>
      <numFmt numFmtId="166" formatCode="0.00000%"/>
      <fill>
        <patternFill patternType="solid">
          <fgColor indexed="64"/>
          <bgColor theme="9"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name val="Arial Narrow"/>
        <family val="2"/>
        <scheme val="none"/>
      </font>
      <numFmt numFmtId="166" formatCode="0.00000%"/>
      <fill>
        <patternFill patternType="solid">
          <fgColor indexed="64"/>
          <bgColor theme="9"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numFmt numFmtId="3" formatCode="#,##0"/>
      <fill>
        <patternFill patternType="solid">
          <fgColor indexed="64"/>
          <bgColor theme="9"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0" hidden="0"/>
    </dxf>
    <dxf>
      <numFmt numFmtId="3" formatCode="#,##0"/>
      <fill>
        <patternFill patternType="solid">
          <fgColor indexed="64"/>
          <bgColor theme="9"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0" hidden="0"/>
    </dxf>
    <dxf>
      <numFmt numFmtId="3" formatCode="#,##0"/>
      <fill>
        <patternFill patternType="solid">
          <fgColor indexed="64"/>
          <bgColor theme="9"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9"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i val="0"/>
        <strike val="0"/>
        <condense val="0"/>
        <extend val="0"/>
        <outline val="0"/>
        <shadow val="0"/>
        <u val="none"/>
        <vertAlign val="baseline"/>
        <sz val="12"/>
        <color theme="1"/>
        <name val="Arial Narrow"/>
        <scheme val="none"/>
      </font>
      <fill>
        <patternFill patternType="solid">
          <fgColor indexed="64"/>
          <bgColor theme="9"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2"/>
        <color theme="1"/>
        <name val="Arial Narrow"/>
        <scheme val="none"/>
      </font>
      <fill>
        <patternFill patternType="solid">
          <fgColor indexed="64"/>
          <bgColor theme="9" tint="0.39997558519241921"/>
        </patternFill>
      </fill>
      <alignment horizontal="left"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border outline="0">
        <top style="hair">
          <color auto="1"/>
        </top>
      </border>
    </dxf>
    <dxf>
      <border outline="0">
        <left style="hair">
          <color auto="1"/>
        </left>
        <right style="hair">
          <color auto="1"/>
        </right>
        <top style="hair">
          <color auto="1"/>
        </top>
        <bottom style="hair">
          <color auto="1"/>
        </bottom>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border diagonalUp="0" diagonalDown="0" outline="0">
        <left style="hair">
          <color auto="1"/>
        </left>
        <right style="hair">
          <color auto="1"/>
        </right>
        <top/>
        <bottom/>
      </border>
      <protection locked="0" hidden="0"/>
    </dxf>
    <dxf>
      <font>
        <strike val="0"/>
        <outline val="0"/>
        <shadow val="0"/>
        <u val="none"/>
        <vertAlign val="baseline"/>
        <color theme="1"/>
        <name val="Arial Narrow"/>
        <family val="2"/>
        <scheme val="none"/>
      </font>
    </dxf>
    <dxf>
      <font>
        <strike val="0"/>
        <outline val="0"/>
        <shadow val="0"/>
        <u val="none"/>
        <vertAlign val="baseline"/>
        <color theme="1"/>
        <name val="Arial Narrow"/>
        <family val="2"/>
        <scheme val="none"/>
      </font>
    </dxf>
    <dxf>
      <font>
        <strike val="0"/>
        <outline val="0"/>
        <shadow val="0"/>
        <u val="none"/>
        <vertAlign val="baseline"/>
        <color theme="1"/>
        <name val="Arial Narrow"/>
        <family val="2"/>
        <scheme val="none"/>
      </font>
      <fill>
        <patternFill patternType="solid">
          <fgColor indexed="64"/>
          <bgColor theme="9" tint="0.39997558519241921"/>
        </patternFill>
      </fill>
      <border diagonalUp="0" diagonalDown="0" outline="0">
        <left style="hair">
          <color auto="1"/>
        </left>
        <right/>
        <top style="hair">
          <color auto="1"/>
        </top>
        <bottom style="hair">
          <color auto="1"/>
        </bottom>
      </border>
      <protection locked="0" hidden="0"/>
    </dxf>
    <dxf>
      <font>
        <strike val="0"/>
        <outline val="0"/>
        <shadow val="0"/>
        <u val="none"/>
        <vertAlign val="baseline"/>
        <color theme="1"/>
        <name val="Arial Narrow"/>
        <family val="2"/>
        <scheme val="none"/>
      </font>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color theme="1"/>
        <name val="Arial Narrow"/>
        <family val="2"/>
        <scheme val="none"/>
      </font>
      <fill>
        <patternFill patternType="solid">
          <fgColor indexed="64"/>
          <bgColor theme="9"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color theme="1"/>
        <name val="Arial Narrow"/>
        <family val="2"/>
        <scheme val="none"/>
      </font>
      <numFmt numFmtId="14" formatCode="0.00%"/>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9" tint="0.39997558519241921"/>
        </patternFill>
      </fill>
      <border diagonalUp="0" diagonalDown="0">
        <left style="hair">
          <color auto="1"/>
        </left>
        <right style="hair">
          <color auto="1"/>
        </right>
        <top style="hair">
          <color auto="1"/>
        </top>
        <bottom style="hair">
          <color auto="1"/>
        </bottom>
        <vertical/>
        <horizontal/>
      </border>
      <protection locked="0" hidden="0"/>
    </dxf>
    <dxf>
      <font>
        <b/>
        <i val="0"/>
        <strike val="0"/>
        <condense val="0"/>
        <extend val="0"/>
        <outline val="0"/>
        <shadow val="0"/>
        <u val="none"/>
        <vertAlign val="baseline"/>
        <sz val="12"/>
        <color theme="1"/>
        <name val="Arial Narrow"/>
        <scheme val="none"/>
      </font>
      <fill>
        <patternFill patternType="solid">
          <fgColor indexed="64"/>
          <bgColor theme="9"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font>
        <b val="0"/>
        <i val="0"/>
        <strike val="0"/>
        <condense val="0"/>
        <extend val="0"/>
        <outline val="0"/>
        <shadow val="0"/>
        <u val="none"/>
        <vertAlign val="baseline"/>
        <sz val="12"/>
        <color theme="1"/>
        <name val="Arial Narrow"/>
        <scheme val="none"/>
      </font>
      <fill>
        <patternFill patternType="solid">
          <fgColor indexed="64"/>
          <bgColor theme="9" tint="0.39997558519241921"/>
        </patternFill>
      </fill>
      <alignment horizontal="left"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border outline="0">
        <top style="hair">
          <color auto="1"/>
        </top>
      </border>
    </dxf>
    <dxf>
      <border outline="0">
        <left style="hair">
          <color auto="1"/>
        </left>
        <right style="hair">
          <color auto="1"/>
        </right>
        <top style="hair">
          <color auto="1"/>
        </top>
        <bottom style="hair">
          <color auto="1"/>
        </bottom>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border diagonalUp="0" diagonalDown="0" outline="0">
        <left style="hair">
          <color auto="1"/>
        </left>
        <right style="hair">
          <color auto="1"/>
        </right>
        <top/>
        <bottom/>
      </border>
      <protection locked="0" hidden="0"/>
    </dxf>
    <dxf>
      <fill>
        <patternFill patternType="solid">
          <fgColor indexed="64"/>
          <bgColor theme="9" tint="0.39997558519241921"/>
        </patternFill>
      </fill>
      <border diagonalUp="0" diagonalDown="0">
        <left style="hair">
          <color auto="1"/>
        </left>
        <right/>
        <top style="hair">
          <color auto="1"/>
        </top>
        <bottom style="hair">
          <color auto="1"/>
        </bottom>
        <vertical/>
        <horizontal/>
      </border>
      <protection locked="0" hidden="0"/>
    </dxf>
    <dxf>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11"/>
        <color theme="1"/>
        <name val="Arial Narrow"/>
        <family val="2"/>
        <scheme val="none"/>
      </font>
      <numFmt numFmtId="165" formatCode="0.0%"/>
      <fill>
        <patternFill patternType="solid">
          <fgColor indexed="64"/>
          <bgColor theme="9"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11"/>
        <color theme="1"/>
        <name val="Arial Narrow"/>
        <family val="2"/>
        <scheme val="none"/>
      </font>
      <numFmt numFmtId="165" formatCode="0.0%"/>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11"/>
        <color theme="1"/>
        <name val="Arial Narrow"/>
        <family val="2"/>
        <scheme val="none"/>
      </font>
      <numFmt numFmtId="164" formatCode="_-* #,##0_-;\-* #,##0_-;_-* &quot;-&quot;??_-;_-@_-"/>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11"/>
        <color theme="1"/>
        <name val="Arial Narrow"/>
        <family val="2"/>
        <scheme val="none"/>
      </font>
      <numFmt numFmtId="164" formatCode="_-* #,##0_-;\-* #,##0_-;_-* &quot;-&quot;??_-;_-@_-"/>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11"/>
        <color theme="1"/>
        <name val="Arial Narrow"/>
        <family val="2"/>
        <scheme val="none"/>
      </font>
      <numFmt numFmtId="164" formatCode="_-* #,##0_-;\-* #,##0_-;_-* &quot;-&quot;??_-;_-@_-"/>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11"/>
        <color theme="1"/>
        <name val="Arial Narrow"/>
        <family val="2"/>
        <scheme val="none"/>
      </font>
      <numFmt numFmtId="164" formatCode="_-* #,##0_-;\-* #,##0_-;_-* &quot;-&quot;??_-;_-@_-"/>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ont>
        <b/>
        <i val="0"/>
        <strike val="0"/>
        <condense val="0"/>
        <extend val="0"/>
        <outline val="0"/>
        <shadow val="0"/>
        <u val="none"/>
        <vertAlign val="baseline"/>
        <sz val="12"/>
        <color theme="1"/>
        <name val="Arial Narrow"/>
        <scheme val="none"/>
      </font>
      <fill>
        <patternFill patternType="solid">
          <fgColor indexed="64"/>
          <bgColor theme="9"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2"/>
        <color theme="1"/>
        <name val="Arial Narrow"/>
        <scheme val="none"/>
      </font>
      <fill>
        <patternFill patternType="solid">
          <fgColor indexed="64"/>
          <bgColor theme="9" tint="0.39997558519241921"/>
        </patternFill>
      </fill>
      <alignment horizontal="left"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border outline="0">
        <top style="hair">
          <color auto="1"/>
        </top>
      </border>
    </dxf>
    <dxf>
      <border outline="0">
        <left style="hair">
          <color auto="1"/>
        </left>
        <right style="hair">
          <color auto="1"/>
        </right>
        <top style="hair">
          <color auto="1"/>
        </top>
        <bottom style="hair">
          <color auto="1"/>
        </bottom>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border diagonalUp="0" diagonalDown="0" outline="0">
        <left style="hair">
          <color auto="1"/>
        </left>
        <right style="hair">
          <color auto="1"/>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GCC/SIEV/Baseline/Resultados%20Finais%2031-08-2022/Baseline-Datafile-aggregate_P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Speed"/>
      <sheetName val="Seat belts &amp; CRS"/>
      <sheetName val="CRS- in-vehicle inspection"/>
      <sheetName val="Helmet-Cyclists"/>
      <sheetName val="Helmet-PTWs"/>
      <sheetName val="Alcohol"/>
      <sheetName val="Alcohol-Questionnaire Survey"/>
      <sheetName val="Distraction"/>
      <sheetName val="Vehicle Safety"/>
      <sheetName val="Infrastructure"/>
      <sheetName val="Post-Crash Care"/>
      <sheetName val="Metadata"/>
    </sheetNames>
    <sheetDataSet>
      <sheetData sheetId="0"/>
      <sheetData sheetId="1"/>
      <sheetData sheetId="2"/>
      <sheetData sheetId="3"/>
      <sheetData sheetId="4"/>
      <sheetData sheetId="5"/>
      <sheetData sheetId="6"/>
      <sheetData sheetId="7"/>
      <sheetData sheetId="8"/>
      <sheetData sheetId="9">
        <row r="5">
          <cell r="C5" t="str">
            <v>Alfa Romeo</v>
          </cell>
          <cell r="D5" t="str">
            <v>4C</v>
          </cell>
        </row>
        <row r="6">
          <cell r="C6" t="str">
            <v>Alfa Romeo</v>
          </cell>
          <cell r="D6" t="str">
            <v>Giulia</v>
          </cell>
        </row>
        <row r="7">
          <cell r="C7" t="str">
            <v>Alfa Romeo</v>
          </cell>
          <cell r="D7" t="str">
            <v>Giulietta</v>
          </cell>
        </row>
        <row r="8">
          <cell r="C8" t="str">
            <v>Alfa Romeo</v>
          </cell>
          <cell r="D8" t="str">
            <v>Mito</v>
          </cell>
        </row>
        <row r="9">
          <cell r="C9" t="str">
            <v>Alfa Romeo</v>
          </cell>
          <cell r="D9" t="str">
            <v>Stelvio</v>
          </cell>
        </row>
        <row r="10">
          <cell r="C10" t="str">
            <v>Alpine</v>
          </cell>
          <cell r="D10" t="str">
            <v>A110</v>
          </cell>
        </row>
        <row r="11">
          <cell r="C11" t="str">
            <v>Aston Martin</v>
          </cell>
          <cell r="D11" t="str">
            <v>DB11</v>
          </cell>
        </row>
        <row r="12">
          <cell r="C12" t="str">
            <v>Aston Martin</v>
          </cell>
          <cell r="D12" t="str">
            <v>DBS</v>
          </cell>
        </row>
        <row r="13">
          <cell r="C13" t="str">
            <v>Aston Martin</v>
          </cell>
          <cell r="D13" t="str">
            <v>Vantage</v>
          </cell>
        </row>
        <row r="14">
          <cell r="C14" t="str">
            <v>Audi</v>
          </cell>
          <cell r="D14" t="str">
            <v>A1</v>
          </cell>
        </row>
        <row r="15">
          <cell r="C15" t="str">
            <v>Audi</v>
          </cell>
          <cell r="D15" t="str">
            <v>A3</v>
          </cell>
        </row>
        <row r="16">
          <cell r="C16" t="str">
            <v>Audi</v>
          </cell>
          <cell r="D16" t="str">
            <v>A3 Sportback e-tron</v>
          </cell>
        </row>
        <row r="17">
          <cell r="C17" t="str">
            <v>Audi</v>
          </cell>
          <cell r="D17" t="str">
            <v>A4</v>
          </cell>
        </row>
        <row r="18">
          <cell r="C18" t="str">
            <v>Audi</v>
          </cell>
          <cell r="D18" t="str">
            <v>A5</v>
          </cell>
        </row>
        <row r="19">
          <cell r="C19" t="str">
            <v>Audi</v>
          </cell>
          <cell r="D19" t="str">
            <v>A6</v>
          </cell>
        </row>
        <row r="20">
          <cell r="C20" t="str">
            <v>Audi</v>
          </cell>
          <cell r="D20" t="str">
            <v>A7</v>
          </cell>
        </row>
        <row r="21">
          <cell r="C21" t="str">
            <v>Audi</v>
          </cell>
          <cell r="D21" t="str">
            <v>A8</v>
          </cell>
        </row>
        <row r="22">
          <cell r="C22" t="str">
            <v>Audi</v>
          </cell>
          <cell r="D22" t="str">
            <v>e-tron</v>
          </cell>
        </row>
        <row r="23">
          <cell r="C23" t="str">
            <v>Audi</v>
          </cell>
          <cell r="D23" t="str">
            <v>Q2</v>
          </cell>
        </row>
        <row r="24">
          <cell r="C24" t="str">
            <v>Audi</v>
          </cell>
          <cell r="D24" t="str">
            <v>Q3</v>
          </cell>
        </row>
        <row r="25">
          <cell r="C25" t="str">
            <v>Audi</v>
          </cell>
          <cell r="D25" t="str">
            <v>Q5</v>
          </cell>
        </row>
        <row r="26">
          <cell r="C26" t="str">
            <v>Audi</v>
          </cell>
          <cell r="D26" t="str">
            <v>Q7</v>
          </cell>
        </row>
        <row r="27">
          <cell r="C27" t="str">
            <v>Audi</v>
          </cell>
          <cell r="D27" t="str">
            <v>Q8</v>
          </cell>
        </row>
        <row r="28">
          <cell r="C28" t="str">
            <v>Audi</v>
          </cell>
          <cell r="D28" t="str">
            <v>R8</v>
          </cell>
        </row>
        <row r="29">
          <cell r="C29" t="str">
            <v>Audi</v>
          </cell>
          <cell r="D29" t="str">
            <v>RS4</v>
          </cell>
        </row>
        <row r="30">
          <cell r="C30" t="str">
            <v>Audi</v>
          </cell>
          <cell r="D30" t="str">
            <v>RS5</v>
          </cell>
        </row>
        <row r="31">
          <cell r="C31" t="str">
            <v>Audi</v>
          </cell>
          <cell r="D31" t="str">
            <v>RS6</v>
          </cell>
        </row>
        <row r="32">
          <cell r="C32" t="str">
            <v>Audi</v>
          </cell>
          <cell r="D32" t="str">
            <v>S4</v>
          </cell>
        </row>
        <row r="33">
          <cell r="C33" t="str">
            <v>Audi</v>
          </cell>
          <cell r="D33" t="str">
            <v>TT</v>
          </cell>
        </row>
        <row r="34">
          <cell r="C34" t="str">
            <v>Bentley</v>
          </cell>
          <cell r="D34" t="str">
            <v>Bentayga</v>
          </cell>
        </row>
        <row r="35">
          <cell r="C35" t="str">
            <v>Bentley</v>
          </cell>
          <cell r="D35" t="str">
            <v>Continental</v>
          </cell>
        </row>
        <row r="36">
          <cell r="C36" t="str">
            <v>BMW</v>
          </cell>
          <cell r="D36" t="str">
            <v>1-Series</v>
          </cell>
        </row>
        <row r="37">
          <cell r="C37" t="str">
            <v>BMW</v>
          </cell>
          <cell r="D37" t="str">
            <v>2-Series</v>
          </cell>
        </row>
        <row r="38">
          <cell r="C38" t="str">
            <v>BMW</v>
          </cell>
          <cell r="D38" t="str">
            <v>2-Series Active Tourer</v>
          </cell>
        </row>
        <row r="39">
          <cell r="C39" t="str">
            <v>BMW</v>
          </cell>
          <cell r="D39" t="str">
            <v>2-Series Gran Tourer</v>
          </cell>
        </row>
        <row r="40">
          <cell r="C40" t="str">
            <v>BMW</v>
          </cell>
          <cell r="D40" t="str">
            <v>3-Series</v>
          </cell>
        </row>
        <row r="41">
          <cell r="C41" t="str">
            <v>BMW</v>
          </cell>
          <cell r="D41" t="str">
            <v>4-Series</v>
          </cell>
        </row>
        <row r="42">
          <cell r="C42" t="str">
            <v>BMW</v>
          </cell>
          <cell r="D42" t="str">
            <v>5-Series</v>
          </cell>
        </row>
        <row r="43">
          <cell r="C43" t="str">
            <v>BMW</v>
          </cell>
          <cell r="D43" t="str">
            <v>6-Series</v>
          </cell>
        </row>
        <row r="44">
          <cell r="C44" t="str">
            <v>BMW</v>
          </cell>
          <cell r="D44" t="str">
            <v>7-Series</v>
          </cell>
        </row>
        <row r="45">
          <cell r="C45" t="str">
            <v>BMW</v>
          </cell>
          <cell r="D45" t="str">
            <v>8-Series</v>
          </cell>
        </row>
        <row r="46">
          <cell r="C46" t="str">
            <v>BMW</v>
          </cell>
          <cell r="D46" t="str">
            <v>i3</v>
          </cell>
        </row>
        <row r="47">
          <cell r="C47" t="str">
            <v>BMW</v>
          </cell>
          <cell r="D47" t="str">
            <v>i-8</v>
          </cell>
        </row>
        <row r="48">
          <cell r="C48" t="str">
            <v>BMW</v>
          </cell>
          <cell r="D48" t="str">
            <v>X1</v>
          </cell>
        </row>
        <row r="49">
          <cell r="C49" t="str">
            <v>BMW</v>
          </cell>
          <cell r="D49" t="str">
            <v>X2</v>
          </cell>
        </row>
        <row r="50">
          <cell r="C50" t="str">
            <v>BMW</v>
          </cell>
          <cell r="D50" t="str">
            <v>X3</v>
          </cell>
        </row>
        <row r="51">
          <cell r="C51" t="str">
            <v>BMW</v>
          </cell>
          <cell r="D51" t="str">
            <v>X4</v>
          </cell>
        </row>
        <row r="52">
          <cell r="C52" t="str">
            <v>BMW</v>
          </cell>
          <cell r="D52" t="str">
            <v>X5</v>
          </cell>
        </row>
        <row r="53">
          <cell r="C53" t="str">
            <v>BMW</v>
          </cell>
          <cell r="D53" t="str">
            <v>X6</v>
          </cell>
        </row>
        <row r="54">
          <cell r="C54" t="str">
            <v>BMW</v>
          </cell>
          <cell r="D54" t="str">
            <v>X7</v>
          </cell>
        </row>
        <row r="55">
          <cell r="C55" t="str">
            <v>BMW</v>
          </cell>
          <cell r="D55" t="str">
            <v>Z4</v>
          </cell>
        </row>
        <row r="56">
          <cell r="C56" t="str">
            <v>Caterham</v>
          </cell>
          <cell r="D56" t="str">
            <v>Seven SV</v>
          </cell>
        </row>
        <row r="57">
          <cell r="C57" t="str">
            <v>Citroën</v>
          </cell>
          <cell r="D57" t="str">
            <v>Berlingo</v>
          </cell>
        </row>
        <row r="58">
          <cell r="C58" t="str">
            <v>Citroën</v>
          </cell>
          <cell r="D58" t="str">
            <v>C1</v>
          </cell>
        </row>
        <row r="59">
          <cell r="C59" t="str">
            <v>Citroën</v>
          </cell>
          <cell r="D59" t="str">
            <v>C3</v>
          </cell>
        </row>
        <row r="60">
          <cell r="C60" t="str">
            <v>Citroën</v>
          </cell>
          <cell r="D60" t="str">
            <v>C3 Aircross</v>
          </cell>
        </row>
        <row r="61">
          <cell r="C61" t="str">
            <v>Citroën</v>
          </cell>
          <cell r="D61" t="str">
            <v>C4 Cactus</v>
          </cell>
        </row>
        <row r="62">
          <cell r="C62" t="str">
            <v>Citroën</v>
          </cell>
          <cell r="D62" t="str">
            <v>C4 Picasso</v>
          </cell>
        </row>
        <row r="63">
          <cell r="C63" t="str">
            <v>Citroën</v>
          </cell>
          <cell r="D63" t="str">
            <v>C5 Aircross</v>
          </cell>
        </row>
        <row r="64">
          <cell r="C64" t="str">
            <v>Citroën</v>
          </cell>
          <cell r="D64" t="str">
            <v>C-Elysée</v>
          </cell>
        </row>
        <row r="65">
          <cell r="C65" t="str">
            <v>Citroën</v>
          </cell>
          <cell r="D65" t="str">
            <v>C-Zero</v>
          </cell>
        </row>
        <row r="66">
          <cell r="C66" t="str">
            <v>Citroën</v>
          </cell>
          <cell r="D66" t="str">
            <v>Spacetourer</v>
          </cell>
        </row>
        <row r="67">
          <cell r="C67" t="str">
            <v>Dacia</v>
          </cell>
          <cell r="D67" t="str">
            <v>Dokker</v>
          </cell>
        </row>
        <row r="68">
          <cell r="C68" t="str">
            <v>Dacia</v>
          </cell>
          <cell r="D68" t="str">
            <v>Duster</v>
          </cell>
        </row>
        <row r="69">
          <cell r="C69" t="str">
            <v>Dacia</v>
          </cell>
          <cell r="D69" t="str">
            <v>Lodgy</v>
          </cell>
        </row>
        <row r="70">
          <cell r="C70" t="str">
            <v>Dacia</v>
          </cell>
          <cell r="D70" t="str">
            <v>Logan</v>
          </cell>
        </row>
        <row r="71">
          <cell r="C71" t="str">
            <v>Dacia</v>
          </cell>
          <cell r="D71" t="str">
            <v>Sandero</v>
          </cell>
        </row>
        <row r="72">
          <cell r="C72" t="str">
            <v>DS</v>
          </cell>
          <cell r="D72">
            <v>3</v>
          </cell>
        </row>
        <row r="73">
          <cell r="C73" t="str">
            <v>DS</v>
          </cell>
          <cell r="D73" t="str">
            <v>3 Crossback</v>
          </cell>
        </row>
        <row r="74">
          <cell r="C74" t="str">
            <v>DS</v>
          </cell>
          <cell r="D74" t="str">
            <v>7 Crossback</v>
          </cell>
        </row>
        <row r="75">
          <cell r="C75" t="str">
            <v>Ferrari</v>
          </cell>
          <cell r="D75" t="str">
            <v>F142</v>
          </cell>
        </row>
        <row r="76">
          <cell r="C76" t="str">
            <v>Ferrari</v>
          </cell>
          <cell r="D76" t="str">
            <v>F151</v>
          </cell>
        </row>
        <row r="77">
          <cell r="C77" t="str">
            <v>Ferrari</v>
          </cell>
          <cell r="D77" t="str">
            <v>F152</v>
          </cell>
        </row>
        <row r="78">
          <cell r="C78" t="str">
            <v>Ferrari</v>
          </cell>
          <cell r="D78" t="str">
            <v>F164</v>
          </cell>
        </row>
        <row r="79">
          <cell r="C79" t="str">
            <v>Fiat</v>
          </cell>
          <cell r="D79" t="str">
            <v>124 Spider</v>
          </cell>
        </row>
        <row r="80">
          <cell r="C80" t="str">
            <v>Fiat</v>
          </cell>
          <cell r="D80">
            <v>500</v>
          </cell>
        </row>
        <row r="81">
          <cell r="C81" t="str">
            <v>Fiat</v>
          </cell>
          <cell r="D81" t="str">
            <v>500X</v>
          </cell>
        </row>
        <row r="82">
          <cell r="C82" t="str">
            <v>Fiat</v>
          </cell>
          <cell r="D82" t="str">
            <v>Doblo</v>
          </cell>
        </row>
        <row r="83">
          <cell r="C83" t="str">
            <v>Fiat</v>
          </cell>
          <cell r="D83" t="str">
            <v>Panda</v>
          </cell>
        </row>
        <row r="84">
          <cell r="C84" t="str">
            <v>Fiat</v>
          </cell>
          <cell r="D84" t="str">
            <v>Tipo</v>
          </cell>
        </row>
        <row r="85">
          <cell r="C85" t="str">
            <v>Ford</v>
          </cell>
          <cell r="D85" t="str">
            <v>C-MAX</v>
          </cell>
        </row>
        <row r="86">
          <cell r="C86" t="str">
            <v>Ford</v>
          </cell>
          <cell r="D86" t="str">
            <v>EcoSport</v>
          </cell>
        </row>
        <row r="87">
          <cell r="C87" t="str">
            <v>Ford</v>
          </cell>
          <cell r="D87" t="str">
            <v>Fiesta</v>
          </cell>
        </row>
        <row r="88">
          <cell r="C88" t="str">
            <v>Ford</v>
          </cell>
          <cell r="D88" t="str">
            <v>Focus</v>
          </cell>
        </row>
        <row r="89">
          <cell r="C89" t="str">
            <v>Ford</v>
          </cell>
          <cell r="D89" t="str">
            <v>Galaxy</v>
          </cell>
        </row>
        <row r="90">
          <cell r="C90" t="str">
            <v>Ford</v>
          </cell>
          <cell r="D90" t="str">
            <v>Grand C-MAX</v>
          </cell>
        </row>
        <row r="91">
          <cell r="C91" t="str">
            <v>Ford</v>
          </cell>
          <cell r="D91" t="str">
            <v>Ka+</v>
          </cell>
        </row>
        <row r="92">
          <cell r="C92" t="str">
            <v>Ford</v>
          </cell>
          <cell r="D92" t="str">
            <v>Kuga</v>
          </cell>
        </row>
        <row r="93">
          <cell r="C93" t="str">
            <v>Ford</v>
          </cell>
          <cell r="D93" t="str">
            <v>Mondeo</v>
          </cell>
        </row>
        <row r="94">
          <cell r="C94" t="str">
            <v>Ford</v>
          </cell>
          <cell r="D94" t="str">
            <v>Mustang</v>
          </cell>
        </row>
        <row r="95">
          <cell r="C95" t="str">
            <v>Ford</v>
          </cell>
          <cell r="D95" t="str">
            <v>S-MAX</v>
          </cell>
        </row>
        <row r="96">
          <cell r="C96" t="str">
            <v>Honda</v>
          </cell>
          <cell r="D96" t="str">
            <v>Civic</v>
          </cell>
        </row>
        <row r="97">
          <cell r="C97" t="str">
            <v>Honda</v>
          </cell>
          <cell r="D97" t="str">
            <v>CR-V</v>
          </cell>
        </row>
        <row r="98">
          <cell r="C98" t="str">
            <v>Honda</v>
          </cell>
          <cell r="D98" t="str">
            <v>HR-V</v>
          </cell>
        </row>
        <row r="99">
          <cell r="C99" t="str">
            <v>Honda</v>
          </cell>
          <cell r="D99" t="str">
            <v>Jazz</v>
          </cell>
        </row>
        <row r="100">
          <cell r="C100" t="str">
            <v>Hyundai</v>
          </cell>
          <cell r="D100" t="str">
            <v>i10</v>
          </cell>
        </row>
        <row r="101">
          <cell r="C101" t="str">
            <v>Hyundai</v>
          </cell>
          <cell r="D101" t="str">
            <v>i20</v>
          </cell>
        </row>
        <row r="102">
          <cell r="C102" t="str">
            <v>Hyundai</v>
          </cell>
          <cell r="D102" t="str">
            <v>i30</v>
          </cell>
        </row>
        <row r="103">
          <cell r="C103" t="str">
            <v>Hyundai</v>
          </cell>
          <cell r="D103" t="str">
            <v>i40</v>
          </cell>
        </row>
        <row r="104">
          <cell r="C104" t="str">
            <v>Hyundai</v>
          </cell>
          <cell r="D104" t="str">
            <v>Ioniq</v>
          </cell>
        </row>
        <row r="105">
          <cell r="C105" t="str">
            <v>Hyundai</v>
          </cell>
          <cell r="D105" t="str">
            <v>KAUAI</v>
          </cell>
        </row>
        <row r="106">
          <cell r="C106" t="str">
            <v>Hyundai</v>
          </cell>
          <cell r="D106" t="str">
            <v>Santa Fe</v>
          </cell>
        </row>
        <row r="107">
          <cell r="C107" t="str">
            <v>Hyundai</v>
          </cell>
          <cell r="D107" t="str">
            <v>Tucson</v>
          </cell>
        </row>
        <row r="108">
          <cell r="C108" t="str">
            <v>Jaguar</v>
          </cell>
          <cell r="D108" t="str">
            <v>E-Pace</v>
          </cell>
        </row>
        <row r="109">
          <cell r="C109" t="str">
            <v>Jaguar</v>
          </cell>
          <cell r="D109" t="str">
            <v>E-Type Series 1</v>
          </cell>
        </row>
        <row r="110">
          <cell r="C110" t="str">
            <v>Jaguar</v>
          </cell>
          <cell r="D110" t="str">
            <v>F-Pace</v>
          </cell>
        </row>
        <row r="111">
          <cell r="C111" t="str">
            <v>Jaguar</v>
          </cell>
          <cell r="D111" t="str">
            <v>F-Type</v>
          </cell>
        </row>
        <row r="112">
          <cell r="C112" t="str">
            <v>Jaguar</v>
          </cell>
          <cell r="D112" t="str">
            <v>I-Pace</v>
          </cell>
        </row>
        <row r="113">
          <cell r="C113" t="str">
            <v>Jaguar</v>
          </cell>
          <cell r="D113" t="str">
            <v>XE</v>
          </cell>
        </row>
        <row r="114">
          <cell r="C114" t="str">
            <v>Jaguar</v>
          </cell>
          <cell r="D114" t="str">
            <v>XF</v>
          </cell>
        </row>
        <row r="115">
          <cell r="C115" t="str">
            <v>Jaguar</v>
          </cell>
          <cell r="D115" t="str">
            <v>XJ</v>
          </cell>
        </row>
        <row r="116">
          <cell r="C116" t="str">
            <v>Jeep</v>
          </cell>
          <cell r="D116" t="str">
            <v>Cherokee</v>
          </cell>
        </row>
        <row r="117">
          <cell r="C117" t="str">
            <v>Jeep</v>
          </cell>
          <cell r="D117" t="str">
            <v>Compass</v>
          </cell>
        </row>
        <row r="118">
          <cell r="C118" t="str">
            <v>Jeep</v>
          </cell>
          <cell r="D118" t="str">
            <v>Grand Cherokee</v>
          </cell>
        </row>
        <row r="119">
          <cell r="C119" t="str">
            <v>Jeep</v>
          </cell>
          <cell r="D119" t="str">
            <v>Renegade</v>
          </cell>
        </row>
        <row r="120">
          <cell r="C120" t="str">
            <v>Jeep</v>
          </cell>
          <cell r="D120" t="str">
            <v>Wrangler</v>
          </cell>
        </row>
        <row r="121">
          <cell r="C121" t="str">
            <v>Kia</v>
          </cell>
          <cell r="D121" t="str">
            <v>Carens</v>
          </cell>
        </row>
        <row r="122">
          <cell r="C122" t="str">
            <v>Kia</v>
          </cell>
          <cell r="D122" t="str">
            <v>Ceed</v>
          </cell>
        </row>
        <row r="123">
          <cell r="C123" t="str">
            <v>Kia</v>
          </cell>
          <cell r="D123" t="str">
            <v>Niro</v>
          </cell>
        </row>
        <row r="124">
          <cell r="C124" t="str">
            <v>Kia</v>
          </cell>
          <cell r="D124" t="str">
            <v>Optima</v>
          </cell>
        </row>
        <row r="125">
          <cell r="C125" t="str">
            <v>Kia</v>
          </cell>
          <cell r="D125" t="str">
            <v>Picanto</v>
          </cell>
        </row>
        <row r="126">
          <cell r="C126" t="str">
            <v>Kia</v>
          </cell>
          <cell r="D126" t="str">
            <v>Rio</v>
          </cell>
        </row>
        <row r="127">
          <cell r="C127" t="str">
            <v>Kia</v>
          </cell>
          <cell r="D127" t="str">
            <v>Sorento</v>
          </cell>
        </row>
        <row r="128">
          <cell r="C128" t="str">
            <v>Kia</v>
          </cell>
          <cell r="D128" t="str">
            <v>Soul EV</v>
          </cell>
        </row>
        <row r="129">
          <cell r="C129" t="str">
            <v>Kia</v>
          </cell>
          <cell r="D129" t="str">
            <v>Sportage</v>
          </cell>
        </row>
        <row r="130">
          <cell r="C130" t="str">
            <v>Kia</v>
          </cell>
          <cell r="D130" t="str">
            <v>Stinger</v>
          </cell>
        </row>
        <row r="131">
          <cell r="C131" t="str">
            <v>Kia</v>
          </cell>
          <cell r="D131" t="str">
            <v>Stonic</v>
          </cell>
        </row>
        <row r="132">
          <cell r="C132" t="str">
            <v>Lamborghini</v>
          </cell>
          <cell r="D132" t="str">
            <v>Aventador</v>
          </cell>
        </row>
        <row r="133">
          <cell r="C133" t="str">
            <v>Lamborghini</v>
          </cell>
          <cell r="D133" t="str">
            <v>Huracan</v>
          </cell>
        </row>
        <row r="134">
          <cell r="C134" t="str">
            <v>Lamborghini</v>
          </cell>
          <cell r="D134" t="str">
            <v>Urus</v>
          </cell>
        </row>
        <row r="135">
          <cell r="C135" t="str">
            <v>Land Rover</v>
          </cell>
          <cell r="D135" t="str">
            <v>Discovery</v>
          </cell>
        </row>
        <row r="136">
          <cell r="C136" t="str">
            <v>Land Rover</v>
          </cell>
          <cell r="D136" t="str">
            <v>Discovery Sport</v>
          </cell>
        </row>
        <row r="137">
          <cell r="C137" t="str">
            <v>Land Rover</v>
          </cell>
          <cell r="D137" t="str">
            <v>Range Rover</v>
          </cell>
        </row>
        <row r="138">
          <cell r="C138" t="str">
            <v>Land Rover</v>
          </cell>
          <cell r="D138" t="str">
            <v>Range Rover Evoque</v>
          </cell>
        </row>
        <row r="139">
          <cell r="C139" t="str">
            <v>Land Rover</v>
          </cell>
          <cell r="D139" t="str">
            <v>Range Rover Sport</v>
          </cell>
        </row>
        <row r="140">
          <cell r="C140" t="str">
            <v>Land Rover</v>
          </cell>
          <cell r="D140" t="str">
            <v>Range Rover Velar</v>
          </cell>
        </row>
        <row r="141">
          <cell r="C141" t="str">
            <v>Lexus</v>
          </cell>
          <cell r="D141" t="str">
            <v>CT</v>
          </cell>
        </row>
        <row r="142">
          <cell r="C142" t="str">
            <v>Lexus</v>
          </cell>
          <cell r="D142" t="str">
            <v>ES</v>
          </cell>
        </row>
        <row r="143">
          <cell r="C143" t="str">
            <v>Lexus</v>
          </cell>
          <cell r="D143" t="str">
            <v>IS</v>
          </cell>
        </row>
        <row r="144">
          <cell r="C144" t="str">
            <v>Lexus</v>
          </cell>
          <cell r="D144" t="str">
            <v>LC</v>
          </cell>
        </row>
        <row r="145">
          <cell r="C145" t="str">
            <v>Lexus</v>
          </cell>
          <cell r="D145" t="str">
            <v>LS</v>
          </cell>
        </row>
        <row r="146">
          <cell r="C146" t="str">
            <v>Lexus</v>
          </cell>
          <cell r="D146" t="str">
            <v>NX</v>
          </cell>
        </row>
        <row r="147">
          <cell r="C147" t="str">
            <v>Lexus</v>
          </cell>
          <cell r="D147" t="str">
            <v>RC</v>
          </cell>
        </row>
        <row r="148">
          <cell r="C148" t="str">
            <v>Lexus</v>
          </cell>
          <cell r="D148" t="str">
            <v>RX</v>
          </cell>
        </row>
        <row r="149">
          <cell r="C149" t="str">
            <v>Lexus</v>
          </cell>
          <cell r="D149" t="str">
            <v>UX</v>
          </cell>
        </row>
        <row r="150">
          <cell r="C150" t="str">
            <v>Maserati</v>
          </cell>
          <cell r="D150" t="str">
            <v>Ghibli</v>
          </cell>
        </row>
        <row r="151">
          <cell r="C151" t="str">
            <v>Maserati</v>
          </cell>
          <cell r="D151" t="str">
            <v>GranTurismo</v>
          </cell>
        </row>
        <row r="152">
          <cell r="C152" t="str">
            <v>Maserati</v>
          </cell>
          <cell r="D152" t="str">
            <v>Levante</v>
          </cell>
        </row>
        <row r="153">
          <cell r="C153" t="str">
            <v>Mazda</v>
          </cell>
          <cell r="D153">
            <v>2</v>
          </cell>
        </row>
        <row r="154">
          <cell r="C154" t="str">
            <v>Mazda</v>
          </cell>
          <cell r="D154">
            <v>3</v>
          </cell>
        </row>
        <row r="155">
          <cell r="C155" t="str">
            <v>Mazda</v>
          </cell>
          <cell r="D155">
            <v>6</v>
          </cell>
        </row>
        <row r="156">
          <cell r="C156" t="str">
            <v>Mazda</v>
          </cell>
          <cell r="D156" t="str">
            <v>CX-3</v>
          </cell>
        </row>
        <row r="157">
          <cell r="C157" t="str">
            <v>Mazda</v>
          </cell>
          <cell r="D157" t="str">
            <v>CX-30</v>
          </cell>
        </row>
        <row r="158">
          <cell r="C158" t="str">
            <v>Mazda</v>
          </cell>
          <cell r="D158" t="str">
            <v>CX-5</v>
          </cell>
        </row>
        <row r="159">
          <cell r="C159" t="str">
            <v>Mazda</v>
          </cell>
          <cell r="D159" t="str">
            <v>MX-5</v>
          </cell>
        </row>
        <row r="160">
          <cell r="C160" t="str">
            <v>McLaren</v>
          </cell>
          <cell r="D160" t="str">
            <v>600LT</v>
          </cell>
        </row>
        <row r="161">
          <cell r="C161" t="str">
            <v>McLaren</v>
          </cell>
          <cell r="D161" t="str">
            <v>Senna</v>
          </cell>
        </row>
        <row r="162">
          <cell r="C162" t="str">
            <v>Mercedes</v>
          </cell>
          <cell r="D162" t="str">
            <v>SLC</v>
          </cell>
        </row>
        <row r="163">
          <cell r="C163" t="str">
            <v>Mercedes-Benz</v>
          </cell>
          <cell r="D163" t="str">
            <v>A-Class</v>
          </cell>
        </row>
        <row r="164">
          <cell r="C164" t="str">
            <v>Mercedes-Benz</v>
          </cell>
          <cell r="D164" t="str">
            <v>AMG GT</v>
          </cell>
        </row>
        <row r="165">
          <cell r="C165" t="str">
            <v>Mercedes-Benz</v>
          </cell>
          <cell r="D165" t="str">
            <v>B-Class</v>
          </cell>
        </row>
        <row r="166">
          <cell r="C166" t="str">
            <v>Mercedes-Benz</v>
          </cell>
          <cell r="D166" t="str">
            <v>C-Class</v>
          </cell>
        </row>
        <row r="167">
          <cell r="C167" t="str">
            <v>Mercedes-Benz</v>
          </cell>
          <cell r="D167" t="str">
            <v>Citan</v>
          </cell>
        </row>
        <row r="168">
          <cell r="C168" t="str">
            <v>Mercedes-Benz</v>
          </cell>
          <cell r="D168" t="str">
            <v>CLA</v>
          </cell>
        </row>
        <row r="169">
          <cell r="C169" t="str">
            <v>Mercedes-Benz</v>
          </cell>
          <cell r="D169" t="str">
            <v>CLS</v>
          </cell>
        </row>
        <row r="170">
          <cell r="C170" t="str">
            <v>Mercedes-Benz</v>
          </cell>
          <cell r="D170" t="str">
            <v>E-Class</v>
          </cell>
        </row>
        <row r="171">
          <cell r="C171" t="str">
            <v>Mercedes-Benz</v>
          </cell>
          <cell r="D171" t="str">
            <v>EQC</v>
          </cell>
        </row>
        <row r="172">
          <cell r="C172" t="str">
            <v>Mercedes-Benz</v>
          </cell>
          <cell r="D172" t="str">
            <v>G-Class</v>
          </cell>
        </row>
        <row r="173">
          <cell r="C173" t="str">
            <v>Mercedes-Benz</v>
          </cell>
          <cell r="D173" t="str">
            <v>GLA</v>
          </cell>
        </row>
        <row r="174">
          <cell r="C174" t="str">
            <v>Mercedes-Benz</v>
          </cell>
          <cell r="D174" t="str">
            <v>GLC</v>
          </cell>
        </row>
        <row r="175">
          <cell r="C175" t="str">
            <v>Mercedes-Benz</v>
          </cell>
          <cell r="D175" t="str">
            <v>GLE</v>
          </cell>
        </row>
        <row r="176">
          <cell r="C176" t="str">
            <v>Mercedes-Benz</v>
          </cell>
          <cell r="D176" t="str">
            <v>GLS</v>
          </cell>
        </row>
        <row r="177">
          <cell r="C177" t="str">
            <v>Mercedes-Benz</v>
          </cell>
          <cell r="D177" t="str">
            <v>S-Class</v>
          </cell>
        </row>
        <row r="178">
          <cell r="C178" t="str">
            <v>Mercedes-Benz</v>
          </cell>
          <cell r="D178" t="str">
            <v>SL</v>
          </cell>
        </row>
        <row r="179">
          <cell r="C179" t="str">
            <v>MINI</v>
          </cell>
          <cell r="D179" t="str">
            <v>Clubman</v>
          </cell>
        </row>
        <row r="180">
          <cell r="C180" t="str">
            <v>MINI</v>
          </cell>
          <cell r="D180" t="str">
            <v>Cooper</v>
          </cell>
        </row>
        <row r="181">
          <cell r="C181" t="str">
            <v>MINI</v>
          </cell>
          <cell r="D181" t="str">
            <v>Countryman</v>
          </cell>
        </row>
        <row r="182">
          <cell r="C182" t="str">
            <v>MINI</v>
          </cell>
          <cell r="D182" t="str">
            <v>John Cooper Works</v>
          </cell>
        </row>
        <row r="183">
          <cell r="C183" t="str">
            <v>MINI</v>
          </cell>
          <cell r="D183" t="str">
            <v>One</v>
          </cell>
        </row>
        <row r="184">
          <cell r="C184" t="str">
            <v>Mitsubishi</v>
          </cell>
          <cell r="D184" t="str">
            <v>ASX</v>
          </cell>
        </row>
        <row r="185">
          <cell r="C185" t="str">
            <v>Mitsubishi</v>
          </cell>
          <cell r="D185" t="str">
            <v>Eclipse Cross</v>
          </cell>
        </row>
        <row r="186">
          <cell r="C186" t="str">
            <v>Mitsubishi</v>
          </cell>
          <cell r="D186" t="str">
            <v>Outlander diesel</v>
          </cell>
        </row>
        <row r="187">
          <cell r="C187" t="str">
            <v>Mitsubishi</v>
          </cell>
          <cell r="D187" t="str">
            <v>Outlander gasoline</v>
          </cell>
        </row>
        <row r="188">
          <cell r="C188" t="str">
            <v>Mitsubishi</v>
          </cell>
          <cell r="D188" t="str">
            <v>Outlander PHEV</v>
          </cell>
        </row>
        <row r="189">
          <cell r="C189" t="str">
            <v>Mitsubishi</v>
          </cell>
          <cell r="D189" t="str">
            <v>Space Star</v>
          </cell>
        </row>
        <row r="190">
          <cell r="C190" t="str">
            <v>Morgan</v>
          </cell>
          <cell r="D190" t="str">
            <v>Plus 4</v>
          </cell>
        </row>
        <row r="191">
          <cell r="C191" t="str">
            <v>Nissan</v>
          </cell>
          <cell r="D191" t="str">
            <v>e-NV200 Evalia</v>
          </cell>
        </row>
        <row r="192">
          <cell r="C192" t="str">
            <v>Nissan</v>
          </cell>
          <cell r="D192" t="str">
            <v>GT-R</v>
          </cell>
        </row>
        <row r="193">
          <cell r="C193" t="str">
            <v>Nissan</v>
          </cell>
          <cell r="D193" t="str">
            <v>Juke</v>
          </cell>
        </row>
        <row r="194">
          <cell r="C194" t="str">
            <v>Nissan</v>
          </cell>
          <cell r="D194" t="str">
            <v>Leaf</v>
          </cell>
        </row>
        <row r="195">
          <cell r="C195" t="str">
            <v>Nissan</v>
          </cell>
          <cell r="D195" t="str">
            <v>Micra</v>
          </cell>
        </row>
        <row r="196">
          <cell r="C196" t="str">
            <v>Nissan</v>
          </cell>
          <cell r="D196" t="str">
            <v>Qashqai</v>
          </cell>
        </row>
        <row r="197">
          <cell r="C197" t="str">
            <v>Nissan</v>
          </cell>
          <cell r="D197" t="str">
            <v>X-Trail</v>
          </cell>
        </row>
        <row r="198">
          <cell r="C198" t="str">
            <v>Opel</v>
          </cell>
          <cell r="D198" t="str">
            <v>Mokka X</v>
          </cell>
        </row>
        <row r="199">
          <cell r="C199" t="str">
            <v>Opel</v>
          </cell>
          <cell r="D199" t="str">
            <v>Zafira Tourer</v>
          </cell>
        </row>
        <row r="200">
          <cell r="C200" t="str">
            <v>Opel/Vauxhall</v>
          </cell>
          <cell r="D200" t="str">
            <v>Adam</v>
          </cell>
        </row>
        <row r="201">
          <cell r="C201" t="str">
            <v>Opel/Vauxhall</v>
          </cell>
          <cell r="D201" t="str">
            <v>Astra</v>
          </cell>
        </row>
        <row r="202">
          <cell r="C202" t="str">
            <v>Opel/Vauxhall</v>
          </cell>
          <cell r="D202" t="str">
            <v>Combo</v>
          </cell>
        </row>
        <row r="203">
          <cell r="C203" t="str">
            <v>Opel/Vauxhall</v>
          </cell>
          <cell r="D203" t="str">
            <v>Corsa</v>
          </cell>
        </row>
        <row r="204">
          <cell r="C204" t="str">
            <v>Opel/Vauxhall</v>
          </cell>
          <cell r="D204" t="str">
            <v>Crossland X</v>
          </cell>
        </row>
        <row r="205">
          <cell r="C205" t="str">
            <v>Opel/Vauxhall</v>
          </cell>
          <cell r="D205" t="str">
            <v>Grandland X</v>
          </cell>
        </row>
        <row r="206">
          <cell r="C206" t="str">
            <v>Opel/Vauxhall</v>
          </cell>
          <cell r="D206" t="str">
            <v>Insignia</v>
          </cell>
        </row>
        <row r="207">
          <cell r="C207" t="str">
            <v>Opel/Vauxhall</v>
          </cell>
          <cell r="D207" t="str">
            <v>Karl</v>
          </cell>
        </row>
        <row r="208">
          <cell r="C208" t="str">
            <v>Peugeot</v>
          </cell>
          <cell r="D208">
            <v>108</v>
          </cell>
        </row>
        <row r="209">
          <cell r="C209" t="str">
            <v>Peugeot</v>
          </cell>
          <cell r="D209">
            <v>2008</v>
          </cell>
        </row>
        <row r="210">
          <cell r="C210" t="str">
            <v>Peugeot</v>
          </cell>
          <cell r="D210">
            <v>208</v>
          </cell>
        </row>
        <row r="211">
          <cell r="C211" t="str">
            <v>Peugeot</v>
          </cell>
          <cell r="D211">
            <v>3008</v>
          </cell>
        </row>
        <row r="212">
          <cell r="C212" t="str">
            <v>Peugeot</v>
          </cell>
          <cell r="D212">
            <v>308</v>
          </cell>
        </row>
        <row r="213">
          <cell r="C213" t="str">
            <v>Peugeot</v>
          </cell>
          <cell r="D213">
            <v>5008</v>
          </cell>
        </row>
        <row r="214">
          <cell r="C214" t="str">
            <v>Peugeot</v>
          </cell>
          <cell r="D214">
            <v>508</v>
          </cell>
        </row>
        <row r="215">
          <cell r="C215" t="str">
            <v>Peugeot</v>
          </cell>
          <cell r="D215" t="str">
            <v>Partner</v>
          </cell>
        </row>
        <row r="216">
          <cell r="C216" t="str">
            <v>Peugeot</v>
          </cell>
          <cell r="D216" t="str">
            <v>Rifter</v>
          </cell>
        </row>
        <row r="217">
          <cell r="C217" t="str">
            <v>Porsche</v>
          </cell>
          <cell r="D217">
            <v>911</v>
          </cell>
        </row>
        <row r="218">
          <cell r="C218" t="str">
            <v>Porsche</v>
          </cell>
          <cell r="D218" t="str">
            <v>Boxster</v>
          </cell>
        </row>
        <row r="219">
          <cell r="C219" t="str">
            <v>Porsche</v>
          </cell>
          <cell r="D219" t="str">
            <v>Cayenne</v>
          </cell>
        </row>
        <row r="220">
          <cell r="C220" t="str">
            <v>Porsche</v>
          </cell>
          <cell r="D220" t="str">
            <v>Cayman</v>
          </cell>
        </row>
        <row r="221">
          <cell r="C221" t="str">
            <v>Porsche</v>
          </cell>
          <cell r="D221" t="str">
            <v>Macan</v>
          </cell>
        </row>
        <row r="222">
          <cell r="C222" t="str">
            <v>Porsche</v>
          </cell>
          <cell r="D222" t="str">
            <v>Panamera</v>
          </cell>
        </row>
        <row r="223">
          <cell r="C223" t="str">
            <v>Renault</v>
          </cell>
          <cell r="D223" t="str">
            <v>Captur</v>
          </cell>
        </row>
        <row r="224">
          <cell r="C224" t="str">
            <v>Renault</v>
          </cell>
          <cell r="D224" t="str">
            <v>Clio</v>
          </cell>
        </row>
        <row r="225">
          <cell r="C225" t="str">
            <v>Renault</v>
          </cell>
          <cell r="D225" t="str">
            <v>Espace</v>
          </cell>
        </row>
        <row r="226">
          <cell r="C226" t="str">
            <v>Renault</v>
          </cell>
          <cell r="D226" t="str">
            <v>Kadjar</v>
          </cell>
        </row>
        <row r="227">
          <cell r="C227" t="str">
            <v>Renault</v>
          </cell>
          <cell r="D227" t="str">
            <v>Koleos</v>
          </cell>
        </row>
        <row r="228">
          <cell r="C228" t="str">
            <v>Renault</v>
          </cell>
          <cell r="D228" t="str">
            <v>Mégane</v>
          </cell>
        </row>
        <row r="229">
          <cell r="C229" t="str">
            <v>Renault</v>
          </cell>
          <cell r="D229" t="str">
            <v>Scenic</v>
          </cell>
        </row>
        <row r="230">
          <cell r="C230" t="str">
            <v>Renault</v>
          </cell>
          <cell r="D230" t="str">
            <v>Talisman</v>
          </cell>
        </row>
        <row r="231">
          <cell r="C231" t="str">
            <v>Renault</v>
          </cell>
          <cell r="D231" t="str">
            <v>Twingo</v>
          </cell>
        </row>
        <row r="232">
          <cell r="C232" t="str">
            <v>Renault</v>
          </cell>
          <cell r="D232" t="str">
            <v>ZOE</v>
          </cell>
        </row>
        <row r="233">
          <cell r="C233" t="str">
            <v>Rolls-Royce</v>
          </cell>
          <cell r="D233" t="str">
            <v>Cullinan</v>
          </cell>
        </row>
        <row r="234">
          <cell r="C234" t="str">
            <v>Rolls-Royce</v>
          </cell>
          <cell r="D234" t="str">
            <v>Ghost Family</v>
          </cell>
        </row>
        <row r="235">
          <cell r="C235" t="str">
            <v>SEAT</v>
          </cell>
          <cell r="D235" t="str">
            <v>Alhambra</v>
          </cell>
        </row>
        <row r="236">
          <cell r="C236" t="str">
            <v>SEAT</v>
          </cell>
          <cell r="D236" t="str">
            <v>Arona</v>
          </cell>
        </row>
        <row r="237">
          <cell r="C237" t="str">
            <v>SEAT</v>
          </cell>
          <cell r="D237" t="str">
            <v>Ateca</v>
          </cell>
        </row>
        <row r="238">
          <cell r="C238" t="str">
            <v>SEAT</v>
          </cell>
          <cell r="D238" t="str">
            <v>Ibiza</v>
          </cell>
        </row>
        <row r="239">
          <cell r="C239" t="str">
            <v>SEAT</v>
          </cell>
          <cell r="D239" t="str">
            <v>Leon</v>
          </cell>
        </row>
        <row r="240">
          <cell r="C240" t="str">
            <v>SEAT</v>
          </cell>
          <cell r="D240" t="str">
            <v>Mii</v>
          </cell>
        </row>
        <row r="241">
          <cell r="C241" t="str">
            <v>SEAT</v>
          </cell>
          <cell r="D241" t="str">
            <v>Tarraco</v>
          </cell>
        </row>
        <row r="242">
          <cell r="C242" t="str">
            <v>Škoda</v>
          </cell>
          <cell r="D242" t="str">
            <v>Citigo</v>
          </cell>
        </row>
        <row r="243">
          <cell r="C243" t="str">
            <v>Škoda</v>
          </cell>
          <cell r="D243" t="str">
            <v>Fabia</v>
          </cell>
        </row>
        <row r="244">
          <cell r="C244" t="str">
            <v>Škoda</v>
          </cell>
          <cell r="D244" t="str">
            <v>Karoq</v>
          </cell>
        </row>
        <row r="245">
          <cell r="C245" t="str">
            <v>Škoda</v>
          </cell>
          <cell r="D245" t="str">
            <v>Kodiaq</v>
          </cell>
        </row>
        <row r="246">
          <cell r="C246" t="str">
            <v>Škoda</v>
          </cell>
          <cell r="D246" t="str">
            <v>Octavia</v>
          </cell>
        </row>
        <row r="247">
          <cell r="C247" t="str">
            <v>Škoda</v>
          </cell>
          <cell r="D247" t="str">
            <v>Rapid</v>
          </cell>
        </row>
        <row r="248">
          <cell r="C248" t="str">
            <v>Škoda</v>
          </cell>
          <cell r="D248" t="str">
            <v>Scala</v>
          </cell>
        </row>
        <row r="249">
          <cell r="C249" t="str">
            <v>Škoda</v>
          </cell>
          <cell r="D249" t="str">
            <v>Superb</v>
          </cell>
        </row>
        <row r="250">
          <cell r="C250" t="str">
            <v>smart</v>
          </cell>
          <cell r="D250" t="str">
            <v>forfour</v>
          </cell>
        </row>
        <row r="251">
          <cell r="C251" t="str">
            <v>smart</v>
          </cell>
          <cell r="D251" t="str">
            <v>fortwo</v>
          </cell>
        </row>
        <row r="252">
          <cell r="C252" t="str">
            <v>Suzuki</v>
          </cell>
          <cell r="D252" t="str">
            <v>Baleno</v>
          </cell>
        </row>
        <row r="253">
          <cell r="C253" t="str">
            <v>Suzuki</v>
          </cell>
          <cell r="D253" t="str">
            <v>Celerio</v>
          </cell>
        </row>
        <row r="254">
          <cell r="C254" t="str">
            <v>Suzuki</v>
          </cell>
          <cell r="D254" t="str">
            <v>Ignis</v>
          </cell>
        </row>
        <row r="255">
          <cell r="C255" t="str">
            <v>Suzuki</v>
          </cell>
          <cell r="D255" t="str">
            <v>Jimny</v>
          </cell>
        </row>
        <row r="256">
          <cell r="C256" t="str">
            <v>Suzuki</v>
          </cell>
          <cell r="D256" t="str">
            <v>Swift</v>
          </cell>
        </row>
        <row r="257">
          <cell r="C257" t="str">
            <v>Suzuki</v>
          </cell>
          <cell r="D257" t="str">
            <v>SX4</v>
          </cell>
        </row>
        <row r="258">
          <cell r="C258" t="str">
            <v>Suzuki</v>
          </cell>
          <cell r="D258" t="str">
            <v>Vitara</v>
          </cell>
        </row>
        <row r="259">
          <cell r="C259" t="str">
            <v>Tesla</v>
          </cell>
          <cell r="D259" t="str">
            <v>Model 3</v>
          </cell>
        </row>
        <row r="260">
          <cell r="C260" t="str">
            <v>Tesla</v>
          </cell>
          <cell r="D260" t="str">
            <v>Model S</v>
          </cell>
        </row>
        <row r="261">
          <cell r="C261" t="str">
            <v>Tesla</v>
          </cell>
          <cell r="D261" t="str">
            <v>Model X</v>
          </cell>
        </row>
        <row r="262">
          <cell r="C262" t="str">
            <v>Toyota</v>
          </cell>
          <cell r="D262" t="str">
            <v>Auris</v>
          </cell>
        </row>
        <row r="263">
          <cell r="C263" t="str">
            <v>Toyota</v>
          </cell>
          <cell r="D263" t="str">
            <v>Avensis</v>
          </cell>
        </row>
        <row r="264">
          <cell r="C264" t="str">
            <v>Toyota</v>
          </cell>
          <cell r="D264" t="str">
            <v>Aygo</v>
          </cell>
        </row>
        <row r="265">
          <cell r="C265" t="str">
            <v>Toyota</v>
          </cell>
          <cell r="D265" t="str">
            <v>Camry</v>
          </cell>
        </row>
        <row r="266">
          <cell r="C266" t="str">
            <v>Toyota</v>
          </cell>
          <cell r="D266" t="str">
            <v>C-HR</v>
          </cell>
        </row>
        <row r="267">
          <cell r="C267" t="str">
            <v>Toyota</v>
          </cell>
          <cell r="D267" t="str">
            <v>Corolla</v>
          </cell>
        </row>
        <row r="268">
          <cell r="C268" t="str">
            <v>Toyota</v>
          </cell>
          <cell r="D268" t="str">
            <v>Land Cruiser</v>
          </cell>
        </row>
        <row r="269">
          <cell r="C269" t="str">
            <v>Toyota</v>
          </cell>
          <cell r="D269" t="str">
            <v>Prius</v>
          </cell>
        </row>
        <row r="270">
          <cell r="C270" t="str">
            <v>Toyota</v>
          </cell>
          <cell r="D270" t="str">
            <v>RAV4</v>
          </cell>
        </row>
        <row r="271">
          <cell r="C271" t="str">
            <v>Toyota</v>
          </cell>
          <cell r="D271" t="str">
            <v>Supra</v>
          </cell>
        </row>
        <row r="272">
          <cell r="C272" t="str">
            <v>Toyota</v>
          </cell>
          <cell r="D272" t="str">
            <v>Verso</v>
          </cell>
        </row>
        <row r="273">
          <cell r="C273" t="str">
            <v>Toyota</v>
          </cell>
          <cell r="D273" t="str">
            <v>Yaris</v>
          </cell>
        </row>
        <row r="274">
          <cell r="C274" t="str">
            <v>Toyota</v>
          </cell>
          <cell r="D274" t="str">
            <v>Z</v>
          </cell>
        </row>
        <row r="275">
          <cell r="C275" t="str">
            <v>Volkswagen</v>
          </cell>
          <cell r="D275" t="str">
            <v>Arteon</v>
          </cell>
        </row>
        <row r="276">
          <cell r="C276" t="str">
            <v>Volkswagen</v>
          </cell>
          <cell r="D276" t="str">
            <v>Beetle</v>
          </cell>
        </row>
        <row r="277">
          <cell r="C277" t="str">
            <v>Volkswagen</v>
          </cell>
          <cell r="D277" t="str">
            <v>Caddy</v>
          </cell>
        </row>
        <row r="278">
          <cell r="C278" t="str">
            <v>Volkswagen</v>
          </cell>
          <cell r="D278" t="str">
            <v>Golf</v>
          </cell>
        </row>
        <row r="279">
          <cell r="C279" t="str">
            <v>Volkswagen</v>
          </cell>
          <cell r="D279" t="str">
            <v>Golf Sportsvan</v>
          </cell>
        </row>
        <row r="280">
          <cell r="C280" t="str">
            <v>Volkswagen</v>
          </cell>
          <cell r="D280" t="str">
            <v>Passat</v>
          </cell>
        </row>
        <row r="281">
          <cell r="C281" t="str">
            <v>Volkswagen</v>
          </cell>
          <cell r="D281" t="str">
            <v>Polo</v>
          </cell>
        </row>
        <row r="282">
          <cell r="C282" t="str">
            <v>Volkswagen</v>
          </cell>
          <cell r="D282" t="str">
            <v>Scirocco</v>
          </cell>
        </row>
        <row r="283">
          <cell r="C283" t="str">
            <v>Volkswagen</v>
          </cell>
          <cell r="D283" t="str">
            <v>Sharan</v>
          </cell>
        </row>
        <row r="284">
          <cell r="C284" t="str">
            <v>Volkswagen</v>
          </cell>
          <cell r="D284" t="str">
            <v>T-Cross</v>
          </cell>
        </row>
        <row r="285">
          <cell r="C285" t="str">
            <v>Volkswagen</v>
          </cell>
          <cell r="D285" t="str">
            <v>Tiguan</v>
          </cell>
        </row>
        <row r="286">
          <cell r="C286" t="str">
            <v>Volkswagen</v>
          </cell>
          <cell r="D286" t="str">
            <v>Touareg</v>
          </cell>
        </row>
        <row r="287">
          <cell r="C287" t="str">
            <v>Volkswagen</v>
          </cell>
          <cell r="D287" t="str">
            <v>Touran</v>
          </cell>
        </row>
        <row r="288">
          <cell r="C288" t="str">
            <v>Volkswagen</v>
          </cell>
          <cell r="D288" t="str">
            <v>T-Roc</v>
          </cell>
        </row>
        <row r="289">
          <cell r="C289" t="str">
            <v>Volkswagen</v>
          </cell>
          <cell r="D289" t="str">
            <v>Up!</v>
          </cell>
        </row>
        <row r="290">
          <cell r="C290" t="str">
            <v>Volvo</v>
          </cell>
          <cell r="D290" t="str">
            <v>S60/V60</v>
          </cell>
        </row>
        <row r="291">
          <cell r="C291" t="str">
            <v>Volvo</v>
          </cell>
          <cell r="D291" t="str">
            <v>S90/V90</v>
          </cell>
        </row>
        <row r="292">
          <cell r="C292" t="str">
            <v>Volvo</v>
          </cell>
          <cell r="D292" t="str">
            <v>V40</v>
          </cell>
        </row>
        <row r="293">
          <cell r="C293" t="str">
            <v>Volvo</v>
          </cell>
          <cell r="D293" t="str">
            <v>XC40</v>
          </cell>
        </row>
        <row r="294">
          <cell r="C294" t="str">
            <v>Volvo</v>
          </cell>
          <cell r="D294" t="str">
            <v>XC60</v>
          </cell>
        </row>
        <row r="295">
          <cell r="C295" t="str">
            <v>Volvo</v>
          </cell>
          <cell r="D295" t="str">
            <v>XC90</v>
          </cell>
        </row>
      </sheetData>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02BBAD-8649-4803-B1AD-0B1FCF025A62}" name="Table17" displayName="Table17" ref="B4:O8" totalsRowShown="0" headerRowDxfId="141" headerRowBorderDxfId="140" tableBorderDxfId="139" totalsRowBorderDxfId="138">
  <autoFilter ref="B4:O8" xr:uid="{00000000-0009-0000-0100-000011000000}"/>
  <tableColumns count="14">
    <tableColumn id="1" xr3:uid="{EAA191A6-C70E-4AA5-A363-8DE917C6FBCF}" name="Year" dataDxfId="137"/>
    <tableColumn id="2" xr3:uid="{4E254979-D5AF-4400-9C1B-97E92C6E4509}" name="Make &amp; Model" dataDxfId="136"/>
    <tableColumn id="7" xr3:uid="{C8B62EC3-A289-4386-A2AC-F312F867FF08}" name="Number of new passenger cars" dataDxfId="135"/>
    <tableColumn id="8" xr3:uid="{DC16D293-91F0-4A16-BB0F-1569D1D7BC7E}" name="Number of 1-3-star passenger cars" dataDxfId="134"/>
    <tableColumn id="9" xr3:uid="{9FDAA115-71A0-457A-8809-3C1914566A05}" name="Number of 4-star passenger cars" dataDxfId="133"/>
    <tableColumn id="10" xr3:uid="{ED6A254D-9378-4573-909B-FDABF8A2682E}" name="Number of 5-star passenger cars" dataDxfId="132"/>
    <tableColumn id="11" xr3:uid="{9A47D713-A351-458F-8E9E-AD915BC0C96F}" name="KPI percentage-threshold of 4 stars" dataDxfId="131"/>
    <tableColumn id="12" xr3:uid="{946C2EBE-AE0D-4AC9-87F4-B1F750F18B4F}" name="KPI percentage-threshold of 5 stars" dataDxfId="130"/>
    <tableColumn id="13" xr3:uid="{B79A7EE1-29E1-494C-90F5-EE721F5364FE}" name="Average age of the vehicle fleet" dataDxfId="129"/>
    <tableColumn id="14" xr3:uid="{B94FF529-35EE-4D01-901C-A3EB88B81E26}" name="KPI roadworthy (a)" dataDxfId="128"/>
    <tableColumn id="15" xr3:uid="{A66C1378-5783-4B8F-A133-83044ACFB11A}" name="KPI roadworthy (b)"/>
    <tableColumn id="16" xr3:uid="{B1A6F1EE-4CC0-48A6-8BE6-0F74939966C0}" name="KPI roadworthy (c)"/>
    <tableColumn id="17" xr3:uid="{30B986E8-308D-4F0D-9758-AFF18C2BB619}" name="KPI roadworthy (d)"/>
    <tableColumn id="18" xr3:uid="{3CE6081E-5064-4704-8C88-63E30C68EAA4}" name="KPI roadworthy (e)"/>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3195D76-547C-40C5-AE6F-15E8249A20C5}" name="Table1722" displayName="Table1722" ref="B4:O8" totalsRowShown="0" headerRowDxfId="13" headerRowBorderDxfId="12" tableBorderDxfId="11" totalsRowBorderDxfId="10">
  <autoFilter ref="B4:O8" xr:uid="{00000000-0009-0000-0100-000011000000}"/>
  <tableColumns count="14">
    <tableColumn id="1" xr3:uid="{8AA21960-07C0-45EA-860F-EE34212AC831}" name="Year" dataDxfId="9"/>
    <tableColumn id="2" xr3:uid="{B7126AA2-3B40-491F-AD33-38AEB0FA02DE}" name="Make &amp; Model" dataDxfId="8"/>
    <tableColumn id="7" xr3:uid="{38658EDE-B701-42D0-947D-B5FD92CBB7D3}" name="Number of new passenger cars" dataDxfId="7"/>
    <tableColumn id="8" xr3:uid="{D95496AF-925F-4169-83A9-2FBC8FE4B69D}" name="Number of 1-3-star passenger cars" dataDxfId="6"/>
    <tableColumn id="9" xr3:uid="{2717D440-0163-4F47-AA22-9520AAE4D651}" name="Number of 4-star passenger cars" dataDxfId="5"/>
    <tableColumn id="10" xr3:uid="{EC10EAFA-A7DD-431F-98F6-56279A02F9A0}" name="Number of 5-star passenger cars" dataDxfId="4"/>
    <tableColumn id="11" xr3:uid="{F60081D7-D662-4752-8683-F7D9C4BB844D}" name="KPI percentage-threshold of 4 stars" dataDxfId="3">
      <calculatedColumnFormula>(Table1722[[#This Row],[Number of 4-star passenger cars]]+Table1722[[#This Row],[Number of 5-star passenger cars]])/Table1722[[#This Row],[Number of new passenger cars]]</calculatedColumnFormula>
    </tableColumn>
    <tableColumn id="12" xr3:uid="{88578A85-A75A-4FDD-A348-705334531F7C}" name="KPI percentage-threshold of 5 stars" dataDxfId="2">
      <calculatedColumnFormula>Table1722[[#This Row],[Number of 5-star passenger cars]]/Table1722[[#This Row],[Number of new passenger cars]]</calculatedColumnFormula>
    </tableColumn>
    <tableColumn id="13" xr3:uid="{8FAB0FF2-73B7-4D7C-871D-65F472A09EA9}" name="Average age of the vehicle fleet" dataDxfId="1"/>
    <tableColumn id="14" xr3:uid="{8302BF39-A9D4-4CFF-AE28-EA28F21376EA}" name="KPI roadworthy (a)" dataDxfId="0"/>
    <tableColumn id="15" xr3:uid="{AC32B178-A2DD-4105-A1AF-3BB279161463}" name="KPI roadworthy (b)"/>
    <tableColumn id="16" xr3:uid="{51D2A9B2-6632-4127-A5F3-93A10F5B290E}" name="KPI roadworthy (c)"/>
    <tableColumn id="17" xr3:uid="{CF92A692-39CE-4DFE-A33B-5DC4803E3449}" name="KPI roadworthy (d)"/>
    <tableColumn id="18" xr3:uid="{F576F36B-9589-42FD-A2A4-60F053D07BA4}" name="KPI roadworthy (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CB747F2-9657-427C-9252-003143035A98}" name="Table173" displayName="Table173" ref="B4:O8" totalsRowShown="0" headerRowDxfId="127" headerRowBorderDxfId="126" tableBorderDxfId="125" totalsRowBorderDxfId="124">
  <autoFilter ref="B4:O8" xr:uid="{00000000-0009-0000-0100-000011000000}"/>
  <tableColumns count="14">
    <tableColumn id="1" xr3:uid="{1DC7F333-488C-4D17-9670-1ADE7DBC56AB}" name="Year" dataDxfId="123"/>
    <tableColumn id="2" xr3:uid="{685A3733-A6D8-4CC9-9B0A-A3EF7803B666}" name="Make &amp; Model" dataDxfId="122"/>
    <tableColumn id="7" xr3:uid="{CE0CCD2A-7D47-4EBF-944A-264C872246D2}" name="Number of new passenger cars" dataDxfId="121"/>
    <tableColumn id="8" xr3:uid="{DFD1682F-D419-4A67-AE23-CB7718F94452}" name="Number of 1-3-star passenger cars" dataDxfId="120"/>
    <tableColumn id="9" xr3:uid="{EA0B32F2-AFDC-4A07-9999-A1D7FB5424EA}" name="Number of 4-star passenger cars" dataDxfId="119"/>
    <tableColumn id="10" xr3:uid="{76C133CD-7860-49E8-942B-536E3ABB90B0}" name="Number of 5-star passenger cars" dataDxfId="118"/>
    <tableColumn id="11" xr3:uid="{5DD8BAF6-8921-47E4-8093-8BA5C21134D1}" name="KPI percentage-threshold of 4 stars" dataDxfId="117"/>
    <tableColumn id="12" xr3:uid="{C45C036C-7467-4105-94E9-37CF39CEAEA5}" name="KPI percentage-threshold of 5 stars" dataDxfId="116"/>
    <tableColumn id="13" xr3:uid="{553BDA75-3042-400A-9852-7E538B016CB0}" name="Average age of the vehicle fleet" dataDxfId="115"/>
    <tableColumn id="14" xr3:uid="{32CCA61A-D1CE-401A-B4F6-9BAB34748F21}" name="KPI roadworthy (a)" dataDxfId="114"/>
    <tableColumn id="15" xr3:uid="{1CFFB3C9-7D93-4ED6-BF23-4B1A10FF221A}" name="KPI roadworthy (b)" dataDxfId="113"/>
    <tableColumn id="16" xr3:uid="{0AE016A5-B1B2-48BE-B844-CAD710A2E3A4}" name="KPI roadworthy (c)" dataDxfId="112"/>
    <tableColumn id="17" xr3:uid="{388D5979-553D-44A9-BB5E-9C4643976ECE}" name="KPI roadworthy (d)"/>
    <tableColumn id="18" xr3:uid="{F09201D4-AC8E-4141-B149-2E386B5ADFBC}" name="KPI roadworthy (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F5CD2B4-9B0C-448B-BA27-708ADA0CEA26}" name="Table174" displayName="Table174" ref="B4:O8" totalsRowShown="0" headerRowDxfId="111" headerRowBorderDxfId="110" tableBorderDxfId="109" totalsRowBorderDxfId="108">
  <autoFilter ref="B4:O8" xr:uid="{00000000-0009-0000-0100-000011000000}"/>
  <tableColumns count="14">
    <tableColumn id="1" xr3:uid="{6FAE9A50-A182-4E09-98EB-EA86DFD843E6}" name="Year" dataDxfId="107"/>
    <tableColumn id="2" xr3:uid="{F64BBFFD-3D50-41A7-A184-032C4E3BB6B2}" name="Make &amp; Model" dataDxfId="106"/>
    <tableColumn id="7" xr3:uid="{FBE6BF1D-0CA4-4A91-80AB-3EA7CF9DBBC5}" name="Number of new passenger cars" dataDxfId="105"/>
    <tableColumn id="8" xr3:uid="{09CB2CAA-F0A7-493A-A91B-E9B3B9B0D668}" name="Number of 1-3-star passenger cars" dataDxfId="104"/>
    <tableColumn id="9" xr3:uid="{07E87A8E-9385-44CD-B273-5FBBB78B1B42}" name="Number of 4-star passenger cars" dataDxfId="103"/>
    <tableColumn id="10" xr3:uid="{0B8A87EF-AAB6-43E6-A657-46DC83C13C96}" name="Number of 5-star passenger cars" dataDxfId="102"/>
    <tableColumn id="11" xr3:uid="{98F0E67F-B84C-43DF-8AB4-1BD194D513CB}" name="KPI percentage-threshold of 4 stars" dataDxfId="101">
      <calculatedColumnFormula>(Table174[[#This Row],[Number of 4-star passenger cars]]+Table174[[#This Row],[Number of 5-star passenger cars]])/Table174[[#This Row],[Number of new passenger cars]]</calculatedColumnFormula>
    </tableColumn>
    <tableColumn id="12" xr3:uid="{9A5191B9-4729-454B-9C17-EE2047B63917}" name="KPI percentage-threshold of 5 stars" dataDxfId="100">
      <calculatedColumnFormula>Table174[[#This Row],[Number of 5-star passenger cars]]/Table174[[#This Row],[Number of new passenger cars]]</calculatedColumnFormula>
    </tableColumn>
    <tableColumn id="13" xr3:uid="{1F43D52C-8B2B-4D5E-B19C-4166047EEFCB}" name="Average age of the vehicle fleet" dataDxfId="99"/>
    <tableColumn id="14" xr3:uid="{89FF0DFF-4C42-494E-ADB5-199B67EAB042}" name="KPI roadworthy (a)" dataDxfId="98"/>
    <tableColumn id="15" xr3:uid="{83541F79-4E7B-40AC-9E3B-28D5A833DF7F}" name="KPI roadworthy (b)"/>
    <tableColumn id="16" xr3:uid="{CB3E96E4-3DB1-4C57-9A02-8677583F378E}" name="KPI roadworthy (c)"/>
    <tableColumn id="17" xr3:uid="{82FA95B2-1F34-48FD-AA98-D93535021FD0}" name="KPI roadworthy (d)"/>
    <tableColumn id="18" xr3:uid="{6216A883-9E89-4E80-8CC4-02825CD0A256}" name="KPI roadworthy (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F2F3FFE-E187-42CA-A689-FD7F25475756}" name="Table175" displayName="Table175" ref="B4:O8" totalsRowShown="0" headerRowDxfId="97" headerRowBorderDxfId="96" tableBorderDxfId="95" totalsRowBorderDxfId="94">
  <autoFilter ref="B4:O8" xr:uid="{00000000-0009-0000-0100-000011000000}"/>
  <tableColumns count="14">
    <tableColumn id="1" xr3:uid="{BDA7FA3F-E423-46E8-BB2A-C6F8C9D1D539}" name="Year" dataDxfId="93"/>
    <tableColumn id="2" xr3:uid="{0DCEC198-2CD8-4504-9B80-3B28315940E1}" name="Make &amp; Model" dataDxfId="92"/>
    <tableColumn id="7" xr3:uid="{D9BCE2CC-80A2-4853-B0ED-A3E6BAC212A7}" name="Number of new passenger cars" dataDxfId="91"/>
    <tableColumn id="8" xr3:uid="{9A5D7781-B4A7-4639-890C-BE4A62D83E4E}" name="Number of 1-3-star passenger cars" dataDxfId="90"/>
    <tableColumn id="9" xr3:uid="{D977C69A-AA38-4294-A4E5-EE832CE2A6CE}" name="Number of 4-star passenger cars" dataDxfId="89"/>
    <tableColumn id="10" xr3:uid="{F84D6822-A7DC-4715-9472-92ADF0575FF5}" name="Number of 5-star passenger cars" dataDxfId="88"/>
    <tableColumn id="11" xr3:uid="{DAA0BA12-D7ED-4F81-8CC4-6D3DD9B4BE15}" name="KPI percentage-threshold of 4 stars" dataDxfId="87"/>
    <tableColumn id="12" xr3:uid="{F001842B-8DB1-4F53-A187-2FF73C0DF3D9}" name="KPI percentage-threshold of 5 stars" dataDxfId="86"/>
    <tableColumn id="13" xr3:uid="{8583EFD9-1468-4E75-98A8-FCBB97FFF16F}" name="Average age of the vehicle fleet" dataDxfId="85"/>
    <tableColumn id="14" xr3:uid="{76820353-2445-4B45-B373-5947C19E9DE6}" name="KPI roadworthy (a)" dataDxfId="84"/>
    <tableColumn id="15" xr3:uid="{4CC2B7A4-0A2E-44FE-B702-B0ECC07B8330}" name="KPI roadworthy (b)"/>
    <tableColumn id="16" xr3:uid="{66671C1D-3879-466B-9150-40D4064DA334}" name="KPI roadworthy (c)"/>
    <tableColumn id="17" xr3:uid="{52D24149-DECE-4046-A228-537A25176FCC}" name="KPI roadworthy (d)"/>
    <tableColumn id="18" xr3:uid="{F462AC7E-E9DA-45A2-8041-07C61E9E3429}" name="KPI roadworthy (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556B49D-33C1-457E-8496-5943C38A9CA4}" name="Table176" displayName="Table176" ref="B4:O8" totalsRowShown="0" headerRowDxfId="83" headerRowBorderDxfId="82" tableBorderDxfId="81" totalsRowBorderDxfId="80">
  <autoFilter ref="B4:O8" xr:uid="{00000000-0009-0000-0100-000011000000}"/>
  <tableColumns count="14">
    <tableColumn id="1" xr3:uid="{68FD0BFF-DE58-4DEE-BD09-26825D913786}" name="Year" dataDxfId="79"/>
    <tableColumn id="2" xr3:uid="{62B9C6D6-A3FE-4F5A-9669-FEC3435B4D8E}" name="Make &amp; Model" dataDxfId="78"/>
    <tableColumn id="7" xr3:uid="{7C88585C-A0A2-4FCD-92DD-9A3FB8B08DE9}" name="Number of new passenger cars" dataDxfId="77"/>
    <tableColumn id="8" xr3:uid="{B55F3073-A9CB-40C9-AF51-64119CE14B23}" name="Number of 1-3-star passenger cars" dataDxfId="76">
      <calculatedColumnFormula>SUM(#REF!)</calculatedColumnFormula>
    </tableColumn>
    <tableColumn id="9" xr3:uid="{550D3994-F5AD-4C2F-808A-CEA308047698}" name="Number of 4-star passenger cars" dataDxfId="75"/>
    <tableColumn id="10" xr3:uid="{AD5863FA-4616-41A8-91AA-C016420CDA46}" name="Number of 5-star passenger cars" dataDxfId="74"/>
    <tableColumn id="11" xr3:uid="{0A559FFD-4704-40A1-BE60-7E6C3768054C}" name="KPI percentage-threshold of 4 stars" dataDxfId="73">
      <calculatedColumnFormula>SUM(F5:G5)/$D5</calculatedColumnFormula>
    </tableColumn>
    <tableColumn id="12" xr3:uid="{23BEB7AD-38C6-4E42-8BD9-52DBD0D969B2}" name="KPI percentage-threshold of 5 stars" dataDxfId="72">
      <calculatedColumnFormula>G5/$D5</calculatedColumnFormula>
    </tableColumn>
    <tableColumn id="13" xr3:uid="{FBA2179C-A93E-4E52-952B-7E10160B2D03}" name="Average age of the vehicle fleet" dataDxfId="71"/>
    <tableColumn id="14" xr3:uid="{650C205C-B4C1-4257-9C52-F7ACD01A7D72}" name="KPI roadworthy (a)" dataDxfId="70"/>
    <tableColumn id="15" xr3:uid="{9523D42B-D931-4244-8EFD-1411C0C131EE}" name="KPI roadworthy (b)"/>
    <tableColumn id="16" xr3:uid="{546428CA-4E4A-4A10-BC76-A07E74DA0887}" name="KPI roadworthy (c)"/>
    <tableColumn id="17" xr3:uid="{F1E85349-1F44-47EA-BAC1-A252307938FD}" name="KPI roadworthy (d)"/>
    <tableColumn id="18" xr3:uid="{C9064D38-26F1-4392-8FA2-623B2C4131C0}" name="KPI roadworthy (e)"/>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69581CA-FDBA-4955-B7A2-A3FAA4CD7746}" name="Table177" displayName="Table177" ref="B4:O8" totalsRowShown="0" headerRowDxfId="69" headerRowBorderDxfId="68" tableBorderDxfId="67" totalsRowBorderDxfId="66">
  <autoFilter ref="B4:O8" xr:uid="{00000000-0009-0000-0100-000011000000}"/>
  <tableColumns count="14">
    <tableColumn id="1" xr3:uid="{C70F5384-03C9-4BA4-9554-734278F7AF66}" name="Year" dataDxfId="65"/>
    <tableColumn id="2" xr3:uid="{72313A25-AF50-44C5-B83D-AE7A0BB7D857}" name="Make &amp; Model" dataDxfId="64"/>
    <tableColumn id="7" xr3:uid="{5BAAFBB3-16BC-4944-86FE-C1296F98F042}" name="Number of new passenger cars" dataDxfId="63"/>
    <tableColumn id="8" xr3:uid="{ECAE4F57-F48B-4359-B537-F54E5A455B53}" name="Number of 0-3-star passenger cars" dataDxfId="62"/>
    <tableColumn id="9" xr3:uid="{4855E926-DE0C-4FE4-A6C2-879A227E7635}" name="Number of 4-star passenger cars" dataDxfId="61"/>
    <tableColumn id="10" xr3:uid="{F9300387-97D2-4539-BB54-D1874534C22F}" name="Number of 5-star passenger cars" dataDxfId="60"/>
    <tableColumn id="11" xr3:uid="{D1BDFA4E-04C9-4632-B60E-BBF7684E8B34}" name="KPI percentage-threshold of 4 stars" dataDxfId="59"/>
    <tableColumn id="12" xr3:uid="{0E50B0CD-C347-4A89-9C0B-E91E6F8F4B79}" name="KPI percentage-threshold of 5 stars" dataDxfId="58"/>
    <tableColumn id="13" xr3:uid="{4C7442EB-1C32-4E8B-9E45-D1D6F1E76490}" name="Average age of the vehicle fleet" dataDxfId="57"/>
    <tableColumn id="14" xr3:uid="{0FF125B1-4250-4621-8D40-FDAD7C3E45BD}" name="KPI roadworthy (a)" dataDxfId="56"/>
    <tableColumn id="15" xr3:uid="{B5CF30BB-08D6-41F4-AD7A-A50DF0B4EABB}" name="KPI roadworthy (b)"/>
    <tableColumn id="16" xr3:uid="{2A386BFC-12D5-4ADA-A83C-6A707D0391F1}" name="KPI roadworthy (c)"/>
    <tableColumn id="17" xr3:uid="{9B3694EC-7CC9-43D1-9989-D1D089B601FA}" name="KPI roadworthy (d)"/>
    <tableColumn id="18" xr3:uid="{BCE7FE09-CBE4-4C80-889F-912158FB6503}" name="KPI roadworthy (e)"/>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C3D8799-C33C-475C-8085-DBF0AED98356}" name="Table178" displayName="Table178" ref="B4:O8" totalsRowShown="0" headerRowDxfId="55" headerRowBorderDxfId="54" tableBorderDxfId="53" totalsRowBorderDxfId="52">
  <autoFilter ref="B4:O8" xr:uid="{00000000-0009-0000-0100-000011000000}"/>
  <tableColumns count="14">
    <tableColumn id="1" xr3:uid="{ACB9ED89-7139-41F5-A3D9-5FBA32A4D773}" name="Year" dataDxfId="51"/>
    <tableColumn id="2" xr3:uid="{E5DA1167-A52C-4C86-8A34-16B3DC0F38DA}" name="Make &amp; Model" dataDxfId="50"/>
    <tableColumn id="7" xr3:uid="{560DE844-C9FB-4295-8185-E2CFC89F9B9E}" name="Number of new passenger cars" dataDxfId="49"/>
    <tableColumn id="8" xr3:uid="{B87D1C4F-EF9C-4F2B-A3C5-F737864A3C1B}" name="Number of 1-3-star passenger cars" dataDxfId="48"/>
    <tableColumn id="9" xr3:uid="{D7B7B844-A196-4552-8C49-42F879657CC6}" name="Number of 4-star passenger cars" dataDxfId="47"/>
    <tableColumn id="10" xr3:uid="{83D77D32-F44B-4436-B062-14F0D2035725}" name="Number of 5-star passenger cars" dataDxfId="46"/>
    <tableColumn id="11" xr3:uid="{83A7DAE2-1695-4C92-B2C5-E15F7A45BE95}" name="KPI percentage-threshold of 4 stars" dataDxfId="45">
      <calculatedColumnFormula>(Table178[[#This Row],[Number of 4-star passenger cars]]+Table178[[#This Row],[Number of 5-star passenger cars]])/Table178[[#This Row],[Number of new passenger cars]]</calculatedColumnFormula>
    </tableColumn>
    <tableColumn id="12" xr3:uid="{752FBEF8-3DCB-41BB-8377-A668AA37F4DA}" name="KPI percentage-threshold of 5 stars" dataDxfId="44">
      <calculatedColumnFormula>Table178[[#This Row],[Number of 5-star passenger cars]]/Table178[[#This Row],[Number of new passenger cars]]</calculatedColumnFormula>
    </tableColumn>
    <tableColumn id="13" xr3:uid="{BDE5850B-9980-40E9-8332-6BF40B51B763}" name="Average age of the vehicle fleet" dataDxfId="43"/>
    <tableColumn id="14" xr3:uid="{ECFAB901-8CD3-4B67-AF5E-523BD78FD321}" name="KPI roadworthy (a)" dataDxfId="42"/>
    <tableColumn id="15" xr3:uid="{78F4D1D5-6BF1-4C52-A636-B881F2D6D71A}" name="KPI roadworthy (b)"/>
    <tableColumn id="16" xr3:uid="{2DE4D9AD-DFE3-4165-AF82-23B1A21F8205}" name="KPI roadworthy (c)"/>
    <tableColumn id="17" xr3:uid="{EDCAE394-22C6-4EA0-97F1-105BC23EBFFB}" name="KPI roadworthy (d)"/>
    <tableColumn id="18" xr3:uid="{ECA7F441-9F88-4014-B461-F1AAFF081F7E}" name="KPI roadworthy (e)"/>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44FBE32-6999-4724-A13A-6E6C0A59AC03}" name="Table179" displayName="Table179" ref="B4:O582" totalsRowShown="0" headerRowDxfId="41" headerRowBorderDxfId="40" tableBorderDxfId="39" totalsRowBorderDxfId="38">
  <autoFilter ref="B4:O582" xr:uid="{00000000-0009-0000-0100-000011000000}"/>
  <tableColumns count="14">
    <tableColumn id="1" xr3:uid="{74F70B0C-60E4-44AC-ABE5-741F7C6D4000}" name="Year" dataDxfId="37"/>
    <tableColumn id="2" xr3:uid="{9869C1C5-AE8B-433A-AB26-4B331E772993}" name="Make &amp; Model" dataDxfId="36"/>
    <tableColumn id="7" xr3:uid="{A2EEA2EE-2DB5-47E7-9619-FB03EBDB7AA3}" name="Number of new passenger cars" dataDxfId="35"/>
    <tableColumn id="8" xr3:uid="{D647FEC2-9855-4824-AA66-63AB26A0E736}" name="Number of 1-3-star passenger cars" dataDxfId="34"/>
    <tableColumn id="9" xr3:uid="{7421BEAB-E8BD-48F3-B645-0F507CA06ACD}" name="Number of 4-star passenger cars" dataDxfId="33"/>
    <tableColumn id="10" xr3:uid="{ED37A24D-A572-41E0-BA31-DAD378DDA940}" name="Number of 5-star passenger cars" dataDxfId="32"/>
    <tableColumn id="11" xr3:uid="{A4BD37F0-A5C4-4410-8999-956C015941A7}" name="KPI percentage-threshold of 4 stars" dataDxfId="31">
      <calculatedColumnFormula>(Table179[[#This Row],[Number of 4-star passenger cars]]+Table179[[#This Row],[Number of 5-star passenger cars]])/Table179[[#This Row],[Number of new passenger cars]]</calculatedColumnFormula>
    </tableColumn>
    <tableColumn id="12" xr3:uid="{8EE9AC99-44C6-4AF1-9388-798112B8AF44}" name="KPI percentage-threshold of 5 stars" dataDxfId="30">
      <calculatedColumnFormula>+Table179[[#This Row],[Number of 5-star passenger cars]]/Table179[[#This Row],[Number of new passenger cars]]</calculatedColumnFormula>
    </tableColumn>
    <tableColumn id="13" xr3:uid="{B1819936-8E95-4286-9EF0-B4A139F3DF00}" name="Average age of the vehicle fleet" dataDxfId="29"/>
    <tableColumn id="14" xr3:uid="{0535A772-1D48-4BDE-A7C2-D1480222918D}" name="KPI roadworthy (a)" dataDxfId="28"/>
    <tableColumn id="15" xr3:uid="{AAF50279-8E14-49AD-B850-BBAD704ACC04}" name="KPI roadworthy (b)"/>
    <tableColumn id="16" xr3:uid="{3484EF18-D6C6-4D92-90ED-FF2C01AC3B99}" name="KPI roadworthy (c)"/>
    <tableColumn id="17" xr3:uid="{C1C8897B-6FFA-4FAE-AE49-B67EBC6A1ABE}" name="KPI roadworthy (d)"/>
    <tableColumn id="18" xr3:uid="{83899E92-A78E-4D08-AD62-F3ED016B9A97}" name="KPI roadworthy (e)"/>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5605CFB-4AC0-4852-BA75-5055FD6C4D30}" name="Table1710" displayName="Table1710" ref="B4:O8" totalsRowShown="0" headerRowDxfId="27" headerRowBorderDxfId="26" tableBorderDxfId="25" totalsRowBorderDxfId="24">
  <autoFilter ref="B4:O8" xr:uid="{00000000-0009-0000-0100-000011000000}"/>
  <tableColumns count="14">
    <tableColumn id="1" xr3:uid="{9A47C77E-1BAD-4F9E-AD0C-B1CD5BBE55E3}" name="Year" dataDxfId="23"/>
    <tableColumn id="2" xr3:uid="{96039C2E-5165-47CE-A530-534AE56F472F}" name="Make &amp; Model" dataDxfId="22"/>
    <tableColumn id="7" xr3:uid="{77D2D878-4420-4896-BD76-88142FE9E718}" name="Number of new passenger cars" dataDxfId="21"/>
    <tableColumn id="8" xr3:uid="{1F071EFE-89F1-4802-997C-3C7D96C09D89}" name="Number of 1-3-star passenger cars" dataDxfId="20"/>
    <tableColumn id="9" xr3:uid="{9C61B94A-279E-4B34-B2E8-4162D9394D2F}" name="Number of 4-star passenger cars" dataDxfId="19"/>
    <tableColumn id="10" xr3:uid="{4FA23149-C3B9-4A7B-9ADA-9469EBAA6F88}" name="Number of 5-star passenger cars" dataDxfId="18"/>
    <tableColumn id="11" xr3:uid="{4F21E892-68DD-494E-BD12-322F39FDD004}" name="KPI percentage-threshold of 4 stars" dataDxfId="17"/>
    <tableColumn id="12" xr3:uid="{D0CC4B36-62B0-49B1-A0E2-EA4ABFEEB5C9}" name="KPI percentage-threshold of 5 stars" dataDxfId="16"/>
    <tableColumn id="13" xr3:uid="{B5D8AF89-94FD-4359-9950-B3FABEA4A4E6}" name="Average age of the vehicle fleet" dataDxfId="15"/>
    <tableColumn id="14" xr3:uid="{F9482BEB-B71E-46EB-9BAC-04F39F03BCF0}" name="KPI roadworthy (a)" dataDxfId="14"/>
    <tableColumn id="15" xr3:uid="{21FC0BEA-8A26-44E9-B98E-828385F4CC90}" name="KPI roadworthy (b)"/>
    <tableColumn id="16" xr3:uid="{EA9C60FB-8743-4105-83DC-F244B5DEA13C}" name="KPI roadworthy (c)"/>
    <tableColumn id="17" xr3:uid="{9602F47A-8F29-4E78-9E90-C061D1706CD1}" name="KPI roadworthy (d)"/>
    <tableColumn id="18" xr3:uid="{7E91C0E9-2935-4E88-B1A7-465783B218B1}" name="KPI roadworthy (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3.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C31EA-70EB-4AB0-A840-CBD80CA5E689}">
  <dimension ref="A2:G22"/>
  <sheetViews>
    <sheetView workbookViewId="0">
      <selection activeCell="A20" sqref="A20"/>
    </sheetView>
  </sheetViews>
  <sheetFormatPr defaultRowHeight="14.4" x14ac:dyDescent="0.3"/>
  <sheetData>
    <row r="2" spans="1:7" x14ac:dyDescent="0.3">
      <c r="A2" s="123"/>
      <c r="B2" s="123"/>
      <c r="C2" s="123"/>
      <c r="D2" s="123"/>
      <c r="E2" s="123"/>
      <c r="F2" s="123"/>
      <c r="G2" s="123"/>
    </row>
    <row r="3" spans="1:7" ht="20.399999999999999" x14ac:dyDescent="0.35">
      <c r="A3" s="124" t="s">
        <v>0</v>
      </c>
      <c r="B3" s="123"/>
      <c r="C3" s="123"/>
      <c r="D3" s="123"/>
      <c r="E3" s="123"/>
      <c r="F3" s="123"/>
      <c r="G3" s="123"/>
    </row>
    <row r="4" spans="1:7" x14ac:dyDescent="0.3">
      <c r="A4" s="123"/>
      <c r="B4" s="123"/>
      <c r="C4" s="123"/>
      <c r="D4" s="123"/>
      <c r="E4" s="123"/>
      <c r="F4" s="123"/>
      <c r="G4" s="123"/>
    </row>
    <row r="5" spans="1:7" x14ac:dyDescent="0.3">
      <c r="A5" s="123" t="s">
        <v>1</v>
      </c>
      <c r="B5" s="123"/>
      <c r="C5" s="123"/>
      <c r="D5" s="123"/>
      <c r="E5" s="123"/>
      <c r="F5" s="123"/>
      <c r="G5" s="123"/>
    </row>
    <row r="6" spans="1:7" x14ac:dyDescent="0.3">
      <c r="A6" s="123">
        <v>1</v>
      </c>
      <c r="B6" s="123" t="s">
        <v>2</v>
      </c>
      <c r="C6" s="123"/>
      <c r="D6" s="123"/>
      <c r="E6" s="123"/>
      <c r="F6" s="123"/>
      <c r="G6" s="123"/>
    </row>
    <row r="7" spans="1:7" x14ac:dyDescent="0.3">
      <c r="A7" s="123">
        <v>2</v>
      </c>
      <c r="B7" s="123" t="s">
        <v>3</v>
      </c>
      <c r="C7" s="123"/>
      <c r="D7" s="123"/>
      <c r="E7" s="123"/>
      <c r="F7" s="123"/>
      <c r="G7" s="123"/>
    </row>
    <row r="8" spans="1:7" x14ac:dyDescent="0.3">
      <c r="A8" s="123">
        <v>3</v>
      </c>
      <c r="B8" s="123" t="s">
        <v>4</v>
      </c>
      <c r="C8" s="123"/>
      <c r="D8" s="123"/>
      <c r="E8" s="123"/>
      <c r="F8" s="123"/>
      <c r="G8" s="123"/>
    </row>
    <row r="9" spans="1:7" x14ac:dyDescent="0.3">
      <c r="A9" s="123">
        <v>4</v>
      </c>
      <c r="B9" s="123" t="s">
        <v>5</v>
      </c>
      <c r="C9" s="123"/>
      <c r="D9" s="123"/>
      <c r="E9" s="123"/>
      <c r="F9" s="123"/>
      <c r="G9" s="123"/>
    </row>
    <row r="10" spans="1:7" x14ac:dyDescent="0.3">
      <c r="A10" s="123">
        <v>5</v>
      </c>
      <c r="B10" s="123" t="s">
        <v>6</v>
      </c>
      <c r="C10" s="123"/>
      <c r="D10" s="123"/>
      <c r="E10" s="123"/>
      <c r="F10" s="123"/>
      <c r="G10" s="123"/>
    </row>
    <row r="11" spans="1:7" x14ac:dyDescent="0.3">
      <c r="A11" s="123">
        <v>6</v>
      </c>
      <c r="B11" s="123" t="s">
        <v>7</v>
      </c>
      <c r="C11" s="123"/>
      <c r="D11" s="123"/>
      <c r="E11" s="123"/>
      <c r="F11" s="123"/>
      <c r="G11" s="123"/>
    </row>
    <row r="12" spans="1:7" x14ac:dyDescent="0.3">
      <c r="A12" s="123">
        <v>7</v>
      </c>
      <c r="B12" s="123" t="s">
        <v>8</v>
      </c>
      <c r="C12" s="123"/>
      <c r="D12" s="123"/>
      <c r="E12" s="123"/>
      <c r="F12" s="123"/>
      <c r="G12" s="123"/>
    </row>
    <row r="13" spans="1:7" x14ac:dyDescent="0.3">
      <c r="A13" s="123">
        <v>8</v>
      </c>
      <c r="B13" s="123" t="s">
        <v>9</v>
      </c>
      <c r="C13" s="123"/>
      <c r="D13" s="123"/>
      <c r="E13" s="123"/>
      <c r="F13" s="123"/>
      <c r="G13" s="123"/>
    </row>
    <row r="14" spans="1:7" x14ac:dyDescent="0.3">
      <c r="A14" s="123">
        <v>9</v>
      </c>
      <c r="B14" s="123" t="s">
        <v>10</v>
      </c>
      <c r="C14" s="123"/>
      <c r="D14" s="123"/>
      <c r="E14" s="123"/>
      <c r="F14" s="123"/>
      <c r="G14" s="123"/>
    </row>
    <row r="15" spans="1:7" x14ac:dyDescent="0.3">
      <c r="A15" s="123">
        <v>10</v>
      </c>
      <c r="B15" s="123" t="s">
        <v>11</v>
      </c>
      <c r="C15" s="123"/>
      <c r="D15" s="123"/>
      <c r="E15" s="123"/>
      <c r="F15" s="123"/>
      <c r="G15" s="123"/>
    </row>
    <row r="16" spans="1:7" x14ac:dyDescent="0.3">
      <c r="A16" s="123">
        <v>11</v>
      </c>
      <c r="B16" s="123" t="s">
        <v>12</v>
      </c>
      <c r="C16" s="123"/>
      <c r="D16" s="123"/>
      <c r="E16" s="123"/>
      <c r="F16" s="123"/>
      <c r="G16" s="123"/>
    </row>
    <row r="17" spans="1:7" x14ac:dyDescent="0.3">
      <c r="A17" s="123">
        <v>12</v>
      </c>
      <c r="B17" s="123" t="s">
        <v>13</v>
      </c>
      <c r="C17" s="123"/>
      <c r="D17" s="123"/>
      <c r="E17" s="123"/>
      <c r="F17" s="123"/>
      <c r="G17" s="123"/>
    </row>
    <row r="18" spans="1:7" x14ac:dyDescent="0.3">
      <c r="A18" s="123">
        <v>13</v>
      </c>
      <c r="B18" s="123" t="s">
        <v>14</v>
      </c>
      <c r="C18" s="123"/>
      <c r="D18" s="123"/>
      <c r="E18" s="123"/>
      <c r="F18" s="123"/>
      <c r="G18" s="123"/>
    </row>
    <row r="19" spans="1:7" x14ac:dyDescent="0.3">
      <c r="A19" s="123"/>
      <c r="B19" s="123"/>
      <c r="C19" s="123"/>
      <c r="D19" s="123"/>
      <c r="E19" s="123"/>
      <c r="F19" s="123"/>
      <c r="G19" s="123"/>
    </row>
    <row r="20" spans="1:7" x14ac:dyDescent="0.3">
      <c r="A20" s="123" t="s">
        <v>692</v>
      </c>
      <c r="B20" s="123"/>
      <c r="C20" s="123"/>
      <c r="D20" s="123"/>
      <c r="E20" s="123"/>
      <c r="F20" s="123"/>
      <c r="G20" s="123"/>
    </row>
    <row r="21" spans="1:7" x14ac:dyDescent="0.3">
      <c r="A21" s="123"/>
      <c r="B21" s="123"/>
      <c r="C21" s="123"/>
      <c r="D21" s="123"/>
      <c r="E21" s="123"/>
      <c r="F21" s="123"/>
      <c r="G21" s="123"/>
    </row>
    <row r="22" spans="1:7" x14ac:dyDescent="0.3">
      <c r="A22" s="123"/>
      <c r="B22" s="123"/>
      <c r="C22" s="123"/>
      <c r="D22" s="123"/>
      <c r="E22" s="123"/>
      <c r="F22" s="123"/>
      <c r="G22" s="123"/>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51A02-58AF-4C3E-914B-746289C367E3}">
  <dimension ref="B1:S596"/>
  <sheetViews>
    <sheetView zoomScale="60" zoomScaleNormal="60" workbookViewId="0">
      <pane xSplit="7" ySplit="3" topLeftCell="L278" activePane="bottomRight" state="frozen"/>
      <selection activeCell="C35" sqref="C35"/>
      <selection pane="topRight" activeCell="C35" sqref="C35"/>
      <selection pane="bottomLeft" activeCell="C35" sqref="C35"/>
      <selection pane="bottomRight" activeCell="L414" sqref="L414"/>
    </sheetView>
  </sheetViews>
  <sheetFormatPr defaultColWidth="9.109375" defaultRowHeight="15.6" x14ac:dyDescent="0.3"/>
  <cols>
    <col min="1" max="1" width="5.6640625" style="27" customWidth="1"/>
    <col min="2" max="2" width="26.44140625" style="26" customWidth="1"/>
    <col min="3" max="3" width="48" style="27" customWidth="1"/>
    <col min="4" max="5" width="22" style="27" customWidth="1"/>
    <col min="6" max="6" width="31.109375" style="27" customWidth="1"/>
    <col min="7" max="7" width="22" style="27" customWidth="1"/>
    <col min="8" max="8" width="47.6640625" style="27" customWidth="1"/>
    <col min="9" max="9" width="39.5546875" style="27" customWidth="1"/>
    <col min="10" max="11" width="33.88671875" style="27" customWidth="1"/>
    <col min="12" max="13" width="36.33203125" style="27" customWidth="1"/>
    <col min="14" max="14" width="29.109375" style="27" customWidth="1"/>
    <col min="15" max="15" width="22.44140625" style="27" customWidth="1"/>
    <col min="16" max="16" width="22.5546875" style="27" customWidth="1"/>
    <col min="17" max="17" width="22.44140625" style="27" customWidth="1"/>
    <col min="18" max="18" width="22.5546875" style="27" customWidth="1"/>
    <col min="19" max="19" width="22.44140625" style="27" customWidth="1"/>
    <col min="20" max="16384" width="9.109375" style="27"/>
  </cols>
  <sheetData>
    <row r="1" spans="2:19" ht="20.399999999999999" x14ac:dyDescent="0.35">
      <c r="B1" s="57" t="s">
        <v>15</v>
      </c>
    </row>
    <row r="2" spans="2:19" ht="20.399999999999999" x14ac:dyDescent="0.35">
      <c r="B2" s="4"/>
      <c r="C2" s="5"/>
      <c r="D2" s="5"/>
      <c r="E2" s="5"/>
      <c r="F2" s="5"/>
      <c r="G2" s="5"/>
      <c r="H2" s="5"/>
      <c r="I2" s="5"/>
      <c r="J2" s="6" t="s">
        <v>17</v>
      </c>
      <c r="K2" s="6"/>
      <c r="L2" s="6"/>
      <c r="M2" s="6"/>
      <c r="N2" s="6" t="s">
        <v>18</v>
      </c>
      <c r="O2" s="6"/>
      <c r="P2" s="6"/>
      <c r="Q2" s="6"/>
      <c r="R2" s="6"/>
      <c r="S2" s="6"/>
    </row>
    <row r="3" spans="2:19" x14ac:dyDescent="0.3">
      <c r="B3" s="56" t="s">
        <v>19</v>
      </c>
      <c r="C3" s="55" t="s">
        <v>20</v>
      </c>
      <c r="D3" s="55" t="s">
        <v>527</v>
      </c>
      <c r="E3" s="55" t="s">
        <v>526</v>
      </c>
      <c r="F3" s="55" t="s">
        <v>525</v>
      </c>
      <c r="G3" s="55" t="s">
        <v>524</v>
      </c>
      <c r="H3" s="55" t="s">
        <v>523</v>
      </c>
      <c r="I3" s="54" t="s">
        <v>22</v>
      </c>
      <c r="J3" s="54" t="s">
        <v>23</v>
      </c>
      <c r="K3" s="54" t="s">
        <v>24</v>
      </c>
      <c r="L3" s="54" t="s">
        <v>25</v>
      </c>
      <c r="M3" s="54" t="s">
        <v>26</v>
      </c>
      <c r="N3" s="54" t="s">
        <v>27</v>
      </c>
      <c r="O3" s="54" t="s">
        <v>28</v>
      </c>
      <c r="P3" s="54" t="s">
        <v>29</v>
      </c>
      <c r="Q3" s="54" t="s">
        <v>30</v>
      </c>
      <c r="R3" s="54" t="s">
        <v>31</v>
      </c>
      <c r="S3" s="54" t="s">
        <v>32</v>
      </c>
    </row>
    <row r="4" spans="2:19" x14ac:dyDescent="0.3">
      <c r="B4" s="53">
        <v>2019</v>
      </c>
      <c r="C4" s="15" t="s">
        <v>522</v>
      </c>
      <c r="D4" s="15" t="s">
        <v>88</v>
      </c>
      <c r="E4" s="15">
        <v>2019</v>
      </c>
      <c r="F4" s="15" t="s">
        <v>82</v>
      </c>
      <c r="G4" s="15">
        <v>3</v>
      </c>
      <c r="H4" s="51">
        <v>0</v>
      </c>
      <c r="I4" s="50">
        <f>IF(G4&lt;4,H4,0)</f>
        <v>0</v>
      </c>
      <c r="J4" s="50">
        <f>IF(G4=4,H4,0)</f>
        <v>0</v>
      </c>
      <c r="K4" s="50">
        <f>IF(G4=5,H4,0)</f>
        <v>0</v>
      </c>
      <c r="L4" s="15"/>
      <c r="M4" s="15"/>
      <c r="N4" s="15"/>
      <c r="O4" s="15"/>
      <c r="P4" s="15"/>
      <c r="Q4" s="15"/>
      <c r="R4" s="15"/>
      <c r="S4" s="15"/>
    </row>
    <row r="5" spans="2:19" x14ac:dyDescent="0.3">
      <c r="B5" s="53">
        <v>2019</v>
      </c>
      <c r="C5" s="15" t="s">
        <v>521</v>
      </c>
      <c r="D5" s="15" t="s">
        <v>88</v>
      </c>
      <c r="E5" s="15">
        <v>2016</v>
      </c>
      <c r="F5" s="15" t="s">
        <v>90</v>
      </c>
      <c r="G5" s="15">
        <v>5</v>
      </c>
      <c r="H5" s="51">
        <v>10</v>
      </c>
      <c r="I5" s="50">
        <f t="shared" ref="I5:I68" si="0">IF(G5&lt;4,H5,0)</f>
        <v>0</v>
      </c>
      <c r="J5" s="50">
        <f t="shared" ref="J5:J68" si="1">IF(G5=4,H5,0)</f>
        <v>0</v>
      </c>
      <c r="K5" s="50">
        <f t="shared" ref="K5:K68" si="2">IF(G5=5,H5,0)</f>
        <v>10</v>
      </c>
      <c r="L5" s="15"/>
      <c r="M5" s="15"/>
      <c r="N5" s="15"/>
      <c r="O5" s="15"/>
      <c r="P5" s="15"/>
      <c r="Q5" s="15"/>
      <c r="R5" s="15"/>
      <c r="S5" s="15"/>
    </row>
    <row r="6" spans="2:19" x14ac:dyDescent="0.3">
      <c r="B6" s="53">
        <v>2019</v>
      </c>
      <c r="C6" s="15" t="s">
        <v>520</v>
      </c>
      <c r="D6" s="15" t="s">
        <v>519</v>
      </c>
      <c r="E6" s="15">
        <v>2017</v>
      </c>
      <c r="F6" s="15" t="s">
        <v>117</v>
      </c>
      <c r="G6" s="15">
        <v>3</v>
      </c>
      <c r="H6" s="51">
        <v>0</v>
      </c>
      <c r="I6" s="50">
        <f t="shared" si="0"/>
        <v>0</v>
      </c>
      <c r="J6" s="50">
        <f t="shared" si="1"/>
        <v>0</v>
      </c>
      <c r="K6" s="50">
        <f t="shared" si="2"/>
        <v>0</v>
      </c>
      <c r="L6" s="15"/>
      <c r="M6" s="15"/>
      <c r="N6" s="15"/>
      <c r="O6" s="15"/>
      <c r="P6" s="15"/>
      <c r="Q6" s="15"/>
      <c r="R6" s="15"/>
      <c r="S6" s="15"/>
    </row>
    <row r="7" spans="2:19" x14ac:dyDescent="0.3">
      <c r="B7" s="53">
        <v>2019</v>
      </c>
      <c r="C7" s="15" t="s">
        <v>518</v>
      </c>
      <c r="D7" s="15" t="s">
        <v>517</v>
      </c>
      <c r="E7" s="15">
        <v>2017</v>
      </c>
      <c r="F7" s="15" t="s">
        <v>77</v>
      </c>
      <c r="G7" s="15">
        <v>5</v>
      </c>
      <c r="H7" s="51">
        <v>12</v>
      </c>
      <c r="I7" s="50">
        <f t="shared" si="0"/>
        <v>0</v>
      </c>
      <c r="J7" s="50">
        <f t="shared" si="1"/>
        <v>0</v>
      </c>
      <c r="K7" s="50">
        <f t="shared" si="2"/>
        <v>12</v>
      </c>
      <c r="L7" s="15"/>
      <c r="M7" s="15"/>
      <c r="N7" s="15"/>
      <c r="O7" s="15"/>
      <c r="P7" s="15"/>
      <c r="Q7" s="15"/>
      <c r="R7" s="15"/>
      <c r="S7" s="15"/>
    </row>
    <row r="8" spans="2:19" x14ac:dyDescent="0.3">
      <c r="B8" s="53">
        <v>2019</v>
      </c>
      <c r="C8" s="15" t="s">
        <v>516</v>
      </c>
      <c r="D8" s="15" t="s">
        <v>515</v>
      </c>
      <c r="E8" s="15">
        <v>2019</v>
      </c>
      <c r="F8" s="15" t="s">
        <v>94</v>
      </c>
      <c r="G8" s="15">
        <v>5</v>
      </c>
      <c r="H8" s="51">
        <v>31</v>
      </c>
      <c r="I8" s="50">
        <f t="shared" si="0"/>
        <v>0</v>
      </c>
      <c r="J8" s="50">
        <f t="shared" si="1"/>
        <v>0</v>
      </c>
      <c r="K8" s="50">
        <f t="shared" si="2"/>
        <v>31</v>
      </c>
      <c r="L8" s="15"/>
      <c r="M8" s="15"/>
      <c r="N8" s="15"/>
      <c r="O8" s="15"/>
      <c r="P8" s="15"/>
      <c r="Q8" s="15"/>
      <c r="R8" s="15"/>
      <c r="S8" s="15"/>
    </row>
    <row r="9" spans="2:19" x14ac:dyDescent="0.3">
      <c r="B9" s="53">
        <v>2019</v>
      </c>
      <c r="C9" s="15" t="s">
        <v>514</v>
      </c>
      <c r="D9" s="15" t="s">
        <v>513</v>
      </c>
      <c r="E9" s="15">
        <v>2020</v>
      </c>
      <c r="F9" s="15" t="s">
        <v>117</v>
      </c>
      <c r="G9" s="15">
        <v>5</v>
      </c>
      <c r="H9" s="51">
        <v>0</v>
      </c>
      <c r="I9" s="50">
        <f t="shared" si="0"/>
        <v>0</v>
      </c>
      <c r="J9" s="50">
        <f t="shared" si="1"/>
        <v>0</v>
      </c>
      <c r="K9" s="50">
        <f t="shared" si="2"/>
        <v>0</v>
      </c>
      <c r="L9" s="15"/>
      <c r="M9" s="15"/>
      <c r="N9" s="15"/>
      <c r="O9" s="15"/>
      <c r="P9" s="15"/>
      <c r="Q9" s="15"/>
      <c r="R9" s="15"/>
      <c r="S9" s="15"/>
    </row>
    <row r="10" spans="2:19" x14ac:dyDescent="0.3">
      <c r="B10" s="53">
        <v>2019</v>
      </c>
      <c r="C10" s="15" t="s">
        <v>512</v>
      </c>
      <c r="D10" s="15" t="s">
        <v>88</v>
      </c>
      <c r="E10" s="15">
        <v>2014</v>
      </c>
      <c r="F10" s="15" t="s">
        <v>117</v>
      </c>
      <c r="G10" s="15">
        <v>5</v>
      </c>
      <c r="H10" s="51">
        <v>12</v>
      </c>
      <c r="I10" s="50">
        <f t="shared" si="0"/>
        <v>0</v>
      </c>
      <c r="J10" s="50">
        <f t="shared" si="1"/>
        <v>0</v>
      </c>
      <c r="K10" s="50">
        <f t="shared" si="2"/>
        <v>12</v>
      </c>
      <c r="L10" s="15"/>
      <c r="M10" s="15"/>
      <c r="N10" s="15"/>
      <c r="O10" s="15"/>
      <c r="P10" s="15"/>
      <c r="Q10" s="15"/>
      <c r="R10" s="15"/>
      <c r="S10" s="15"/>
    </row>
    <row r="11" spans="2:19" x14ac:dyDescent="0.3">
      <c r="B11" s="53">
        <v>2019</v>
      </c>
      <c r="C11" s="15" t="s">
        <v>511</v>
      </c>
      <c r="D11" s="15" t="s">
        <v>88</v>
      </c>
      <c r="E11" s="15">
        <v>2015</v>
      </c>
      <c r="F11" s="15" t="s">
        <v>90</v>
      </c>
      <c r="G11" s="15">
        <v>5</v>
      </c>
      <c r="H11" s="51">
        <v>1</v>
      </c>
      <c r="I11" s="50">
        <f t="shared" si="0"/>
        <v>0</v>
      </c>
      <c r="J11" s="50">
        <f t="shared" si="1"/>
        <v>0</v>
      </c>
      <c r="K11" s="50">
        <f t="shared" si="2"/>
        <v>1</v>
      </c>
      <c r="L11" s="15"/>
      <c r="M11" s="15"/>
      <c r="N11" s="15"/>
      <c r="O11" s="15"/>
      <c r="P11" s="15"/>
      <c r="Q11" s="15"/>
      <c r="R11" s="15"/>
      <c r="S11" s="15"/>
    </row>
    <row r="12" spans="2:19" x14ac:dyDescent="0.3">
      <c r="B12" s="53">
        <v>2019</v>
      </c>
      <c r="C12" s="15" t="s">
        <v>510</v>
      </c>
      <c r="D12" s="15" t="s">
        <v>88</v>
      </c>
      <c r="E12" s="15">
        <v>2015</v>
      </c>
      <c r="F12" s="15" t="s">
        <v>90</v>
      </c>
      <c r="G12" s="15">
        <v>5</v>
      </c>
      <c r="H12" s="51">
        <v>13</v>
      </c>
      <c r="I12" s="50">
        <f t="shared" si="0"/>
        <v>0</v>
      </c>
      <c r="J12" s="50">
        <f t="shared" si="1"/>
        <v>0</v>
      </c>
      <c r="K12" s="50">
        <f t="shared" si="2"/>
        <v>13</v>
      </c>
      <c r="L12" s="15"/>
      <c r="M12" s="15"/>
      <c r="N12" s="15"/>
      <c r="O12" s="15"/>
      <c r="P12" s="15"/>
      <c r="Q12" s="15"/>
      <c r="R12" s="15"/>
      <c r="S12" s="15"/>
    </row>
    <row r="13" spans="2:19" x14ac:dyDescent="0.3">
      <c r="B13" s="53">
        <v>2019</v>
      </c>
      <c r="C13" s="15" t="s">
        <v>509</v>
      </c>
      <c r="D13" s="15" t="s">
        <v>508</v>
      </c>
      <c r="E13" s="15">
        <v>2018</v>
      </c>
      <c r="F13" s="15" t="s">
        <v>85</v>
      </c>
      <c r="G13" s="15">
        <v>5</v>
      </c>
      <c r="H13" s="51">
        <v>1</v>
      </c>
      <c r="I13" s="50">
        <f t="shared" si="0"/>
        <v>0</v>
      </c>
      <c r="J13" s="50">
        <f t="shared" si="1"/>
        <v>0</v>
      </c>
      <c r="K13" s="50">
        <f t="shared" si="2"/>
        <v>1</v>
      </c>
      <c r="L13" s="15"/>
      <c r="M13" s="15"/>
      <c r="N13" s="15"/>
      <c r="O13" s="15"/>
      <c r="P13" s="15"/>
      <c r="Q13" s="15"/>
      <c r="R13" s="15"/>
      <c r="S13" s="15"/>
    </row>
    <row r="14" spans="2:19" x14ac:dyDescent="0.3">
      <c r="B14" s="53">
        <v>2019</v>
      </c>
      <c r="C14" s="15" t="s">
        <v>507</v>
      </c>
      <c r="D14" s="15" t="s">
        <v>88</v>
      </c>
      <c r="E14" s="15">
        <v>2018</v>
      </c>
      <c r="F14" s="15" t="s">
        <v>85</v>
      </c>
      <c r="G14" s="15">
        <v>5</v>
      </c>
      <c r="H14" s="51">
        <v>1</v>
      </c>
      <c r="I14" s="50">
        <f t="shared" si="0"/>
        <v>0</v>
      </c>
      <c r="J14" s="50">
        <f t="shared" si="1"/>
        <v>0</v>
      </c>
      <c r="K14" s="50">
        <f t="shared" si="2"/>
        <v>1</v>
      </c>
      <c r="L14" s="15"/>
      <c r="M14" s="15"/>
      <c r="N14" s="15"/>
      <c r="O14" s="15"/>
      <c r="P14" s="15"/>
      <c r="Q14" s="15"/>
      <c r="R14" s="15"/>
      <c r="S14" s="15"/>
    </row>
    <row r="15" spans="2:19" x14ac:dyDescent="0.3">
      <c r="B15" s="53">
        <v>2019</v>
      </c>
      <c r="C15" s="15" t="s">
        <v>506</v>
      </c>
      <c r="D15" s="15" t="s">
        <v>505</v>
      </c>
      <c r="E15" s="15">
        <v>2019</v>
      </c>
      <c r="F15" s="15" t="s">
        <v>77</v>
      </c>
      <c r="G15" s="15">
        <v>5</v>
      </c>
      <c r="H15" s="51">
        <v>3</v>
      </c>
      <c r="I15" s="50">
        <f t="shared" si="0"/>
        <v>0</v>
      </c>
      <c r="J15" s="50">
        <f t="shared" si="1"/>
        <v>0</v>
      </c>
      <c r="K15" s="50">
        <f t="shared" si="2"/>
        <v>3</v>
      </c>
      <c r="L15" s="15"/>
      <c r="M15" s="15"/>
      <c r="N15" s="15"/>
      <c r="O15" s="15"/>
      <c r="P15" s="15"/>
      <c r="Q15" s="15"/>
      <c r="R15" s="15"/>
      <c r="S15" s="15"/>
    </row>
    <row r="16" spans="2:19" x14ac:dyDescent="0.3">
      <c r="B16" s="53">
        <v>2019</v>
      </c>
      <c r="C16" s="15" t="s">
        <v>504</v>
      </c>
      <c r="D16" s="15" t="s">
        <v>503</v>
      </c>
      <c r="E16" s="15">
        <v>2016</v>
      </c>
      <c r="F16" s="15" t="s">
        <v>82</v>
      </c>
      <c r="G16" s="15">
        <v>5</v>
      </c>
      <c r="H16" s="51">
        <v>96</v>
      </c>
      <c r="I16" s="50">
        <f t="shared" si="0"/>
        <v>0</v>
      </c>
      <c r="J16" s="50">
        <f t="shared" si="1"/>
        <v>0</v>
      </c>
      <c r="K16" s="50">
        <f t="shared" si="2"/>
        <v>96</v>
      </c>
      <c r="L16" s="15"/>
      <c r="M16" s="15"/>
      <c r="N16" s="15"/>
      <c r="O16" s="15"/>
      <c r="P16" s="15"/>
      <c r="Q16" s="15"/>
      <c r="R16" s="15"/>
      <c r="S16" s="15"/>
    </row>
    <row r="17" spans="2:19" x14ac:dyDescent="0.3">
      <c r="B17" s="53">
        <v>2019</v>
      </c>
      <c r="C17" s="15" t="s">
        <v>502</v>
      </c>
      <c r="D17" s="15" t="s">
        <v>501</v>
      </c>
      <c r="E17" s="15">
        <v>2018</v>
      </c>
      <c r="F17" s="15" t="s">
        <v>82</v>
      </c>
      <c r="G17" s="15">
        <v>5</v>
      </c>
      <c r="H17" s="51">
        <v>113</v>
      </c>
      <c r="I17" s="50">
        <f t="shared" si="0"/>
        <v>0</v>
      </c>
      <c r="J17" s="50">
        <f t="shared" si="1"/>
        <v>0</v>
      </c>
      <c r="K17" s="50">
        <f t="shared" si="2"/>
        <v>113</v>
      </c>
      <c r="L17" s="15"/>
      <c r="M17" s="15"/>
      <c r="N17" s="15"/>
      <c r="O17" s="15"/>
      <c r="P17" s="15"/>
      <c r="Q17" s="15"/>
      <c r="R17" s="15"/>
      <c r="S17" s="15"/>
    </row>
    <row r="18" spans="2:19" x14ac:dyDescent="0.3">
      <c r="B18" s="53">
        <v>2019</v>
      </c>
      <c r="C18" s="15" t="s">
        <v>500</v>
      </c>
      <c r="D18" s="15" t="s">
        <v>499</v>
      </c>
      <c r="E18" s="15">
        <v>2017</v>
      </c>
      <c r="F18" s="15" t="s">
        <v>77</v>
      </c>
      <c r="G18" s="15">
        <v>5</v>
      </c>
      <c r="H18" s="51">
        <v>14</v>
      </c>
      <c r="I18" s="50">
        <f t="shared" si="0"/>
        <v>0</v>
      </c>
      <c r="J18" s="50">
        <f t="shared" si="1"/>
        <v>0</v>
      </c>
      <c r="K18" s="50">
        <f t="shared" si="2"/>
        <v>14</v>
      </c>
      <c r="L18" s="15"/>
      <c r="M18" s="15"/>
      <c r="N18" s="15"/>
      <c r="O18" s="15"/>
      <c r="P18" s="15"/>
      <c r="Q18" s="15"/>
      <c r="R18" s="15"/>
      <c r="S18" s="15"/>
    </row>
    <row r="19" spans="2:19" x14ac:dyDescent="0.3">
      <c r="B19" s="53">
        <v>2019</v>
      </c>
      <c r="C19" s="15" t="s">
        <v>497</v>
      </c>
      <c r="D19" s="15" t="s">
        <v>498</v>
      </c>
      <c r="E19" s="15">
        <v>2015</v>
      </c>
      <c r="F19" s="15" t="s">
        <v>77</v>
      </c>
      <c r="G19" s="15">
        <v>5</v>
      </c>
      <c r="H19" s="51">
        <v>20</v>
      </c>
      <c r="I19" s="50">
        <f t="shared" si="0"/>
        <v>0</v>
      </c>
      <c r="J19" s="50">
        <f t="shared" si="1"/>
        <v>0</v>
      </c>
      <c r="K19" s="50">
        <f t="shared" si="2"/>
        <v>20</v>
      </c>
      <c r="L19" s="15"/>
      <c r="M19" s="15"/>
      <c r="N19" s="15"/>
      <c r="O19" s="15"/>
      <c r="P19" s="15"/>
      <c r="Q19" s="15"/>
      <c r="R19" s="15"/>
      <c r="S19" s="15"/>
    </row>
    <row r="20" spans="2:19" x14ac:dyDescent="0.3">
      <c r="B20" s="53">
        <v>2019</v>
      </c>
      <c r="C20" s="15" t="s">
        <v>497</v>
      </c>
      <c r="D20" s="15" t="s">
        <v>496</v>
      </c>
      <c r="E20" s="15">
        <v>2019</v>
      </c>
      <c r="F20" s="15" t="s">
        <v>77</v>
      </c>
      <c r="G20" s="15">
        <v>5</v>
      </c>
      <c r="H20" s="51">
        <v>0</v>
      </c>
      <c r="I20" s="50">
        <f t="shared" si="0"/>
        <v>0</v>
      </c>
      <c r="J20" s="50">
        <f t="shared" si="1"/>
        <v>0</v>
      </c>
      <c r="K20" s="50">
        <f t="shared" si="2"/>
        <v>0</v>
      </c>
      <c r="L20" s="15"/>
      <c r="M20" s="15"/>
      <c r="N20" s="15"/>
      <c r="O20" s="15"/>
      <c r="P20" s="15"/>
      <c r="Q20" s="15"/>
      <c r="R20" s="15"/>
      <c r="S20" s="15"/>
    </row>
    <row r="21" spans="2:19" x14ac:dyDescent="0.3">
      <c r="B21" s="53">
        <v>2019</v>
      </c>
      <c r="C21" s="15" t="s">
        <v>495</v>
      </c>
      <c r="D21" s="15" t="s">
        <v>494</v>
      </c>
      <c r="E21" s="15">
        <v>2019</v>
      </c>
      <c r="F21" s="15" t="s">
        <v>77</v>
      </c>
      <c r="G21" s="15">
        <v>5</v>
      </c>
      <c r="H21" s="51">
        <v>16</v>
      </c>
      <c r="I21" s="50">
        <f t="shared" si="0"/>
        <v>0</v>
      </c>
      <c r="J21" s="50">
        <f t="shared" si="1"/>
        <v>0</v>
      </c>
      <c r="K21" s="50">
        <f t="shared" si="2"/>
        <v>16</v>
      </c>
      <c r="L21" s="15"/>
      <c r="M21" s="15"/>
      <c r="N21" s="15"/>
      <c r="O21" s="15"/>
      <c r="P21" s="15"/>
      <c r="Q21" s="15"/>
      <c r="R21" s="15"/>
      <c r="S21" s="15"/>
    </row>
    <row r="22" spans="2:19" x14ac:dyDescent="0.3">
      <c r="B22" s="53">
        <v>2019</v>
      </c>
      <c r="C22" s="15" t="s">
        <v>493</v>
      </c>
      <c r="D22" s="15" t="s">
        <v>492</v>
      </c>
      <c r="E22" s="15">
        <v>2015</v>
      </c>
      <c r="F22" s="15" t="s">
        <v>307</v>
      </c>
      <c r="G22" s="15">
        <v>4</v>
      </c>
      <c r="H22" s="51">
        <v>2</v>
      </c>
      <c r="I22" s="50">
        <f t="shared" si="0"/>
        <v>0</v>
      </c>
      <c r="J22" s="50">
        <f t="shared" si="1"/>
        <v>2</v>
      </c>
      <c r="K22" s="50">
        <f t="shared" si="2"/>
        <v>0</v>
      </c>
      <c r="L22" s="15"/>
      <c r="M22" s="15"/>
      <c r="N22" s="15"/>
      <c r="O22" s="15"/>
      <c r="P22" s="15"/>
      <c r="Q22" s="15"/>
      <c r="R22" s="15"/>
      <c r="S22" s="15"/>
    </row>
    <row r="23" spans="2:19" x14ac:dyDescent="0.3">
      <c r="B23" s="53">
        <v>2019</v>
      </c>
      <c r="C23" s="15" t="s">
        <v>491</v>
      </c>
      <c r="D23" s="15" t="s">
        <v>88</v>
      </c>
      <c r="E23" s="15">
        <v>2019</v>
      </c>
      <c r="F23" s="15" t="s">
        <v>117</v>
      </c>
      <c r="G23" s="15">
        <v>5</v>
      </c>
      <c r="H23" s="51">
        <v>97</v>
      </c>
      <c r="I23" s="50">
        <f t="shared" si="0"/>
        <v>0</v>
      </c>
      <c r="J23" s="50">
        <f t="shared" si="1"/>
        <v>0</v>
      </c>
      <c r="K23" s="50">
        <f t="shared" si="2"/>
        <v>97</v>
      </c>
      <c r="L23" s="15"/>
      <c r="M23" s="15"/>
      <c r="N23" s="15"/>
      <c r="O23" s="15"/>
      <c r="P23" s="15"/>
      <c r="Q23" s="15"/>
      <c r="R23" s="15"/>
      <c r="S23" s="15"/>
    </row>
    <row r="24" spans="2:19" x14ac:dyDescent="0.3">
      <c r="B24" s="53">
        <v>2019</v>
      </c>
      <c r="C24" s="15" t="s">
        <v>490</v>
      </c>
      <c r="D24" s="15" t="s">
        <v>88</v>
      </c>
      <c r="E24" s="15">
        <v>2014</v>
      </c>
      <c r="F24" s="15" t="s">
        <v>117</v>
      </c>
      <c r="G24" s="15">
        <v>5</v>
      </c>
      <c r="H24" s="51">
        <v>47</v>
      </c>
      <c r="I24" s="50">
        <f t="shared" si="0"/>
        <v>0</v>
      </c>
      <c r="J24" s="50">
        <f t="shared" si="1"/>
        <v>0</v>
      </c>
      <c r="K24" s="50">
        <f t="shared" si="2"/>
        <v>47</v>
      </c>
      <c r="L24" s="15"/>
      <c r="M24" s="15"/>
      <c r="N24" s="15"/>
      <c r="O24" s="15"/>
      <c r="P24" s="15"/>
      <c r="Q24" s="15"/>
      <c r="R24" s="15"/>
      <c r="S24" s="15"/>
    </row>
    <row r="25" spans="2:19" x14ac:dyDescent="0.3">
      <c r="B25" s="53">
        <v>2019</v>
      </c>
      <c r="C25" s="15" t="s">
        <v>489</v>
      </c>
      <c r="D25" s="15" t="s">
        <v>88</v>
      </c>
      <c r="E25" s="15">
        <v>2019</v>
      </c>
      <c r="F25" s="15" t="s">
        <v>90</v>
      </c>
      <c r="G25" s="15">
        <v>5</v>
      </c>
      <c r="H25" s="51">
        <v>46</v>
      </c>
      <c r="I25" s="50">
        <f t="shared" si="0"/>
        <v>0</v>
      </c>
      <c r="J25" s="50">
        <f t="shared" si="1"/>
        <v>0</v>
      </c>
      <c r="K25" s="50">
        <f t="shared" si="2"/>
        <v>46</v>
      </c>
      <c r="L25" s="15"/>
      <c r="M25" s="15"/>
      <c r="N25" s="15"/>
      <c r="O25" s="15"/>
      <c r="P25" s="15"/>
      <c r="Q25" s="15"/>
      <c r="R25" s="15"/>
      <c r="S25" s="15"/>
    </row>
    <row r="26" spans="2:19" x14ac:dyDescent="0.3">
      <c r="B26" s="53">
        <v>2019</v>
      </c>
      <c r="C26" s="15" t="s">
        <v>488</v>
      </c>
      <c r="D26" s="15" t="s">
        <v>487</v>
      </c>
      <c r="E26" s="15">
        <v>2017</v>
      </c>
      <c r="F26" s="15" t="s">
        <v>85</v>
      </c>
      <c r="G26" s="15">
        <v>5</v>
      </c>
      <c r="H26" s="51">
        <v>49</v>
      </c>
      <c r="I26" s="50">
        <f t="shared" si="0"/>
        <v>0</v>
      </c>
      <c r="J26" s="50">
        <f t="shared" si="1"/>
        <v>0</v>
      </c>
      <c r="K26" s="50">
        <f t="shared" si="2"/>
        <v>49</v>
      </c>
      <c r="L26" s="15"/>
      <c r="M26" s="15"/>
      <c r="N26" s="15"/>
      <c r="O26" s="15"/>
      <c r="P26" s="15"/>
      <c r="Q26" s="15"/>
      <c r="R26" s="15"/>
      <c r="S26" s="15"/>
    </row>
    <row r="27" spans="2:19" x14ac:dyDescent="0.3">
      <c r="B27" s="53">
        <v>2019</v>
      </c>
      <c r="C27" s="15" t="s">
        <v>486</v>
      </c>
      <c r="D27" s="15" t="s">
        <v>88</v>
      </c>
      <c r="E27" s="15">
        <v>2017</v>
      </c>
      <c r="F27" s="15" t="s">
        <v>85</v>
      </c>
      <c r="G27" s="15">
        <v>5</v>
      </c>
      <c r="H27" s="51">
        <v>4</v>
      </c>
      <c r="I27" s="50">
        <f t="shared" si="0"/>
        <v>0</v>
      </c>
      <c r="J27" s="50">
        <f t="shared" si="1"/>
        <v>0</v>
      </c>
      <c r="K27" s="50">
        <f t="shared" si="2"/>
        <v>4</v>
      </c>
      <c r="L27" s="15"/>
      <c r="M27" s="15"/>
      <c r="N27" s="15"/>
      <c r="O27" s="15"/>
      <c r="P27" s="15"/>
      <c r="Q27" s="15"/>
      <c r="R27" s="15"/>
      <c r="S27" s="15"/>
    </row>
    <row r="28" spans="2:19" x14ac:dyDescent="0.3">
      <c r="B28" s="53">
        <v>2019</v>
      </c>
      <c r="C28" s="15" t="s">
        <v>485</v>
      </c>
      <c r="D28" s="15" t="s">
        <v>88</v>
      </c>
      <c r="E28" s="15">
        <v>2013</v>
      </c>
      <c r="F28" s="15" t="s">
        <v>117</v>
      </c>
      <c r="G28" s="15">
        <v>4</v>
      </c>
      <c r="H28" s="51">
        <v>1</v>
      </c>
      <c r="I28" s="50">
        <f t="shared" si="0"/>
        <v>0</v>
      </c>
      <c r="J28" s="50">
        <f t="shared" si="1"/>
        <v>1</v>
      </c>
      <c r="K28" s="50">
        <f t="shared" si="2"/>
        <v>0</v>
      </c>
      <c r="L28" s="15"/>
      <c r="M28" s="15"/>
      <c r="N28" s="15"/>
      <c r="O28" s="15"/>
      <c r="P28" s="15"/>
      <c r="Q28" s="15"/>
      <c r="R28" s="15"/>
      <c r="S28" s="15"/>
    </row>
    <row r="29" spans="2:19" x14ac:dyDescent="0.3">
      <c r="B29" s="53">
        <v>2019</v>
      </c>
      <c r="C29" s="15" t="s">
        <v>484</v>
      </c>
      <c r="D29" s="15" t="s">
        <v>483</v>
      </c>
      <c r="E29" s="15">
        <v>2015</v>
      </c>
      <c r="F29" s="15" t="s">
        <v>82</v>
      </c>
      <c r="G29" s="15">
        <v>5</v>
      </c>
      <c r="H29" s="51">
        <v>125</v>
      </c>
      <c r="I29" s="50">
        <f t="shared" si="0"/>
        <v>0</v>
      </c>
      <c r="J29" s="50">
        <f t="shared" si="1"/>
        <v>0</v>
      </c>
      <c r="K29" s="50">
        <f t="shared" si="2"/>
        <v>125</v>
      </c>
      <c r="L29" s="15"/>
      <c r="M29" s="15"/>
      <c r="N29" s="15"/>
      <c r="O29" s="15"/>
      <c r="P29" s="15"/>
      <c r="Q29" s="15"/>
      <c r="R29" s="15"/>
      <c r="S29" s="15"/>
    </row>
    <row r="30" spans="2:19" x14ac:dyDescent="0.3">
      <c r="B30" s="53">
        <v>2019</v>
      </c>
      <c r="C30" s="15" t="s">
        <v>482</v>
      </c>
      <c r="D30" s="15" t="s">
        <v>88</v>
      </c>
      <c r="E30" s="15">
        <v>2015</v>
      </c>
      <c r="F30" s="15" t="s">
        <v>82</v>
      </c>
      <c r="G30" s="15">
        <v>5</v>
      </c>
      <c r="H30" s="51">
        <v>67</v>
      </c>
      <c r="I30" s="50">
        <f t="shared" si="0"/>
        <v>0</v>
      </c>
      <c r="J30" s="50">
        <f t="shared" si="1"/>
        <v>0</v>
      </c>
      <c r="K30" s="50">
        <f t="shared" si="2"/>
        <v>67</v>
      </c>
      <c r="L30" s="15"/>
      <c r="M30" s="15"/>
      <c r="N30" s="15"/>
      <c r="O30" s="15"/>
      <c r="P30" s="15"/>
      <c r="Q30" s="15"/>
      <c r="R30" s="15"/>
      <c r="S30" s="15"/>
    </row>
    <row r="31" spans="2:19" x14ac:dyDescent="0.3">
      <c r="B31" s="53">
        <v>2019</v>
      </c>
      <c r="C31" s="15" t="s">
        <v>481</v>
      </c>
      <c r="D31" s="15" t="s">
        <v>88</v>
      </c>
      <c r="E31" s="15">
        <v>2017</v>
      </c>
      <c r="F31" s="15" t="s">
        <v>82</v>
      </c>
      <c r="G31" s="15">
        <v>5</v>
      </c>
      <c r="H31" s="51">
        <v>56</v>
      </c>
      <c r="I31" s="50">
        <f t="shared" si="0"/>
        <v>0</v>
      </c>
      <c r="J31" s="50">
        <f t="shared" si="1"/>
        <v>0</v>
      </c>
      <c r="K31" s="50">
        <f t="shared" si="2"/>
        <v>56</v>
      </c>
      <c r="L31" s="15"/>
      <c r="M31" s="15"/>
      <c r="N31" s="15"/>
      <c r="O31" s="15"/>
      <c r="P31" s="15"/>
      <c r="Q31" s="15"/>
      <c r="R31" s="15"/>
      <c r="S31" s="15"/>
    </row>
    <row r="32" spans="2:19" x14ac:dyDescent="0.3">
      <c r="B32" s="53">
        <v>2019</v>
      </c>
      <c r="C32" s="15" t="s">
        <v>480</v>
      </c>
      <c r="D32" s="15" t="s">
        <v>88</v>
      </c>
      <c r="E32" s="15">
        <v>2017</v>
      </c>
      <c r="F32" s="15" t="s">
        <v>82</v>
      </c>
      <c r="G32" s="15">
        <v>5</v>
      </c>
      <c r="H32" s="51">
        <v>51</v>
      </c>
      <c r="I32" s="50">
        <f t="shared" si="0"/>
        <v>0</v>
      </c>
      <c r="J32" s="50">
        <f t="shared" si="1"/>
        <v>0</v>
      </c>
      <c r="K32" s="50">
        <f t="shared" si="2"/>
        <v>51</v>
      </c>
      <c r="L32" s="15"/>
      <c r="M32" s="15"/>
      <c r="N32" s="15"/>
      <c r="O32" s="15"/>
      <c r="P32" s="15"/>
      <c r="Q32" s="15"/>
      <c r="R32" s="15"/>
      <c r="S32" s="15"/>
    </row>
    <row r="33" spans="2:19" x14ac:dyDescent="0.3">
      <c r="B33" s="53">
        <v>2019</v>
      </c>
      <c r="C33" s="15" t="s">
        <v>479</v>
      </c>
      <c r="D33" s="15" t="s">
        <v>478</v>
      </c>
      <c r="E33" s="15">
        <v>2018</v>
      </c>
      <c r="F33" s="15" t="s">
        <v>77</v>
      </c>
      <c r="G33" s="15">
        <v>5</v>
      </c>
      <c r="H33" s="51">
        <v>80</v>
      </c>
      <c r="I33" s="50">
        <f t="shared" si="0"/>
        <v>0</v>
      </c>
      <c r="J33" s="50">
        <f t="shared" si="1"/>
        <v>0</v>
      </c>
      <c r="K33" s="50">
        <f t="shared" si="2"/>
        <v>80</v>
      </c>
      <c r="L33" s="15"/>
      <c r="M33" s="15"/>
      <c r="N33" s="15"/>
      <c r="O33" s="15"/>
      <c r="P33" s="15"/>
      <c r="Q33" s="15"/>
      <c r="R33" s="15"/>
      <c r="S33" s="15"/>
    </row>
    <row r="34" spans="2:19" x14ac:dyDescent="0.3">
      <c r="B34" s="53">
        <v>2019</v>
      </c>
      <c r="C34" s="15" t="s">
        <v>477</v>
      </c>
      <c r="D34" s="15" t="s">
        <v>88</v>
      </c>
      <c r="E34" s="15">
        <v>2019</v>
      </c>
      <c r="F34" s="15" t="s">
        <v>307</v>
      </c>
      <c r="G34" s="15">
        <v>5</v>
      </c>
      <c r="H34" s="51">
        <v>5</v>
      </c>
      <c r="I34" s="50">
        <f t="shared" si="0"/>
        <v>0</v>
      </c>
      <c r="J34" s="50">
        <f t="shared" si="1"/>
        <v>0</v>
      </c>
      <c r="K34" s="50">
        <f t="shared" si="2"/>
        <v>5</v>
      </c>
      <c r="L34" s="15"/>
      <c r="M34" s="15"/>
      <c r="N34" s="15"/>
      <c r="O34" s="15"/>
      <c r="P34" s="15"/>
      <c r="Q34" s="15"/>
      <c r="R34" s="15"/>
      <c r="S34" s="15"/>
    </row>
    <row r="35" spans="2:19" x14ac:dyDescent="0.3">
      <c r="B35" s="53">
        <v>2019</v>
      </c>
      <c r="C35" s="15" t="s">
        <v>476</v>
      </c>
      <c r="D35" s="15" t="s">
        <v>88</v>
      </c>
      <c r="E35" s="15">
        <v>2013</v>
      </c>
      <c r="F35" s="15" t="s">
        <v>117</v>
      </c>
      <c r="G35" s="15">
        <v>5</v>
      </c>
      <c r="H35" s="51">
        <v>0</v>
      </c>
      <c r="I35" s="50">
        <f t="shared" si="0"/>
        <v>0</v>
      </c>
      <c r="J35" s="50">
        <f t="shared" si="1"/>
        <v>0</v>
      </c>
      <c r="K35" s="50">
        <f t="shared" si="2"/>
        <v>0</v>
      </c>
      <c r="L35" s="15"/>
      <c r="M35" s="15"/>
      <c r="N35" s="15"/>
      <c r="O35" s="15"/>
      <c r="P35" s="15"/>
      <c r="Q35" s="15"/>
      <c r="R35" s="15"/>
      <c r="S35" s="15"/>
    </row>
    <row r="36" spans="2:19" x14ac:dyDescent="0.3">
      <c r="B36" s="53">
        <v>2019</v>
      </c>
      <c r="C36" s="15" t="s">
        <v>475</v>
      </c>
      <c r="D36" s="15" t="s">
        <v>88</v>
      </c>
      <c r="E36" s="15">
        <v>2018</v>
      </c>
      <c r="F36" s="15" t="s">
        <v>101</v>
      </c>
      <c r="G36" s="15">
        <v>4</v>
      </c>
      <c r="H36" s="51">
        <v>0</v>
      </c>
      <c r="I36" s="50">
        <f t="shared" si="0"/>
        <v>0</v>
      </c>
      <c r="J36" s="50">
        <f t="shared" si="1"/>
        <v>0</v>
      </c>
      <c r="K36" s="50">
        <f t="shared" si="2"/>
        <v>0</v>
      </c>
      <c r="L36" s="15"/>
      <c r="M36" s="15"/>
      <c r="N36" s="15"/>
      <c r="O36" s="15"/>
      <c r="P36" s="15"/>
      <c r="Q36" s="15"/>
      <c r="R36" s="15"/>
      <c r="S36" s="15"/>
    </row>
    <row r="37" spans="2:19" x14ac:dyDescent="0.3">
      <c r="B37" s="53">
        <v>2019</v>
      </c>
      <c r="C37" s="15" t="s">
        <v>474</v>
      </c>
      <c r="D37" s="15" t="s">
        <v>88</v>
      </c>
      <c r="E37" s="15">
        <v>2014</v>
      </c>
      <c r="F37" s="15" t="s">
        <v>94</v>
      </c>
      <c r="G37" s="15">
        <v>4</v>
      </c>
      <c r="H37" s="51">
        <v>8</v>
      </c>
      <c r="I37" s="50">
        <f t="shared" si="0"/>
        <v>0</v>
      </c>
      <c r="J37" s="50">
        <f t="shared" si="1"/>
        <v>8</v>
      </c>
      <c r="K37" s="50">
        <f t="shared" si="2"/>
        <v>0</v>
      </c>
      <c r="L37" s="15"/>
      <c r="M37" s="15"/>
      <c r="N37" s="15"/>
      <c r="O37" s="15"/>
      <c r="P37" s="15"/>
      <c r="Q37" s="15"/>
      <c r="R37" s="15"/>
      <c r="S37" s="15"/>
    </row>
    <row r="38" spans="2:19" x14ac:dyDescent="0.3">
      <c r="B38" s="53">
        <v>2019</v>
      </c>
      <c r="C38" s="15" t="s">
        <v>473</v>
      </c>
      <c r="D38" s="15" t="s">
        <v>88</v>
      </c>
      <c r="E38" s="15">
        <v>2017</v>
      </c>
      <c r="F38" s="15" t="s">
        <v>94</v>
      </c>
      <c r="G38" s="15">
        <v>4</v>
      </c>
      <c r="H38" s="51">
        <v>53</v>
      </c>
      <c r="I38" s="50">
        <f t="shared" si="0"/>
        <v>0</v>
      </c>
      <c r="J38" s="50">
        <f t="shared" si="1"/>
        <v>53</v>
      </c>
      <c r="K38" s="50">
        <f t="shared" si="2"/>
        <v>0</v>
      </c>
      <c r="L38" s="15"/>
      <c r="M38" s="15"/>
      <c r="N38" s="15"/>
      <c r="O38" s="15"/>
      <c r="P38" s="15"/>
      <c r="Q38" s="15"/>
      <c r="R38" s="15"/>
      <c r="S38" s="15"/>
    </row>
    <row r="39" spans="2:19" x14ac:dyDescent="0.3">
      <c r="B39" s="53">
        <v>2019</v>
      </c>
      <c r="C39" s="15" t="s">
        <v>472</v>
      </c>
      <c r="D39" s="15" t="s">
        <v>88</v>
      </c>
      <c r="E39" s="15">
        <v>2017</v>
      </c>
      <c r="F39" s="15" t="s">
        <v>101</v>
      </c>
      <c r="G39" s="15">
        <v>5</v>
      </c>
      <c r="H39" s="51">
        <v>16</v>
      </c>
      <c r="I39" s="50">
        <f t="shared" si="0"/>
        <v>0</v>
      </c>
      <c r="J39" s="50">
        <f t="shared" si="1"/>
        <v>0</v>
      </c>
      <c r="K39" s="50">
        <f t="shared" si="2"/>
        <v>16</v>
      </c>
      <c r="L39" s="15"/>
      <c r="M39" s="15"/>
      <c r="N39" s="15"/>
      <c r="O39" s="15"/>
      <c r="P39" s="15"/>
      <c r="Q39" s="15"/>
      <c r="R39" s="15"/>
      <c r="S39" s="15"/>
    </row>
    <row r="40" spans="2:19" x14ac:dyDescent="0.3">
      <c r="B40" s="53">
        <v>2019</v>
      </c>
      <c r="C40" s="15" t="s">
        <v>471</v>
      </c>
      <c r="D40" s="15" t="s">
        <v>470</v>
      </c>
      <c r="E40" s="15">
        <v>2021</v>
      </c>
      <c r="F40" s="15" t="s">
        <v>117</v>
      </c>
      <c r="G40" s="15">
        <v>4</v>
      </c>
      <c r="H40" s="51">
        <v>0</v>
      </c>
      <c r="I40" s="50">
        <f t="shared" si="0"/>
        <v>0</v>
      </c>
      <c r="J40" s="50">
        <f t="shared" si="1"/>
        <v>0</v>
      </c>
      <c r="K40" s="50">
        <f t="shared" si="2"/>
        <v>0</v>
      </c>
      <c r="L40" s="15"/>
      <c r="M40" s="15"/>
      <c r="N40" s="15"/>
      <c r="O40" s="15"/>
      <c r="P40" s="15"/>
      <c r="Q40" s="15"/>
      <c r="R40" s="15"/>
      <c r="S40" s="15"/>
    </row>
    <row r="41" spans="2:19" x14ac:dyDescent="0.3">
      <c r="B41" s="53">
        <v>2019</v>
      </c>
      <c r="C41" s="15" t="s">
        <v>469</v>
      </c>
      <c r="D41" s="15" t="s">
        <v>468</v>
      </c>
      <c r="E41" s="15">
        <v>2014</v>
      </c>
      <c r="F41" s="15" t="s">
        <v>117</v>
      </c>
      <c r="G41" s="15">
        <v>4</v>
      </c>
      <c r="H41" s="51">
        <v>6</v>
      </c>
      <c r="I41" s="50">
        <f t="shared" si="0"/>
        <v>0</v>
      </c>
      <c r="J41" s="50">
        <f t="shared" si="1"/>
        <v>6</v>
      </c>
      <c r="K41" s="50">
        <f t="shared" si="2"/>
        <v>0</v>
      </c>
      <c r="L41" s="15"/>
      <c r="M41" s="15"/>
      <c r="N41" s="15"/>
      <c r="O41" s="15"/>
      <c r="P41" s="15"/>
      <c r="Q41" s="15"/>
      <c r="R41" s="15"/>
      <c r="S41" s="15"/>
    </row>
    <row r="42" spans="2:19" x14ac:dyDescent="0.3">
      <c r="B42" s="53">
        <v>2019</v>
      </c>
      <c r="C42" s="15" t="s">
        <v>467</v>
      </c>
      <c r="D42" s="15" t="s">
        <v>88</v>
      </c>
      <c r="E42" s="15">
        <v>2013</v>
      </c>
      <c r="F42" s="15" t="s">
        <v>101</v>
      </c>
      <c r="G42" s="15">
        <v>5</v>
      </c>
      <c r="H42" s="51">
        <v>1</v>
      </c>
      <c r="I42" s="50">
        <f t="shared" si="0"/>
        <v>0</v>
      </c>
      <c r="J42" s="50">
        <f t="shared" si="1"/>
        <v>0</v>
      </c>
      <c r="K42" s="50">
        <f t="shared" si="2"/>
        <v>1</v>
      </c>
      <c r="L42" s="15"/>
      <c r="M42" s="15"/>
      <c r="N42" s="15"/>
      <c r="O42" s="15"/>
      <c r="P42" s="15"/>
      <c r="Q42" s="15"/>
      <c r="R42" s="15"/>
      <c r="S42" s="15"/>
    </row>
    <row r="43" spans="2:19" x14ac:dyDescent="0.3">
      <c r="B43" s="53">
        <v>2019</v>
      </c>
      <c r="C43" s="15" t="s">
        <v>466</v>
      </c>
      <c r="D43" s="15" t="s">
        <v>465</v>
      </c>
      <c r="E43" s="15">
        <v>2019</v>
      </c>
      <c r="F43" s="15" t="s">
        <v>82</v>
      </c>
      <c r="G43" s="15">
        <v>5</v>
      </c>
      <c r="H43" s="51">
        <v>7</v>
      </c>
      <c r="I43" s="50">
        <f t="shared" si="0"/>
        <v>0</v>
      </c>
      <c r="J43" s="50">
        <f t="shared" si="1"/>
        <v>0</v>
      </c>
      <c r="K43" s="50">
        <f t="shared" si="2"/>
        <v>7</v>
      </c>
      <c r="L43" s="15"/>
      <c r="M43" s="15"/>
      <c r="N43" s="15"/>
      <c r="O43" s="15"/>
      <c r="P43" s="15"/>
      <c r="Q43" s="15"/>
      <c r="R43" s="15"/>
      <c r="S43" s="15"/>
    </row>
    <row r="44" spans="2:19" x14ac:dyDescent="0.3">
      <c r="B44" s="53">
        <v>2019</v>
      </c>
      <c r="C44" s="15" t="s">
        <v>464</v>
      </c>
      <c r="D44" s="15" t="s">
        <v>463</v>
      </c>
      <c r="E44" s="15">
        <v>2014</v>
      </c>
      <c r="F44" s="15" t="s">
        <v>117</v>
      </c>
      <c r="G44" s="15">
        <v>3</v>
      </c>
      <c r="H44" s="51">
        <v>0</v>
      </c>
      <c r="I44" s="50">
        <f t="shared" si="0"/>
        <v>0</v>
      </c>
      <c r="J44" s="50">
        <f t="shared" si="1"/>
        <v>0</v>
      </c>
      <c r="K44" s="50">
        <f t="shared" si="2"/>
        <v>0</v>
      </c>
      <c r="L44" s="15"/>
      <c r="M44" s="15"/>
      <c r="N44" s="15"/>
      <c r="O44" s="15"/>
      <c r="P44" s="15"/>
      <c r="Q44" s="15"/>
      <c r="R44" s="15"/>
      <c r="S44" s="15"/>
    </row>
    <row r="45" spans="2:19" x14ac:dyDescent="0.3">
      <c r="B45" s="53">
        <v>2019</v>
      </c>
      <c r="C45" s="15" t="s">
        <v>462</v>
      </c>
      <c r="D45" s="15" t="s">
        <v>461</v>
      </c>
      <c r="E45" s="15">
        <v>2017</v>
      </c>
      <c r="F45" s="15" t="s">
        <v>117</v>
      </c>
      <c r="G45" s="15">
        <v>3</v>
      </c>
      <c r="H45" s="51">
        <v>0</v>
      </c>
      <c r="I45" s="50">
        <f t="shared" si="0"/>
        <v>0</v>
      </c>
      <c r="J45" s="50">
        <f t="shared" si="1"/>
        <v>0</v>
      </c>
      <c r="K45" s="50">
        <f t="shared" si="2"/>
        <v>0</v>
      </c>
      <c r="L45" s="15"/>
      <c r="M45" s="15"/>
      <c r="N45" s="15"/>
      <c r="O45" s="15"/>
      <c r="P45" s="15"/>
      <c r="Q45" s="15"/>
      <c r="R45" s="15"/>
      <c r="S45" s="15"/>
    </row>
    <row r="46" spans="2:19" x14ac:dyDescent="0.3">
      <c r="B46" s="53">
        <v>2019</v>
      </c>
      <c r="C46" s="15" t="s">
        <v>460</v>
      </c>
      <c r="D46" s="15" t="s">
        <v>88</v>
      </c>
      <c r="E46" s="15">
        <v>2015</v>
      </c>
      <c r="F46" s="15" t="s">
        <v>133</v>
      </c>
      <c r="G46" s="15">
        <v>5</v>
      </c>
      <c r="H46" s="51">
        <v>0</v>
      </c>
      <c r="I46" s="50">
        <f t="shared" si="0"/>
        <v>0</v>
      </c>
      <c r="J46" s="50">
        <f t="shared" si="1"/>
        <v>0</v>
      </c>
      <c r="K46" s="50">
        <f t="shared" si="2"/>
        <v>0</v>
      </c>
      <c r="L46" s="15"/>
      <c r="M46" s="15"/>
      <c r="N46" s="15"/>
      <c r="O46" s="15"/>
      <c r="P46" s="15"/>
      <c r="Q46" s="15"/>
      <c r="R46" s="15"/>
      <c r="S46" s="15"/>
    </row>
    <row r="47" spans="2:19" x14ac:dyDescent="0.3">
      <c r="B47" s="53">
        <v>2019</v>
      </c>
      <c r="C47" s="15" t="s">
        <v>459</v>
      </c>
      <c r="D47" s="15" t="s">
        <v>458</v>
      </c>
      <c r="E47" s="15">
        <v>2021</v>
      </c>
      <c r="F47" s="15" t="s">
        <v>82</v>
      </c>
      <c r="G47" s="15">
        <v>5</v>
      </c>
      <c r="H47" s="51">
        <v>0</v>
      </c>
      <c r="I47" s="50">
        <f t="shared" si="0"/>
        <v>0</v>
      </c>
      <c r="J47" s="50">
        <f t="shared" si="1"/>
        <v>0</v>
      </c>
      <c r="K47" s="50">
        <f t="shared" si="2"/>
        <v>0</v>
      </c>
      <c r="L47" s="15"/>
      <c r="M47" s="15"/>
      <c r="N47" s="15"/>
      <c r="O47" s="15"/>
      <c r="P47" s="15"/>
      <c r="Q47" s="15"/>
      <c r="R47" s="15"/>
      <c r="S47" s="15"/>
    </row>
    <row r="48" spans="2:19" x14ac:dyDescent="0.3">
      <c r="B48" s="53">
        <v>2019</v>
      </c>
      <c r="C48" s="15" t="s">
        <v>457</v>
      </c>
      <c r="D48" s="15" t="s">
        <v>456</v>
      </c>
      <c r="E48" s="15">
        <v>2017</v>
      </c>
      <c r="F48" s="15" t="s">
        <v>82</v>
      </c>
      <c r="G48" s="15">
        <v>3</v>
      </c>
      <c r="H48" s="51">
        <v>92</v>
      </c>
      <c r="I48" s="50">
        <f t="shared" si="0"/>
        <v>92</v>
      </c>
      <c r="J48" s="50">
        <f t="shared" si="1"/>
        <v>0</v>
      </c>
      <c r="K48" s="50">
        <f t="shared" si="2"/>
        <v>0</v>
      </c>
      <c r="L48" s="15"/>
      <c r="M48" s="15"/>
      <c r="N48" s="15"/>
      <c r="O48" s="15"/>
      <c r="P48" s="15"/>
      <c r="Q48" s="15"/>
      <c r="R48" s="15"/>
      <c r="S48" s="15"/>
    </row>
    <row r="49" spans="2:19" x14ac:dyDescent="0.3">
      <c r="B49" s="53">
        <v>2019</v>
      </c>
      <c r="C49" s="15" t="s">
        <v>455</v>
      </c>
      <c r="D49" s="15" t="s">
        <v>454</v>
      </c>
      <c r="E49" s="15">
        <v>2014</v>
      </c>
      <c r="F49" s="15" t="s">
        <v>101</v>
      </c>
      <c r="G49" s="15">
        <v>3</v>
      </c>
      <c r="H49" s="51">
        <v>0</v>
      </c>
      <c r="I49" s="50">
        <f t="shared" si="0"/>
        <v>0</v>
      </c>
      <c r="J49" s="50">
        <f t="shared" si="1"/>
        <v>0</v>
      </c>
      <c r="K49" s="50">
        <f t="shared" si="2"/>
        <v>0</v>
      </c>
      <c r="L49" s="15"/>
      <c r="M49" s="15"/>
      <c r="N49" s="15"/>
      <c r="O49" s="15"/>
      <c r="P49" s="15"/>
      <c r="Q49" s="15"/>
      <c r="R49" s="15"/>
      <c r="S49" s="15"/>
    </row>
    <row r="50" spans="2:19" x14ac:dyDescent="0.3">
      <c r="B50" s="53">
        <v>2019</v>
      </c>
      <c r="C50" s="15" t="s">
        <v>453</v>
      </c>
      <c r="D50" s="15" t="s">
        <v>88</v>
      </c>
      <c r="E50" s="15">
        <v>2013</v>
      </c>
      <c r="F50" s="15" t="s">
        <v>94</v>
      </c>
      <c r="G50" s="15">
        <v>4</v>
      </c>
      <c r="H50" s="51">
        <v>6</v>
      </c>
      <c r="I50" s="50">
        <f t="shared" si="0"/>
        <v>0</v>
      </c>
      <c r="J50" s="50">
        <f t="shared" si="1"/>
        <v>6</v>
      </c>
      <c r="K50" s="50">
        <f t="shared" si="2"/>
        <v>0</v>
      </c>
      <c r="L50" s="15"/>
      <c r="M50" s="15"/>
      <c r="N50" s="15"/>
      <c r="O50" s="15"/>
      <c r="P50" s="15"/>
      <c r="Q50" s="15"/>
      <c r="R50" s="15"/>
      <c r="S50" s="15"/>
    </row>
    <row r="51" spans="2:19" x14ac:dyDescent="0.3">
      <c r="B51" s="53">
        <v>2019</v>
      </c>
      <c r="C51" s="15" t="s">
        <v>453</v>
      </c>
      <c r="D51" s="15" t="s">
        <v>88</v>
      </c>
      <c r="E51" s="15">
        <v>2021</v>
      </c>
      <c r="F51" s="15" t="s">
        <v>94</v>
      </c>
      <c r="G51" s="15">
        <v>2</v>
      </c>
      <c r="H51" s="51">
        <v>0</v>
      </c>
      <c r="I51" s="50">
        <f t="shared" si="0"/>
        <v>0</v>
      </c>
      <c r="J51" s="50">
        <f t="shared" si="1"/>
        <v>0</v>
      </c>
      <c r="K51" s="50">
        <f t="shared" si="2"/>
        <v>0</v>
      </c>
      <c r="L51" s="15"/>
      <c r="M51" s="15"/>
      <c r="N51" s="15"/>
      <c r="O51" s="15"/>
      <c r="P51" s="15"/>
      <c r="Q51" s="15"/>
      <c r="R51" s="15"/>
      <c r="S51" s="15"/>
    </row>
    <row r="52" spans="2:19" x14ac:dyDescent="0.3">
      <c r="B52" s="53">
        <v>2019</v>
      </c>
      <c r="C52" s="15" t="s">
        <v>452</v>
      </c>
      <c r="D52" s="15" t="s">
        <v>451</v>
      </c>
      <c r="E52" s="15">
        <v>2021</v>
      </c>
      <c r="F52" s="15" t="s">
        <v>94</v>
      </c>
      <c r="G52" s="15">
        <v>2</v>
      </c>
      <c r="H52" s="51">
        <v>0</v>
      </c>
      <c r="I52" s="50">
        <f t="shared" si="0"/>
        <v>0</v>
      </c>
      <c r="J52" s="50">
        <f t="shared" si="1"/>
        <v>0</v>
      </c>
      <c r="K52" s="50">
        <f t="shared" si="2"/>
        <v>0</v>
      </c>
      <c r="L52" s="15"/>
      <c r="M52" s="15"/>
      <c r="N52" s="15"/>
      <c r="O52" s="15"/>
      <c r="P52" s="15"/>
      <c r="Q52" s="15"/>
      <c r="R52" s="15"/>
      <c r="S52" s="15"/>
    </row>
    <row r="53" spans="2:19" x14ac:dyDescent="0.3">
      <c r="B53" s="53">
        <v>2019</v>
      </c>
      <c r="C53" s="15" t="s">
        <v>450</v>
      </c>
      <c r="D53" s="15" t="s">
        <v>449</v>
      </c>
      <c r="E53" s="15">
        <v>2017</v>
      </c>
      <c r="F53" s="15" t="s">
        <v>94</v>
      </c>
      <c r="G53" s="15">
        <v>3</v>
      </c>
      <c r="H53" s="51">
        <v>0</v>
      </c>
      <c r="I53" s="50">
        <f t="shared" si="0"/>
        <v>0</v>
      </c>
      <c r="J53" s="50">
        <f t="shared" si="1"/>
        <v>0</v>
      </c>
      <c r="K53" s="50">
        <f t="shared" si="2"/>
        <v>0</v>
      </c>
      <c r="L53" s="15"/>
      <c r="M53" s="15"/>
      <c r="N53" s="15"/>
      <c r="O53" s="15"/>
      <c r="P53" s="15"/>
      <c r="Q53" s="15"/>
      <c r="R53" s="15"/>
      <c r="S53" s="15"/>
    </row>
    <row r="54" spans="2:19" x14ac:dyDescent="0.3">
      <c r="B54" s="53">
        <v>2019</v>
      </c>
      <c r="C54" s="15" t="s">
        <v>448</v>
      </c>
      <c r="D54" s="15" t="s">
        <v>447</v>
      </c>
      <c r="E54" s="15">
        <v>2019</v>
      </c>
      <c r="F54" s="15" t="s">
        <v>82</v>
      </c>
      <c r="G54" s="15">
        <v>4</v>
      </c>
      <c r="H54" s="51">
        <v>0</v>
      </c>
      <c r="I54" s="50">
        <f t="shared" si="0"/>
        <v>0</v>
      </c>
      <c r="J54" s="50">
        <f t="shared" si="1"/>
        <v>0</v>
      </c>
      <c r="K54" s="50">
        <f t="shared" si="2"/>
        <v>0</v>
      </c>
      <c r="L54" s="15"/>
      <c r="M54" s="15"/>
      <c r="N54" s="15"/>
      <c r="O54" s="15"/>
      <c r="P54" s="15"/>
      <c r="Q54" s="15"/>
      <c r="R54" s="15"/>
      <c r="S54" s="15"/>
    </row>
    <row r="55" spans="2:19" x14ac:dyDescent="0.3">
      <c r="B55" s="53">
        <v>2019</v>
      </c>
      <c r="C55" s="15" t="s">
        <v>446</v>
      </c>
      <c r="D55" s="15" t="s">
        <v>88</v>
      </c>
      <c r="E55" s="15">
        <v>2017</v>
      </c>
      <c r="F55" s="15" t="s">
        <v>82</v>
      </c>
      <c r="G55" s="15">
        <v>5</v>
      </c>
      <c r="H55" s="51">
        <v>0</v>
      </c>
      <c r="I55" s="50">
        <f t="shared" si="0"/>
        <v>0</v>
      </c>
      <c r="J55" s="50">
        <f t="shared" si="1"/>
        <v>0</v>
      </c>
      <c r="K55" s="50">
        <f t="shared" si="2"/>
        <v>0</v>
      </c>
      <c r="L55" s="15"/>
      <c r="M55" s="15"/>
      <c r="N55" s="15"/>
      <c r="O55" s="15"/>
      <c r="P55" s="15"/>
      <c r="Q55" s="15"/>
      <c r="R55" s="15"/>
      <c r="S55" s="15"/>
    </row>
    <row r="56" spans="2:19" x14ac:dyDescent="0.3">
      <c r="B56" s="53">
        <v>2019</v>
      </c>
      <c r="C56" s="15" t="s">
        <v>445</v>
      </c>
      <c r="D56" s="15" t="s">
        <v>444</v>
      </c>
      <c r="E56" s="15">
        <v>2017</v>
      </c>
      <c r="F56" s="15" t="s">
        <v>94</v>
      </c>
      <c r="G56" s="15">
        <v>3</v>
      </c>
      <c r="H56" s="51">
        <v>39</v>
      </c>
      <c r="I56" s="50">
        <f t="shared" si="0"/>
        <v>39</v>
      </c>
      <c r="J56" s="50">
        <f t="shared" si="1"/>
        <v>0</v>
      </c>
      <c r="K56" s="50">
        <f t="shared" si="2"/>
        <v>0</v>
      </c>
      <c r="L56" s="15"/>
      <c r="M56" s="15"/>
      <c r="N56" s="15"/>
      <c r="O56" s="15"/>
      <c r="P56" s="15"/>
      <c r="Q56" s="15"/>
      <c r="R56" s="15"/>
      <c r="S56" s="15"/>
    </row>
    <row r="57" spans="2:19" x14ac:dyDescent="0.3">
      <c r="B57" s="53">
        <v>2019</v>
      </c>
      <c r="C57" s="15" t="s">
        <v>443</v>
      </c>
      <c r="D57" s="15" t="s">
        <v>88</v>
      </c>
      <c r="E57" s="15">
        <v>2015</v>
      </c>
      <c r="F57" s="15" t="s">
        <v>101</v>
      </c>
      <c r="G57" s="15">
        <v>4</v>
      </c>
      <c r="H57" s="51">
        <v>17</v>
      </c>
      <c r="I57" s="50">
        <f t="shared" si="0"/>
        <v>0</v>
      </c>
      <c r="J57" s="50">
        <f t="shared" si="1"/>
        <v>17</v>
      </c>
      <c r="K57" s="50">
        <f t="shared" si="2"/>
        <v>0</v>
      </c>
      <c r="L57" s="15"/>
      <c r="M57" s="15"/>
      <c r="N57" s="15"/>
      <c r="O57" s="15"/>
      <c r="P57" s="15"/>
      <c r="Q57" s="15"/>
      <c r="R57" s="15"/>
      <c r="S57" s="15"/>
    </row>
    <row r="58" spans="2:19" x14ac:dyDescent="0.3">
      <c r="B58" s="53">
        <v>2019</v>
      </c>
      <c r="C58" s="15" t="s">
        <v>442</v>
      </c>
      <c r="D58" s="15" t="s">
        <v>441</v>
      </c>
      <c r="E58" s="15">
        <v>2017</v>
      </c>
      <c r="F58" s="15" t="s">
        <v>101</v>
      </c>
      <c r="G58" s="15">
        <v>3</v>
      </c>
      <c r="H58" s="51">
        <v>0</v>
      </c>
      <c r="I58" s="50">
        <f t="shared" si="0"/>
        <v>0</v>
      </c>
      <c r="J58" s="50">
        <f t="shared" si="1"/>
        <v>0</v>
      </c>
      <c r="K58" s="50">
        <f t="shared" si="2"/>
        <v>0</v>
      </c>
      <c r="L58" s="15"/>
      <c r="M58" s="15"/>
      <c r="N58" s="15"/>
      <c r="O58" s="15"/>
      <c r="P58" s="15"/>
      <c r="Q58" s="15"/>
      <c r="R58" s="15"/>
      <c r="S58" s="15"/>
    </row>
    <row r="59" spans="2:19" x14ac:dyDescent="0.3">
      <c r="B59" s="53">
        <v>2019</v>
      </c>
      <c r="C59" s="15" t="s">
        <v>440</v>
      </c>
      <c r="D59" s="15" t="s">
        <v>438</v>
      </c>
      <c r="E59" s="15">
        <v>2018</v>
      </c>
      <c r="F59" s="15" t="s">
        <v>94</v>
      </c>
      <c r="G59" s="15">
        <v>0</v>
      </c>
      <c r="H59" s="51">
        <v>1</v>
      </c>
      <c r="I59" s="50">
        <f t="shared" si="0"/>
        <v>1</v>
      </c>
      <c r="J59" s="50">
        <f t="shared" si="1"/>
        <v>0</v>
      </c>
      <c r="K59" s="50">
        <f t="shared" si="2"/>
        <v>0</v>
      </c>
      <c r="L59" s="15"/>
      <c r="M59" s="15"/>
      <c r="N59" s="15"/>
      <c r="O59" s="15"/>
      <c r="P59" s="15"/>
      <c r="Q59" s="15"/>
      <c r="R59" s="15"/>
      <c r="S59" s="15"/>
    </row>
    <row r="60" spans="2:19" x14ac:dyDescent="0.3">
      <c r="B60" s="53">
        <v>2019</v>
      </c>
      <c r="C60" s="15" t="s">
        <v>439</v>
      </c>
      <c r="D60" s="15" t="s">
        <v>438</v>
      </c>
      <c r="E60" s="15">
        <v>2015</v>
      </c>
      <c r="F60" s="15" t="s">
        <v>82</v>
      </c>
      <c r="G60" s="15">
        <v>3</v>
      </c>
      <c r="H60" s="51">
        <v>0</v>
      </c>
      <c r="I60" s="50">
        <f t="shared" si="0"/>
        <v>0</v>
      </c>
      <c r="J60" s="50">
        <f t="shared" si="1"/>
        <v>0</v>
      </c>
      <c r="K60" s="50">
        <f t="shared" si="2"/>
        <v>0</v>
      </c>
      <c r="L60" s="15"/>
      <c r="M60" s="15"/>
      <c r="N60" s="15"/>
      <c r="O60" s="15"/>
      <c r="P60" s="15"/>
      <c r="Q60" s="15"/>
      <c r="R60" s="15"/>
      <c r="S60" s="15"/>
    </row>
    <row r="61" spans="2:19" x14ac:dyDescent="0.3">
      <c r="B61" s="53">
        <v>2019</v>
      </c>
      <c r="C61" s="15" t="s">
        <v>437</v>
      </c>
      <c r="D61" s="15" t="s">
        <v>436</v>
      </c>
      <c r="E61" s="15">
        <v>2017</v>
      </c>
      <c r="F61" s="15" t="s">
        <v>117</v>
      </c>
      <c r="G61" s="15">
        <v>0</v>
      </c>
      <c r="H61" s="51">
        <v>0</v>
      </c>
      <c r="I61" s="50">
        <f t="shared" si="0"/>
        <v>0</v>
      </c>
      <c r="J61" s="50">
        <f t="shared" si="1"/>
        <v>0</v>
      </c>
      <c r="K61" s="50">
        <f t="shared" si="2"/>
        <v>0</v>
      </c>
      <c r="L61" s="15"/>
      <c r="M61" s="15"/>
      <c r="N61" s="15"/>
      <c r="O61" s="15"/>
      <c r="P61" s="15"/>
      <c r="Q61" s="15"/>
      <c r="R61" s="15"/>
      <c r="S61" s="15"/>
    </row>
    <row r="62" spans="2:19" x14ac:dyDescent="0.3">
      <c r="B62" s="53">
        <v>2019</v>
      </c>
      <c r="C62" s="15" t="s">
        <v>435</v>
      </c>
      <c r="D62" s="15" t="s">
        <v>434</v>
      </c>
      <c r="E62" s="15">
        <v>2016</v>
      </c>
      <c r="F62" s="15" t="s">
        <v>117</v>
      </c>
      <c r="G62" s="15">
        <v>4</v>
      </c>
      <c r="H62" s="51">
        <v>4</v>
      </c>
      <c r="I62" s="50">
        <f t="shared" si="0"/>
        <v>0</v>
      </c>
      <c r="J62" s="50">
        <f t="shared" si="1"/>
        <v>4</v>
      </c>
      <c r="K62" s="50">
        <f t="shared" si="2"/>
        <v>0</v>
      </c>
      <c r="L62" s="15"/>
      <c r="M62" s="15"/>
      <c r="N62" s="15"/>
      <c r="O62" s="15"/>
      <c r="P62" s="15"/>
      <c r="Q62" s="15"/>
      <c r="R62" s="15"/>
      <c r="S62" s="15"/>
    </row>
    <row r="63" spans="2:19" x14ac:dyDescent="0.3">
      <c r="B63" s="53">
        <v>2019</v>
      </c>
      <c r="C63" s="15" t="s">
        <v>433</v>
      </c>
      <c r="D63" s="15" t="s">
        <v>88</v>
      </c>
      <c r="E63" s="15">
        <v>2017</v>
      </c>
      <c r="F63" s="15" t="s">
        <v>101</v>
      </c>
      <c r="G63" s="15">
        <v>3</v>
      </c>
      <c r="H63" s="51">
        <v>0</v>
      </c>
      <c r="I63" s="50">
        <f t="shared" si="0"/>
        <v>0</v>
      </c>
      <c r="J63" s="50">
        <f t="shared" si="1"/>
        <v>0</v>
      </c>
      <c r="K63" s="50">
        <f t="shared" si="2"/>
        <v>0</v>
      </c>
      <c r="L63" s="15"/>
      <c r="M63" s="15"/>
      <c r="N63" s="15"/>
      <c r="O63" s="15"/>
      <c r="P63" s="15"/>
      <c r="Q63" s="15"/>
      <c r="R63" s="15"/>
      <c r="S63" s="15"/>
    </row>
    <row r="64" spans="2:19" x14ac:dyDescent="0.3">
      <c r="B64" s="53">
        <v>2019</v>
      </c>
      <c r="C64" s="15" t="s">
        <v>432</v>
      </c>
      <c r="D64" s="15" t="s">
        <v>88</v>
      </c>
      <c r="E64" s="15">
        <v>2013</v>
      </c>
      <c r="F64" s="15" t="s">
        <v>117</v>
      </c>
      <c r="G64" s="15">
        <v>4</v>
      </c>
      <c r="H64" s="51">
        <v>130</v>
      </c>
      <c r="I64" s="50">
        <f t="shared" si="0"/>
        <v>0</v>
      </c>
      <c r="J64" s="50">
        <f t="shared" si="1"/>
        <v>130</v>
      </c>
      <c r="K64" s="50">
        <f t="shared" si="2"/>
        <v>0</v>
      </c>
      <c r="L64" s="15"/>
      <c r="M64" s="15"/>
      <c r="N64" s="15"/>
      <c r="O64" s="15"/>
      <c r="P64" s="15"/>
      <c r="Q64" s="15"/>
      <c r="R64" s="15"/>
      <c r="S64" s="15"/>
    </row>
    <row r="65" spans="2:19" x14ac:dyDescent="0.3">
      <c r="B65" s="53">
        <v>2019</v>
      </c>
      <c r="C65" s="15" t="s">
        <v>431</v>
      </c>
      <c r="D65" s="15" t="s">
        <v>430</v>
      </c>
      <c r="E65" s="15">
        <v>2016</v>
      </c>
      <c r="F65" s="15" t="s">
        <v>77</v>
      </c>
      <c r="G65" s="15">
        <v>5</v>
      </c>
      <c r="H65" s="51">
        <v>0</v>
      </c>
      <c r="I65" s="50">
        <f t="shared" si="0"/>
        <v>0</v>
      </c>
      <c r="J65" s="50">
        <f t="shared" si="1"/>
        <v>0</v>
      </c>
      <c r="K65" s="50">
        <f t="shared" si="2"/>
        <v>0</v>
      </c>
      <c r="L65" s="15"/>
      <c r="M65" s="15"/>
      <c r="N65" s="15"/>
      <c r="O65" s="15"/>
      <c r="P65" s="15"/>
      <c r="Q65" s="15"/>
      <c r="R65" s="15"/>
      <c r="S65" s="15"/>
    </row>
    <row r="66" spans="2:19" x14ac:dyDescent="0.3">
      <c r="B66" s="53">
        <v>2019</v>
      </c>
      <c r="C66" s="15" t="s">
        <v>429</v>
      </c>
      <c r="D66" s="15" t="s">
        <v>88</v>
      </c>
      <c r="E66" s="15">
        <v>2019</v>
      </c>
      <c r="F66" s="15" t="s">
        <v>77</v>
      </c>
      <c r="G66" s="15">
        <v>5</v>
      </c>
      <c r="H66" s="51">
        <v>0</v>
      </c>
      <c r="I66" s="50">
        <f t="shared" si="0"/>
        <v>0</v>
      </c>
      <c r="J66" s="50">
        <f t="shared" si="1"/>
        <v>0</v>
      </c>
      <c r="K66" s="50">
        <f t="shared" si="2"/>
        <v>0</v>
      </c>
      <c r="L66" s="15"/>
      <c r="M66" s="15"/>
      <c r="N66" s="15"/>
      <c r="O66" s="15"/>
      <c r="P66" s="15"/>
      <c r="Q66" s="15"/>
      <c r="R66" s="15"/>
      <c r="S66" s="15"/>
    </row>
    <row r="67" spans="2:19" x14ac:dyDescent="0.3">
      <c r="B67" s="53">
        <v>2019</v>
      </c>
      <c r="C67" s="15" t="s">
        <v>428</v>
      </c>
      <c r="D67" s="15" t="s">
        <v>88</v>
      </c>
      <c r="E67" s="15">
        <v>2017</v>
      </c>
      <c r="F67" s="15" t="s">
        <v>94</v>
      </c>
      <c r="G67" s="15">
        <v>5</v>
      </c>
      <c r="H67" s="51">
        <v>238</v>
      </c>
      <c r="I67" s="50">
        <f t="shared" si="0"/>
        <v>0</v>
      </c>
      <c r="J67" s="50">
        <f t="shared" si="1"/>
        <v>0</v>
      </c>
      <c r="K67" s="50">
        <f t="shared" si="2"/>
        <v>238</v>
      </c>
      <c r="L67" s="15"/>
      <c r="M67" s="15"/>
      <c r="N67" s="15"/>
      <c r="O67" s="15"/>
      <c r="P67" s="15"/>
      <c r="Q67" s="15"/>
      <c r="R67" s="15"/>
      <c r="S67" s="15"/>
    </row>
    <row r="68" spans="2:19" x14ac:dyDescent="0.3">
      <c r="B68" s="53">
        <v>2019</v>
      </c>
      <c r="C68" s="15" t="s">
        <v>427</v>
      </c>
      <c r="D68" s="15" t="s">
        <v>88</v>
      </c>
      <c r="E68" s="15">
        <v>2019</v>
      </c>
      <c r="F68" s="15" t="s">
        <v>117</v>
      </c>
      <c r="G68" s="15">
        <v>5</v>
      </c>
      <c r="H68" s="51">
        <v>69</v>
      </c>
      <c r="I68" s="50">
        <f t="shared" si="0"/>
        <v>0</v>
      </c>
      <c r="J68" s="50">
        <f t="shared" si="1"/>
        <v>0</v>
      </c>
      <c r="K68" s="50">
        <f t="shared" si="2"/>
        <v>69</v>
      </c>
      <c r="L68" s="15"/>
      <c r="M68" s="15"/>
      <c r="N68" s="15"/>
      <c r="O68" s="15"/>
      <c r="P68" s="15"/>
      <c r="Q68" s="15"/>
      <c r="R68" s="15"/>
      <c r="S68" s="15"/>
    </row>
    <row r="69" spans="2:19" x14ac:dyDescent="0.3">
      <c r="B69" s="53">
        <v>2019</v>
      </c>
      <c r="C69" s="15" t="s">
        <v>426</v>
      </c>
      <c r="D69" s="15" t="s">
        <v>425</v>
      </c>
      <c r="E69" s="15">
        <v>2015</v>
      </c>
      <c r="F69" s="15" t="s">
        <v>99</v>
      </c>
      <c r="G69" s="15">
        <v>5</v>
      </c>
      <c r="H69" s="51">
        <v>1</v>
      </c>
      <c r="I69" s="50">
        <f t="shared" ref="I69:I132" si="3">IF(G69&lt;4,H69,0)</f>
        <v>0</v>
      </c>
      <c r="J69" s="50">
        <f t="shared" ref="J69:J132" si="4">IF(G69=4,H69,0)</f>
        <v>0</v>
      </c>
      <c r="K69" s="50">
        <f t="shared" ref="K69:K132" si="5">IF(G69=5,H69,0)</f>
        <v>1</v>
      </c>
      <c r="L69" s="15"/>
      <c r="M69" s="15"/>
      <c r="N69" s="15"/>
      <c r="O69" s="15"/>
      <c r="P69" s="15"/>
      <c r="Q69" s="15"/>
      <c r="R69" s="15"/>
      <c r="S69" s="15"/>
    </row>
    <row r="70" spans="2:19" x14ac:dyDescent="0.3">
      <c r="B70" s="53">
        <v>2019</v>
      </c>
      <c r="C70" s="15" t="s">
        <v>424</v>
      </c>
      <c r="D70" s="15" t="s">
        <v>88</v>
      </c>
      <c r="E70" s="15">
        <v>2017</v>
      </c>
      <c r="F70" s="15" t="s">
        <v>101</v>
      </c>
      <c r="G70" s="15">
        <v>3</v>
      </c>
      <c r="H70" s="51">
        <v>0</v>
      </c>
      <c r="I70" s="50">
        <f t="shared" si="3"/>
        <v>0</v>
      </c>
      <c r="J70" s="50">
        <f t="shared" si="4"/>
        <v>0</v>
      </c>
      <c r="K70" s="50">
        <f t="shared" si="5"/>
        <v>0</v>
      </c>
      <c r="L70" s="15"/>
      <c r="M70" s="15"/>
      <c r="N70" s="15"/>
      <c r="O70" s="15"/>
      <c r="P70" s="15"/>
      <c r="Q70" s="15"/>
      <c r="R70" s="15"/>
      <c r="S70" s="15"/>
    </row>
    <row r="71" spans="2:19" x14ac:dyDescent="0.3">
      <c r="B71" s="53">
        <v>2019</v>
      </c>
      <c r="C71" s="15" t="s">
        <v>423</v>
      </c>
      <c r="D71" s="15" t="s">
        <v>422</v>
      </c>
      <c r="E71" s="15">
        <v>2017</v>
      </c>
      <c r="F71" s="15" t="s">
        <v>94</v>
      </c>
      <c r="G71" s="15">
        <v>3</v>
      </c>
      <c r="H71" s="51">
        <v>2</v>
      </c>
      <c r="I71" s="50">
        <f t="shared" si="3"/>
        <v>2</v>
      </c>
      <c r="J71" s="50">
        <f t="shared" si="4"/>
        <v>0</v>
      </c>
      <c r="K71" s="50">
        <f t="shared" si="5"/>
        <v>0</v>
      </c>
      <c r="L71" s="15"/>
      <c r="M71" s="15"/>
      <c r="N71" s="15"/>
      <c r="O71" s="15"/>
      <c r="P71" s="15"/>
      <c r="Q71" s="15"/>
      <c r="R71" s="15"/>
      <c r="S71" s="15"/>
    </row>
    <row r="72" spans="2:19" x14ac:dyDescent="0.3">
      <c r="B72" s="53">
        <v>2019</v>
      </c>
      <c r="C72" s="15" t="s">
        <v>421</v>
      </c>
      <c r="D72" s="15" t="s">
        <v>420</v>
      </c>
      <c r="E72" s="15">
        <v>2019</v>
      </c>
      <c r="F72" s="15" t="s">
        <v>82</v>
      </c>
      <c r="G72" s="15">
        <v>5</v>
      </c>
      <c r="H72" s="51">
        <v>131</v>
      </c>
      <c r="I72" s="50">
        <f t="shared" si="3"/>
        <v>0</v>
      </c>
      <c r="J72" s="50">
        <f t="shared" si="4"/>
        <v>0</v>
      </c>
      <c r="K72" s="50">
        <f t="shared" si="5"/>
        <v>131</v>
      </c>
      <c r="L72" s="15"/>
      <c r="M72" s="15"/>
      <c r="N72" s="15"/>
      <c r="O72" s="15"/>
      <c r="P72" s="15"/>
      <c r="Q72" s="15"/>
      <c r="R72" s="15"/>
      <c r="S72" s="15"/>
    </row>
    <row r="73" spans="2:19" x14ac:dyDescent="0.3">
      <c r="B73" s="53">
        <v>2019</v>
      </c>
      <c r="C73" s="15" t="s">
        <v>419</v>
      </c>
      <c r="D73" s="15" t="s">
        <v>88</v>
      </c>
      <c r="E73" s="15">
        <v>2014</v>
      </c>
      <c r="F73" s="15" t="s">
        <v>90</v>
      </c>
      <c r="G73" s="15">
        <v>5</v>
      </c>
      <c r="H73" s="51">
        <v>0</v>
      </c>
      <c r="I73" s="50">
        <f t="shared" si="3"/>
        <v>0</v>
      </c>
      <c r="J73" s="50">
        <f t="shared" si="4"/>
        <v>0</v>
      </c>
      <c r="K73" s="50">
        <f t="shared" si="5"/>
        <v>0</v>
      </c>
      <c r="L73" s="15"/>
      <c r="M73" s="15"/>
      <c r="N73" s="15"/>
      <c r="O73" s="15"/>
      <c r="P73" s="15"/>
      <c r="Q73" s="15"/>
      <c r="R73" s="15"/>
      <c r="S73" s="15"/>
    </row>
    <row r="74" spans="2:19" x14ac:dyDescent="0.3">
      <c r="B74" s="53">
        <v>2019</v>
      </c>
      <c r="C74" s="15" t="s">
        <v>419</v>
      </c>
      <c r="D74" s="15" t="s">
        <v>418</v>
      </c>
      <c r="E74" s="15">
        <v>2019</v>
      </c>
      <c r="F74" s="15" t="s">
        <v>90</v>
      </c>
      <c r="G74" s="15">
        <v>5</v>
      </c>
      <c r="H74" s="51">
        <v>16</v>
      </c>
      <c r="I74" s="50">
        <f t="shared" si="3"/>
        <v>0</v>
      </c>
      <c r="J74" s="50">
        <f t="shared" si="4"/>
        <v>0</v>
      </c>
      <c r="K74" s="50">
        <f t="shared" si="5"/>
        <v>16</v>
      </c>
      <c r="L74" s="15"/>
      <c r="M74" s="15"/>
      <c r="N74" s="15"/>
      <c r="O74" s="15"/>
      <c r="P74" s="15"/>
      <c r="Q74" s="15"/>
      <c r="R74" s="15"/>
      <c r="S74" s="15"/>
    </row>
    <row r="75" spans="2:19" x14ac:dyDescent="0.3">
      <c r="B75" s="53">
        <v>2019</v>
      </c>
      <c r="C75" s="15" t="s">
        <v>417</v>
      </c>
      <c r="D75" s="15" t="s">
        <v>88</v>
      </c>
      <c r="E75" s="15">
        <v>2017</v>
      </c>
      <c r="F75" s="15" t="s">
        <v>307</v>
      </c>
      <c r="G75" s="15">
        <v>3</v>
      </c>
      <c r="H75" s="51">
        <v>6</v>
      </c>
      <c r="I75" s="50">
        <f t="shared" si="3"/>
        <v>6</v>
      </c>
      <c r="J75" s="50">
        <f t="shared" si="4"/>
        <v>0</v>
      </c>
      <c r="K75" s="50">
        <f t="shared" si="5"/>
        <v>0</v>
      </c>
      <c r="L75" s="15"/>
      <c r="M75" s="15"/>
      <c r="N75" s="15"/>
      <c r="O75" s="15"/>
      <c r="P75" s="15"/>
      <c r="Q75" s="15"/>
      <c r="R75" s="15"/>
      <c r="S75" s="15"/>
    </row>
    <row r="76" spans="2:19" x14ac:dyDescent="0.3">
      <c r="B76" s="53">
        <v>2019</v>
      </c>
      <c r="C76" s="15" t="s">
        <v>416</v>
      </c>
      <c r="D76" s="15" t="s">
        <v>88</v>
      </c>
      <c r="E76" s="15">
        <v>2019</v>
      </c>
      <c r="F76" s="15" t="s">
        <v>94</v>
      </c>
      <c r="G76" s="15">
        <v>5</v>
      </c>
      <c r="H76" s="51">
        <v>0</v>
      </c>
      <c r="I76" s="50">
        <f t="shared" si="3"/>
        <v>0</v>
      </c>
      <c r="J76" s="50">
        <f t="shared" si="4"/>
        <v>0</v>
      </c>
      <c r="K76" s="50">
        <f t="shared" si="5"/>
        <v>0</v>
      </c>
      <c r="L76" s="15"/>
      <c r="M76" s="15"/>
      <c r="N76" s="15"/>
      <c r="O76" s="15"/>
      <c r="P76" s="15"/>
      <c r="Q76" s="15"/>
      <c r="R76" s="15"/>
      <c r="S76" s="15"/>
    </row>
    <row r="77" spans="2:19" x14ac:dyDescent="0.3">
      <c r="B77" s="53">
        <v>2019</v>
      </c>
      <c r="C77" s="15" t="s">
        <v>415</v>
      </c>
      <c r="D77" s="15" t="s">
        <v>88</v>
      </c>
      <c r="E77" s="15">
        <v>2015</v>
      </c>
      <c r="F77" s="15" t="s">
        <v>99</v>
      </c>
      <c r="G77" s="15">
        <v>5</v>
      </c>
      <c r="H77" s="51">
        <v>0</v>
      </c>
      <c r="I77" s="50">
        <f t="shared" si="3"/>
        <v>0</v>
      </c>
      <c r="J77" s="50">
        <f t="shared" si="4"/>
        <v>0</v>
      </c>
      <c r="K77" s="50">
        <f t="shared" si="5"/>
        <v>0</v>
      </c>
      <c r="L77" s="15"/>
      <c r="M77" s="15"/>
      <c r="N77" s="15"/>
      <c r="O77" s="15"/>
      <c r="P77" s="15"/>
      <c r="Q77" s="15"/>
      <c r="R77" s="15"/>
      <c r="S77" s="15"/>
    </row>
    <row r="78" spans="2:19" x14ac:dyDescent="0.3">
      <c r="B78" s="53">
        <v>2019</v>
      </c>
      <c r="C78" s="15" t="s">
        <v>414</v>
      </c>
      <c r="D78" s="15" t="s">
        <v>413</v>
      </c>
      <c r="E78" s="15">
        <v>2018</v>
      </c>
      <c r="F78" s="15" t="s">
        <v>101</v>
      </c>
      <c r="G78" s="15">
        <v>4</v>
      </c>
      <c r="H78" s="51">
        <v>1</v>
      </c>
      <c r="I78" s="50">
        <f t="shared" si="3"/>
        <v>0</v>
      </c>
      <c r="J78" s="50">
        <f t="shared" si="4"/>
        <v>1</v>
      </c>
      <c r="K78" s="50">
        <f t="shared" si="5"/>
        <v>0</v>
      </c>
      <c r="L78" s="15"/>
      <c r="M78" s="15"/>
      <c r="N78" s="15"/>
      <c r="O78" s="15"/>
      <c r="P78" s="15"/>
      <c r="Q78" s="15"/>
      <c r="R78" s="15"/>
      <c r="S78" s="15"/>
    </row>
    <row r="79" spans="2:19" x14ac:dyDescent="0.3">
      <c r="B79" s="53">
        <v>2019</v>
      </c>
      <c r="C79" s="15" t="s">
        <v>412</v>
      </c>
      <c r="D79" s="15" t="s">
        <v>411</v>
      </c>
      <c r="E79" s="15">
        <v>2014</v>
      </c>
      <c r="F79" s="15" t="s">
        <v>94</v>
      </c>
      <c r="G79" s="15">
        <v>4</v>
      </c>
      <c r="H79" s="51">
        <v>0</v>
      </c>
      <c r="I79" s="50">
        <f t="shared" si="3"/>
        <v>0</v>
      </c>
      <c r="J79" s="50">
        <f t="shared" si="4"/>
        <v>0</v>
      </c>
      <c r="K79" s="50">
        <f t="shared" si="5"/>
        <v>0</v>
      </c>
      <c r="L79" s="15"/>
      <c r="M79" s="15"/>
      <c r="N79" s="15"/>
      <c r="O79" s="15"/>
      <c r="P79" s="15"/>
      <c r="Q79" s="15"/>
      <c r="R79" s="15"/>
      <c r="S79" s="15"/>
    </row>
    <row r="80" spans="2:19" x14ac:dyDescent="0.3">
      <c r="B80" s="53">
        <v>2019</v>
      </c>
      <c r="C80" s="15" t="s">
        <v>410</v>
      </c>
      <c r="D80" s="15" t="s">
        <v>409</v>
      </c>
      <c r="E80" s="15">
        <v>2021</v>
      </c>
      <c r="F80" s="15" t="s">
        <v>85</v>
      </c>
      <c r="G80" s="15">
        <v>5</v>
      </c>
      <c r="H80" s="51">
        <v>0</v>
      </c>
      <c r="I80" s="50">
        <f t="shared" si="3"/>
        <v>0</v>
      </c>
      <c r="J80" s="50">
        <f t="shared" si="4"/>
        <v>0</v>
      </c>
      <c r="K80" s="50">
        <f t="shared" si="5"/>
        <v>0</v>
      </c>
      <c r="L80" s="15"/>
      <c r="M80" s="15"/>
      <c r="N80" s="15"/>
      <c r="O80" s="15"/>
      <c r="P80" s="15"/>
      <c r="Q80" s="15"/>
      <c r="R80" s="15"/>
      <c r="S80" s="15"/>
    </row>
    <row r="81" spans="2:19" x14ac:dyDescent="0.3">
      <c r="B81" s="53">
        <v>2019</v>
      </c>
      <c r="C81" s="15" t="s">
        <v>408</v>
      </c>
      <c r="D81" s="15" t="s">
        <v>407</v>
      </c>
      <c r="E81" s="15">
        <v>2021</v>
      </c>
      <c r="F81" s="15" t="s">
        <v>77</v>
      </c>
      <c r="G81" s="15">
        <v>5</v>
      </c>
      <c r="H81" s="51">
        <v>0</v>
      </c>
      <c r="I81" s="50">
        <f t="shared" si="3"/>
        <v>0</v>
      </c>
      <c r="J81" s="50">
        <f t="shared" si="4"/>
        <v>0</v>
      </c>
      <c r="K81" s="50">
        <f t="shared" si="5"/>
        <v>0</v>
      </c>
      <c r="L81" s="15"/>
      <c r="M81" s="15"/>
      <c r="N81" s="15"/>
      <c r="O81" s="15"/>
      <c r="P81" s="15"/>
      <c r="Q81" s="15"/>
      <c r="R81" s="15"/>
      <c r="S81" s="15"/>
    </row>
    <row r="82" spans="2:19" x14ac:dyDescent="0.3">
      <c r="B82" s="53">
        <v>2019</v>
      </c>
      <c r="C82" s="15" t="s">
        <v>406</v>
      </c>
      <c r="D82" s="15" t="s">
        <v>88</v>
      </c>
      <c r="E82" s="15">
        <v>2017</v>
      </c>
      <c r="F82" s="15" t="s">
        <v>117</v>
      </c>
      <c r="G82" s="15">
        <v>5</v>
      </c>
      <c r="H82" s="51">
        <v>58</v>
      </c>
      <c r="I82" s="50">
        <f t="shared" si="3"/>
        <v>0</v>
      </c>
      <c r="J82" s="50">
        <f t="shared" si="4"/>
        <v>0</v>
      </c>
      <c r="K82" s="50">
        <f t="shared" si="5"/>
        <v>58</v>
      </c>
      <c r="L82" s="15"/>
      <c r="M82" s="15"/>
      <c r="N82" s="15"/>
      <c r="O82" s="15"/>
      <c r="P82" s="15"/>
      <c r="Q82" s="15"/>
      <c r="R82" s="15"/>
      <c r="S82" s="15"/>
    </row>
    <row r="83" spans="2:19" x14ac:dyDescent="0.3">
      <c r="B83" s="53">
        <v>2019</v>
      </c>
      <c r="C83" s="15" t="s">
        <v>405</v>
      </c>
      <c r="D83" s="15" t="s">
        <v>88</v>
      </c>
      <c r="E83" s="15">
        <v>2019</v>
      </c>
      <c r="F83" s="15" t="s">
        <v>77</v>
      </c>
      <c r="G83" s="15">
        <v>5</v>
      </c>
      <c r="H83" s="51">
        <v>62</v>
      </c>
      <c r="I83" s="50">
        <f t="shared" si="3"/>
        <v>0</v>
      </c>
      <c r="J83" s="50">
        <f t="shared" si="4"/>
        <v>0</v>
      </c>
      <c r="K83" s="50">
        <f t="shared" si="5"/>
        <v>62</v>
      </c>
      <c r="L83" s="15"/>
      <c r="M83" s="15"/>
      <c r="N83" s="15"/>
      <c r="O83" s="15"/>
      <c r="P83" s="15"/>
      <c r="Q83" s="15"/>
      <c r="R83" s="15"/>
      <c r="S83" s="15"/>
    </row>
    <row r="84" spans="2:19" x14ac:dyDescent="0.3">
      <c r="B84" s="53">
        <v>2019</v>
      </c>
      <c r="C84" s="15" t="s">
        <v>404</v>
      </c>
      <c r="D84" s="15" t="s">
        <v>88</v>
      </c>
      <c r="E84" s="15">
        <v>2020</v>
      </c>
      <c r="F84" s="15" t="s">
        <v>117</v>
      </c>
      <c r="G84" s="15">
        <v>4</v>
      </c>
      <c r="H84" s="51">
        <v>0</v>
      </c>
      <c r="I84" s="50">
        <f t="shared" si="3"/>
        <v>0</v>
      </c>
      <c r="J84" s="50">
        <f t="shared" si="4"/>
        <v>0</v>
      </c>
      <c r="K84" s="50">
        <f t="shared" si="5"/>
        <v>0</v>
      </c>
      <c r="L84" s="15"/>
      <c r="M84" s="15"/>
      <c r="N84" s="15"/>
      <c r="O84" s="15"/>
      <c r="P84" s="15"/>
      <c r="Q84" s="15"/>
      <c r="R84" s="15"/>
      <c r="S84" s="15"/>
    </row>
    <row r="85" spans="2:19" x14ac:dyDescent="0.3">
      <c r="B85" s="53">
        <v>2019</v>
      </c>
      <c r="C85" s="15" t="s">
        <v>403</v>
      </c>
      <c r="D85" s="15" t="s">
        <v>402</v>
      </c>
      <c r="E85" s="15">
        <v>2015</v>
      </c>
      <c r="F85" s="15" t="s">
        <v>117</v>
      </c>
      <c r="G85" s="15">
        <v>5</v>
      </c>
      <c r="H85" s="51">
        <v>131</v>
      </c>
      <c r="I85" s="50">
        <f t="shared" si="3"/>
        <v>0</v>
      </c>
      <c r="J85" s="50">
        <f t="shared" si="4"/>
        <v>0</v>
      </c>
      <c r="K85" s="50">
        <f t="shared" si="5"/>
        <v>131</v>
      </c>
      <c r="L85" s="15"/>
      <c r="M85" s="15"/>
      <c r="N85" s="15"/>
      <c r="O85" s="15"/>
      <c r="P85" s="15"/>
      <c r="Q85" s="15"/>
      <c r="R85" s="15"/>
      <c r="S85" s="15"/>
    </row>
    <row r="86" spans="2:19" x14ac:dyDescent="0.3">
      <c r="B86" s="53">
        <v>2019</v>
      </c>
      <c r="C86" s="15" t="s">
        <v>400</v>
      </c>
      <c r="D86" s="15" t="s">
        <v>401</v>
      </c>
      <c r="E86" s="15">
        <v>2015</v>
      </c>
      <c r="F86" s="15" t="s">
        <v>94</v>
      </c>
      <c r="G86" s="15">
        <v>5</v>
      </c>
      <c r="H86" s="51">
        <v>42</v>
      </c>
      <c r="I86" s="50">
        <f t="shared" si="3"/>
        <v>0</v>
      </c>
      <c r="J86" s="50">
        <f t="shared" si="4"/>
        <v>0</v>
      </c>
      <c r="K86" s="50">
        <f t="shared" si="5"/>
        <v>42</v>
      </c>
      <c r="L86" s="15"/>
      <c r="M86" s="15"/>
      <c r="N86" s="15"/>
      <c r="O86" s="15"/>
      <c r="P86" s="15"/>
      <c r="Q86" s="15"/>
      <c r="R86" s="15"/>
      <c r="S86" s="15"/>
    </row>
    <row r="87" spans="2:19" x14ac:dyDescent="0.3">
      <c r="B87" s="53">
        <v>2019</v>
      </c>
      <c r="C87" s="15" t="s">
        <v>400</v>
      </c>
      <c r="D87" s="15" t="s">
        <v>399</v>
      </c>
      <c r="E87" s="15">
        <v>2020</v>
      </c>
      <c r="F87" s="15" t="s">
        <v>117</v>
      </c>
      <c r="G87" s="15">
        <v>5</v>
      </c>
      <c r="H87" s="51">
        <v>0</v>
      </c>
      <c r="I87" s="50">
        <f t="shared" si="3"/>
        <v>0</v>
      </c>
      <c r="J87" s="50">
        <f t="shared" si="4"/>
        <v>0</v>
      </c>
      <c r="K87" s="50">
        <f t="shared" si="5"/>
        <v>0</v>
      </c>
      <c r="L87" s="15"/>
      <c r="M87" s="15"/>
      <c r="N87" s="15"/>
      <c r="O87" s="15"/>
      <c r="P87" s="15"/>
      <c r="Q87" s="15"/>
      <c r="R87" s="15"/>
      <c r="S87" s="15"/>
    </row>
    <row r="88" spans="2:19" x14ac:dyDescent="0.3">
      <c r="B88" s="53">
        <v>2019</v>
      </c>
      <c r="C88" s="15" t="s">
        <v>398</v>
      </c>
      <c r="D88" s="15" t="s">
        <v>88</v>
      </c>
      <c r="E88" s="15">
        <v>2014</v>
      </c>
      <c r="F88" s="15" t="s">
        <v>94</v>
      </c>
      <c r="G88" s="15">
        <v>4</v>
      </c>
      <c r="H88" s="51">
        <v>64</v>
      </c>
      <c r="I88" s="50">
        <f t="shared" si="3"/>
        <v>0</v>
      </c>
      <c r="J88" s="50">
        <f t="shared" si="4"/>
        <v>64</v>
      </c>
      <c r="K88" s="50">
        <f t="shared" si="5"/>
        <v>0</v>
      </c>
      <c r="L88" s="15"/>
      <c r="M88" s="15"/>
      <c r="N88" s="15"/>
      <c r="O88" s="15"/>
      <c r="P88" s="15"/>
      <c r="Q88" s="15"/>
      <c r="R88" s="15"/>
      <c r="S88" s="15"/>
    </row>
    <row r="89" spans="2:19" x14ac:dyDescent="0.3">
      <c r="B89" s="53">
        <v>2019</v>
      </c>
      <c r="C89" s="15" t="s">
        <v>398</v>
      </c>
      <c r="D89" s="15" t="s">
        <v>397</v>
      </c>
      <c r="E89" s="15">
        <v>2020</v>
      </c>
      <c r="F89" s="15" t="s">
        <v>94</v>
      </c>
      <c r="G89" s="15">
        <v>3</v>
      </c>
      <c r="H89" s="51">
        <v>0</v>
      </c>
      <c r="I89" s="50">
        <f t="shared" si="3"/>
        <v>0</v>
      </c>
      <c r="J89" s="50">
        <f t="shared" si="4"/>
        <v>0</v>
      </c>
      <c r="K89" s="50">
        <f t="shared" si="5"/>
        <v>0</v>
      </c>
      <c r="L89" s="15"/>
      <c r="M89" s="15"/>
      <c r="N89" s="15"/>
      <c r="O89" s="15"/>
      <c r="P89" s="15"/>
      <c r="Q89" s="15"/>
      <c r="R89" s="15"/>
      <c r="S89" s="15"/>
    </row>
    <row r="90" spans="2:19" x14ac:dyDescent="0.3">
      <c r="B90" s="53">
        <v>2019</v>
      </c>
      <c r="C90" s="15" t="s">
        <v>396</v>
      </c>
      <c r="D90" s="15" t="s">
        <v>395</v>
      </c>
      <c r="E90" s="15">
        <v>2015</v>
      </c>
      <c r="F90" s="15" t="s">
        <v>94</v>
      </c>
      <c r="G90" s="15">
        <v>4</v>
      </c>
      <c r="H90" s="51">
        <v>113</v>
      </c>
      <c r="I90" s="50">
        <f t="shared" si="3"/>
        <v>0</v>
      </c>
      <c r="J90" s="50">
        <f t="shared" si="4"/>
        <v>113</v>
      </c>
      <c r="K90" s="50">
        <f t="shared" si="5"/>
        <v>0</v>
      </c>
      <c r="L90" s="15"/>
      <c r="M90" s="15"/>
      <c r="N90" s="15"/>
      <c r="O90" s="15"/>
      <c r="P90" s="15"/>
      <c r="Q90" s="15"/>
      <c r="R90" s="15"/>
      <c r="S90" s="15"/>
    </row>
    <row r="91" spans="2:19" x14ac:dyDescent="0.3">
      <c r="B91" s="53">
        <v>2019</v>
      </c>
      <c r="C91" s="15" t="s">
        <v>394</v>
      </c>
      <c r="D91" s="15" t="s">
        <v>88</v>
      </c>
      <c r="E91" s="15">
        <v>2017</v>
      </c>
      <c r="F91" s="15" t="s">
        <v>117</v>
      </c>
      <c r="G91" s="15">
        <v>5</v>
      </c>
      <c r="H91" s="51">
        <v>32</v>
      </c>
      <c r="I91" s="50">
        <f t="shared" si="3"/>
        <v>0</v>
      </c>
      <c r="J91" s="50">
        <f t="shared" si="4"/>
        <v>0</v>
      </c>
      <c r="K91" s="50">
        <f t="shared" si="5"/>
        <v>32</v>
      </c>
      <c r="L91" s="15"/>
      <c r="M91" s="15"/>
      <c r="N91" s="15"/>
      <c r="O91" s="15"/>
      <c r="P91" s="15"/>
      <c r="Q91" s="15"/>
      <c r="R91" s="15"/>
      <c r="S91" s="15"/>
    </row>
    <row r="92" spans="2:19" x14ac:dyDescent="0.3">
      <c r="B92" s="53">
        <v>2019</v>
      </c>
      <c r="C92" s="15" t="s">
        <v>393</v>
      </c>
      <c r="D92" s="15" t="s">
        <v>88</v>
      </c>
      <c r="E92" s="15">
        <v>2016</v>
      </c>
      <c r="F92" s="15" t="s">
        <v>117</v>
      </c>
      <c r="G92" s="15">
        <v>5</v>
      </c>
      <c r="H92" s="51">
        <v>6</v>
      </c>
      <c r="I92" s="50">
        <f t="shared" si="3"/>
        <v>0</v>
      </c>
      <c r="J92" s="50">
        <f t="shared" si="4"/>
        <v>0</v>
      </c>
      <c r="K92" s="50">
        <f t="shared" si="5"/>
        <v>6</v>
      </c>
      <c r="L92" s="15"/>
      <c r="M92" s="15"/>
      <c r="N92" s="15"/>
      <c r="O92" s="15"/>
      <c r="P92" s="15"/>
      <c r="Q92" s="15"/>
      <c r="R92" s="15"/>
      <c r="S92" s="15"/>
    </row>
    <row r="93" spans="2:19" x14ac:dyDescent="0.3">
      <c r="B93" s="53">
        <v>2019</v>
      </c>
      <c r="C93" s="15" t="s">
        <v>392</v>
      </c>
      <c r="D93" s="15" t="s">
        <v>391</v>
      </c>
      <c r="E93" s="15">
        <v>2017</v>
      </c>
      <c r="F93" s="15" t="s">
        <v>82</v>
      </c>
      <c r="G93" s="15">
        <v>5</v>
      </c>
      <c r="H93" s="51">
        <v>260</v>
      </c>
      <c r="I93" s="50">
        <f t="shared" si="3"/>
        <v>0</v>
      </c>
      <c r="J93" s="50">
        <f t="shared" si="4"/>
        <v>0</v>
      </c>
      <c r="K93" s="50">
        <f t="shared" si="5"/>
        <v>260</v>
      </c>
      <c r="L93" s="15"/>
      <c r="M93" s="15"/>
      <c r="N93" s="15"/>
      <c r="O93" s="15"/>
      <c r="P93" s="15"/>
      <c r="Q93" s="15"/>
      <c r="R93" s="15"/>
      <c r="S93" s="15"/>
    </row>
    <row r="94" spans="2:19" x14ac:dyDescent="0.3">
      <c r="B94" s="53">
        <v>2019</v>
      </c>
      <c r="C94" s="15" t="s">
        <v>390</v>
      </c>
      <c r="D94" s="15" t="s">
        <v>389</v>
      </c>
      <c r="E94" s="15">
        <v>2018</v>
      </c>
      <c r="F94" s="15" t="s">
        <v>77</v>
      </c>
      <c r="G94" s="15">
        <v>5</v>
      </c>
      <c r="H94" s="51">
        <v>0</v>
      </c>
      <c r="I94" s="50">
        <f t="shared" si="3"/>
        <v>0</v>
      </c>
      <c r="J94" s="50">
        <f t="shared" si="4"/>
        <v>0</v>
      </c>
      <c r="K94" s="50">
        <f t="shared" si="5"/>
        <v>0</v>
      </c>
      <c r="L94" s="15"/>
      <c r="M94" s="15"/>
      <c r="N94" s="15"/>
      <c r="O94" s="15"/>
      <c r="P94" s="15"/>
      <c r="Q94" s="15"/>
      <c r="R94" s="15"/>
      <c r="S94" s="15"/>
    </row>
    <row r="95" spans="2:19" x14ac:dyDescent="0.3">
      <c r="B95" s="53">
        <v>2019</v>
      </c>
      <c r="C95" s="15" t="s">
        <v>388</v>
      </c>
      <c r="D95" s="15" t="s">
        <v>387</v>
      </c>
      <c r="E95" s="15">
        <v>2018</v>
      </c>
      <c r="F95" s="15" t="s">
        <v>77</v>
      </c>
      <c r="G95" s="15">
        <v>5</v>
      </c>
      <c r="H95" s="51">
        <v>7</v>
      </c>
      <c r="I95" s="50">
        <f t="shared" si="3"/>
        <v>0</v>
      </c>
      <c r="J95" s="50">
        <f t="shared" si="4"/>
        <v>0</v>
      </c>
      <c r="K95" s="50">
        <f t="shared" si="5"/>
        <v>7</v>
      </c>
      <c r="L95" s="15"/>
      <c r="M95" s="15"/>
      <c r="N95" s="15"/>
      <c r="O95" s="15"/>
      <c r="P95" s="15"/>
      <c r="Q95" s="15"/>
      <c r="R95" s="15"/>
      <c r="S95" s="15"/>
    </row>
    <row r="96" spans="2:19" x14ac:dyDescent="0.3">
      <c r="B96" s="53">
        <v>2019</v>
      </c>
      <c r="C96" s="15" t="s">
        <v>386</v>
      </c>
      <c r="D96" s="15" t="s">
        <v>385</v>
      </c>
      <c r="E96" s="15">
        <v>2015</v>
      </c>
      <c r="F96" s="15" t="s">
        <v>82</v>
      </c>
      <c r="G96" s="15">
        <v>5</v>
      </c>
      <c r="H96" s="51">
        <v>360</v>
      </c>
      <c r="I96" s="50">
        <f t="shared" si="3"/>
        <v>0</v>
      </c>
      <c r="J96" s="50">
        <f t="shared" si="4"/>
        <v>0</v>
      </c>
      <c r="K96" s="50">
        <f t="shared" si="5"/>
        <v>360</v>
      </c>
      <c r="L96" s="15"/>
      <c r="M96" s="15"/>
      <c r="N96" s="15"/>
      <c r="O96" s="15"/>
      <c r="P96" s="15"/>
      <c r="Q96" s="15"/>
      <c r="R96" s="15"/>
      <c r="S96" s="15"/>
    </row>
    <row r="97" spans="2:19" x14ac:dyDescent="0.3">
      <c r="B97" s="53">
        <v>2019</v>
      </c>
      <c r="C97" s="15" t="s">
        <v>384</v>
      </c>
      <c r="D97" s="15" t="s">
        <v>383</v>
      </c>
      <c r="E97" s="15">
        <v>2015</v>
      </c>
      <c r="F97" s="15" t="s">
        <v>117</v>
      </c>
      <c r="G97" s="15">
        <v>5</v>
      </c>
      <c r="H97" s="51">
        <v>0</v>
      </c>
      <c r="I97" s="50">
        <f t="shared" si="3"/>
        <v>0</v>
      </c>
      <c r="J97" s="50">
        <f t="shared" si="4"/>
        <v>0</v>
      </c>
      <c r="K97" s="50">
        <f t="shared" si="5"/>
        <v>0</v>
      </c>
      <c r="L97" s="15"/>
      <c r="M97" s="15"/>
      <c r="N97" s="15"/>
      <c r="O97" s="15"/>
      <c r="P97" s="15"/>
      <c r="Q97" s="15"/>
      <c r="R97" s="15"/>
      <c r="S97" s="15"/>
    </row>
    <row r="98" spans="2:19" x14ac:dyDescent="0.3">
      <c r="B98" s="53">
        <v>2019</v>
      </c>
      <c r="C98" s="15" t="s">
        <v>382</v>
      </c>
      <c r="D98" s="15" t="s">
        <v>88</v>
      </c>
      <c r="E98" s="15">
        <v>2013</v>
      </c>
      <c r="F98" s="15" t="s">
        <v>85</v>
      </c>
      <c r="G98" s="15">
        <v>5</v>
      </c>
      <c r="H98" s="51">
        <v>0</v>
      </c>
      <c r="I98" s="50">
        <f t="shared" si="3"/>
        <v>0</v>
      </c>
      <c r="J98" s="50">
        <f t="shared" si="4"/>
        <v>0</v>
      </c>
      <c r="K98" s="50">
        <f t="shared" si="5"/>
        <v>0</v>
      </c>
      <c r="L98" s="15"/>
      <c r="M98" s="15"/>
      <c r="N98" s="15"/>
      <c r="O98" s="15"/>
      <c r="P98" s="15"/>
      <c r="Q98" s="15"/>
      <c r="R98" s="15"/>
      <c r="S98" s="15"/>
    </row>
    <row r="99" spans="2:19" x14ac:dyDescent="0.3">
      <c r="B99" s="53">
        <v>2019</v>
      </c>
      <c r="C99" s="15" t="s">
        <v>381</v>
      </c>
      <c r="D99" s="15" t="s">
        <v>380</v>
      </c>
      <c r="E99" s="15">
        <v>2020</v>
      </c>
      <c r="F99" s="15" t="s">
        <v>137</v>
      </c>
      <c r="G99" s="15">
        <v>5</v>
      </c>
      <c r="H99" s="51">
        <v>0</v>
      </c>
      <c r="I99" s="50">
        <f t="shared" si="3"/>
        <v>0</v>
      </c>
      <c r="J99" s="50">
        <f t="shared" si="4"/>
        <v>0</v>
      </c>
      <c r="K99" s="50">
        <f t="shared" si="5"/>
        <v>0</v>
      </c>
      <c r="L99" s="15"/>
      <c r="M99" s="15"/>
      <c r="N99" s="15"/>
      <c r="O99" s="15"/>
      <c r="P99" s="15"/>
      <c r="Q99" s="15"/>
      <c r="R99" s="15"/>
      <c r="S99" s="15"/>
    </row>
    <row r="100" spans="2:19" x14ac:dyDescent="0.3">
      <c r="B100" s="53">
        <v>2019</v>
      </c>
      <c r="C100" s="15" t="s">
        <v>379</v>
      </c>
      <c r="D100" s="15" t="s">
        <v>88</v>
      </c>
      <c r="E100" s="15">
        <v>2017</v>
      </c>
      <c r="F100" s="15" t="s">
        <v>82</v>
      </c>
      <c r="G100" s="15">
        <v>5</v>
      </c>
      <c r="H100" s="51">
        <v>54</v>
      </c>
      <c r="I100" s="50">
        <f t="shared" si="3"/>
        <v>0</v>
      </c>
      <c r="J100" s="50">
        <f t="shared" si="4"/>
        <v>0</v>
      </c>
      <c r="K100" s="50">
        <f t="shared" si="5"/>
        <v>54</v>
      </c>
      <c r="L100" s="15"/>
      <c r="M100" s="15"/>
      <c r="N100" s="15"/>
      <c r="O100" s="15"/>
      <c r="P100" s="15"/>
      <c r="Q100" s="15"/>
      <c r="R100" s="15"/>
      <c r="S100" s="15"/>
    </row>
    <row r="101" spans="2:19" x14ac:dyDescent="0.3">
      <c r="B101" s="53">
        <v>2019</v>
      </c>
      <c r="C101" s="15" t="s">
        <v>378</v>
      </c>
      <c r="D101" s="15" t="s">
        <v>377</v>
      </c>
      <c r="E101" s="15">
        <v>2017</v>
      </c>
      <c r="F101" s="15" t="s">
        <v>82</v>
      </c>
      <c r="G101" s="15">
        <v>5</v>
      </c>
      <c r="H101" s="51">
        <v>45</v>
      </c>
      <c r="I101" s="50">
        <f t="shared" si="3"/>
        <v>0</v>
      </c>
      <c r="J101" s="50">
        <f t="shared" si="4"/>
        <v>0</v>
      </c>
      <c r="K101" s="50">
        <f t="shared" si="5"/>
        <v>45</v>
      </c>
      <c r="L101" s="15"/>
      <c r="M101" s="15"/>
      <c r="N101" s="15"/>
      <c r="O101" s="15"/>
      <c r="P101" s="15"/>
      <c r="Q101" s="15"/>
      <c r="R101" s="15"/>
      <c r="S101" s="15"/>
    </row>
    <row r="102" spans="2:19" x14ac:dyDescent="0.3">
      <c r="B102" s="53">
        <v>2019</v>
      </c>
      <c r="C102" s="15" t="s">
        <v>376</v>
      </c>
      <c r="D102" s="15" t="s">
        <v>375</v>
      </c>
      <c r="E102" s="15">
        <v>2018</v>
      </c>
      <c r="F102" s="15" t="s">
        <v>85</v>
      </c>
      <c r="G102" s="15">
        <v>5</v>
      </c>
      <c r="H102" s="51">
        <v>4</v>
      </c>
      <c r="I102" s="50">
        <f t="shared" si="3"/>
        <v>0</v>
      </c>
      <c r="J102" s="50">
        <f t="shared" si="4"/>
        <v>0</v>
      </c>
      <c r="K102" s="50">
        <f t="shared" si="5"/>
        <v>4</v>
      </c>
      <c r="L102" s="15"/>
      <c r="M102" s="15"/>
      <c r="N102" s="15"/>
      <c r="O102" s="15"/>
      <c r="P102" s="15"/>
      <c r="Q102" s="15"/>
      <c r="R102" s="15"/>
      <c r="S102" s="15"/>
    </row>
    <row r="103" spans="2:19" x14ac:dyDescent="0.3">
      <c r="B103" s="53">
        <v>2019</v>
      </c>
      <c r="C103" s="15" t="s">
        <v>374</v>
      </c>
      <c r="D103" s="15" t="s">
        <v>373</v>
      </c>
      <c r="E103" s="15">
        <v>2015</v>
      </c>
      <c r="F103" s="15" t="s">
        <v>90</v>
      </c>
      <c r="G103" s="15">
        <v>5</v>
      </c>
      <c r="H103" s="51">
        <v>6</v>
      </c>
      <c r="I103" s="50">
        <f t="shared" si="3"/>
        <v>0</v>
      </c>
      <c r="J103" s="50">
        <f t="shared" si="4"/>
        <v>0</v>
      </c>
      <c r="K103" s="50">
        <f t="shared" si="5"/>
        <v>6</v>
      </c>
      <c r="L103" s="15"/>
      <c r="M103" s="15"/>
      <c r="N103" s="15"/>
      <c r="O103" s="15"/>
      <c r="P103" s="15"/>
      <c r="Q103" s="15"/>
      <c r="R103" s="15"/>
      <c r="S103" s="15"/>
    </row>
    <row r="104" spans="2:19" x14ac:dyDescent="0.3">
      <c r="B104" s="53">
        <v>2019</v>
      </c>
      <c r="C104" s="15" t="s">
        <v>372</v>
      </c>
      <c r="D104" s="15" t="s">
        <v>88</v>
      </c>
      <c r="E104" s="15">
        <v>2015</v>
      </c>
      <c r="F104" s="15" t="s">
        <v>85</v>
      </c>
      <c r="G104" s="15">
        <v>5</v>
      </c>
      <c r="H104" s="51">
        <v>3</v>
      </c>
      <c r="I104" s="50">
        <f t="shared" si="3"/>
        <v>0</v>
      </c>
      <c r="J104" s="50">
        <f t="shared" si="4"/>
        <v>0</v>
      </c>
      <c r="K104" s="50">
        <f t="shared" si="5"/>
        <v>3</v>
      </c>
      <c r="L104" s="15"/>
      <c r="M104" s="15"/>
      <c r="N104" s="15"/>
      <c r="O104" s="15"/>
      <c r="P104" s="15"/>
      <c r="Q104" s="15"/>
      <c r="R104" s="15"/>
      <c r="S104" s="15"/>
    </row>
    <row r="105" spans="2:19" x14ac:dyDescent="0.3">
      <c r="B105" s="53">
        <v>2019</v>
      </c>
      <c r="C105" s="15" t="s">
        <v>371</v>
      </c>
      <c r="D105" s="15" t="s">
        <v>88</v>
      </c>
      <c r="E105" s="15">
        <v>2013</v>
      </c>
      <c r="F105" s="15" t="s">
        <v>82</v>
      </c>
      <c r="G105" s="15">
        <v>5</v>
      </c>
      <c r="H105" s="51">
        <v>0</v>
      </c>
      <c r="I105" s="50">
        <f t="shared" si="3"/>
        <v>0</v>
      </c>
      <c r="J105" s="50">
        <f t="shared" si="4"/>
        <v>0</v>
      </c>
      <c r="K105" s="50">
        <f t="shared" si="5"/>
        <v>0</v>
      </c>
      <c r="L105" s="15"/>
      <c r="M105" s="15"/>
      <c r="N105" s="15"/>
      <c r="O105" s="15"/>
      <c r="P105" s="15"/>
      <c r="Q105" s="15"/>
      <c r="R105" s="15"/>
      <c r="S105" s="15"/>
    </row>
    <row r="106" spans="2:19" x14ac:dyDescent="0.3">
      <c r="B106" s="53">
        <v>2019</v>
      </c>
      <c r="C106" s="15" t="s">
        <v>371</v>
      </c>
      <c r="D106" s="15" t="s">
        <v>370</v>
      </c>
      <c r="E106" s="15">
        <v>2019</v>
      </c>
      <c r="F106" s="15" t="s">
        <v>82</v>
      </c>
      <c r="G106" s="15">
        <v>4</v>
      </c>
      <c r="H106" s="51">
        <v>0</v>
      </c>
      <c r="I106" s="50">
        <f t="shared" si="3"/>
        <v>0</v>
      </c>
      <c r="J106" s="50">
        <f t="shared" si="4"/>
        <v>0</v>
      </c>
      <c r="K106" s="50">
        <f t="shared" si="5"/>
        <v>0</v>
      </c>
      <c r="L106" s="15"/>
      <c r="M106" s="15"/>
      <c r="N106" s="15"/>
      <c r="O106" s="15"/>
      <c r="P106" s="15"/>
      <c r="Q106" s="15"/>
      <c r="R106" s="15"/>
      <c r="S106" s="15"/>
    </row>
    <row r="107" spans="2:19" x14ac:dyDescent="0.3">
      <c r="B107" s="53">
        <v>2019</v>
      </c>
      <c r="C107" s="15" t="s">
        <v>369</v>
      </c>
      <c r="D107" s="15" t="s">
        <v>368</v>
      </c>
      <c r="E107" s="15">
        <v>2017</v>
      </c>
      <c r="F107" s="15" t="s">
        <v>82</v>
      </c>
      <c r="G107" s="15">
        <v>5</v>
      </c>
      <c r="H107" s="51">
        <v>35</v>
      </c>
      <c r="I107" s="50">
        <f t="shared" si="3"/>
        <v>0</v>
      </c>
      <c r="J107" s="50">
        <f t="shared" si="4"/>
        <v>0</v>
      </c>
      <c r="K107" s="50">
        <f t="shared" si="5"/>
        <v>35</v>
      </c>
      <c r="L107" s="15"/>
      <c r="M107" s="15"/>
      <c r="N107" s="15"/>
      <c r="O107" s="15"/>
      <c r="P107" s="15"/>
      <c r="Q107" s="15"/>
      <c r="R107" s="15"/>
      <c r="S107" s="15"/>
    </row>
    <row r="108" spans="2:19" x14ac:dyDescent="0.3">
      <c r="B108" s="53">
        <v>2019</v>
      </c>
      <c r="C108" s="15" t="s">
        <v>367</v>
      </c>
      <c r="D108" s="15" t="s">
        <v>88</v>
      </c>
      <c r="E108" s="15">
        <v>2014</v>
      </c>
      <c r="F108" s="15" t="s">
        <v>82</v>
      </c>
      <c r="G108" s="15">
        <v>5</v>
      </c>
      <c r="H108" s="51">
        <v>2</v>
      </c>
      <c r="I108" s="50">
        <f t="shared" si="3"/>
        <v>0</v>
      </c>
      <c r="J108" s="50">
        <f t="shared" si="4"/>
        <v>0</v>
      </c>
      <c r="K108" s="50">
        <f t="shared" si="5"/>
        <v>2</v>
      </c>
      <c r="L108" s="15"/>
      <c r="M108" s="15"/>
      <c r="N108" s="15"/>
      <c r="O108" s="15"/>
      <c r="P108" s="15"/>
      <c r="Q108" s="15"/>
      <c r="R108" s="15"/>
      <c r="S108" s="15"/>
    </row>
    <row r="109" spans="2:19" x14ac:dyDescent="0.3">
      <c r="B109" s="53">
        <v>2019</v>
      </c>
      <c r="C109" s="15" t="s">
        <v>367</v>
      </c>
      <c r="D109" s="15" t="s">
        <v>366</v>
      </c>
      <c r="E109" s="15">
        <v>2019</v>
      </c>
      <c r="F109" s="15" t="s">
        <v>82</v>
      </c>
      <c r="G109" s="15">
        <v>3</v>
      </c>
      <c r="H109" s="51">
        <v>258</v>
      </c>
      <c r="I109" s="50">
        <f t="shared" si="3"/>
        <v>258</v>
      </c>
      <c r="J109" s="50">
        <f t="shared" si="4"/>
        <v>0</v>
      </c>
      <c r="K109" s="50">
        <f t="shared" si="5"/>
        <v>0</v>
      </c>
      <c r="L109" s="15"/>
      <c r="M109" s="15"/>
      <c r="N109" s="15"/>
      <c r="O109" s="15"/>
      <c r="P109" s="15"/>
      <c r="Q109" s="15"/>
      <c r="R109" s="15"/>
      <c r="S109" s="15"/>
    </row>
    <row r="110" spans="2:19" x14ac:dyDescent="0.3">
      <c r="B110" s="53">
        <v>2019</v>
      </c>
      <c r="C110" s="15" t="s">
        <v>365</v>
      </c>
      <c r="D110" s="15" t="s">
        <v>364</v>
      </c>
      <c r="E110" s="15">
        <v>2018</v>
      </c>
      <c r="F110" s="15" t="s">
        <v>77</v>
      </c>
      <c r="G110" s="15">
        <v>1</v>
      </c>
      <c r="H110" s="51">
        <v>15</v>
      </c>
      <c r="I110" s="50">
        <f t="shared" si="3"/>
        <v>15</v>
      </c>
      <c r="J110" s="50">
        <f t="shared" si="4"/>
        <v>0</v>
      </c>
      <c r="K110" s="50">
        <f t="shared" si="5"/>
        <v>0</v>
      </c>
      <c r="L110" s="15"/>
      <c r="M110" s="15"/>
      <c r="N110" s="15"/>
      <c r="O110" s="15"/>
      <c r="P110" s="15"/>
      <c r="Q110" s="15"/>
      <c r="R110" s="15"/>
      <c r="S110" s="15"/>
    </row>
    <row r="111" spans="2:19" x14ac:dyDescent="0.3">
      <c r="B111" s="53">
        <v>2019</v>
      </c>
      <c r="C111" s="15" t="s">
        <v>363</v>
      </c>
      <c r="D111" s="15" t="s">
        <v>88</v>
      </c>
      <c r="E111" s="15">
        <v>2013</v>
      </c>
      <c r="F111" s="15" t="s">
        <v>101</v>
      </c>
      <c r="G111" s="15">
        <v>5</v>
      </c>
      <c r="H111" s="51">
        <v>0</v>
      </c>
      <c r="I111" s="50">
        <f t="shared" si="3"/>
        <v>0</v>
      </c>
      <c r="J111" s="50">
        <f t="shared" si="4"/>
        <v>0</v>
      </c>
      <c r="K111" s="50">
        <f t="shared" si="5"/>
        <v>0</v>
      </c>
      <c r="L111" s="15"/>
      <c r="M111" s="15"/>
      <c r="N111" s="15"/>
      <c r="O111" s="15"/>
      <c r="P111" s="15"/>
      <c r="Q111" s="15"/>
      <c r="R111" s="15"/>
      <c r="S111" s="15"/>
    </row>
    <row r="112" spans="2:19" x14ac:dyDescent="0.3">
      <c r="B112" s="53">
        <v>2019</v>
      </c>
      <c r="C112" s="15" t="s">
        <v>362</v>
      </c>
      <c r="D112" s="15" t="s">
        <v>361</v>
      </c>
      <c r="E112" s="15">
        <v>2019</v>
      </c>
      <c r="F112" s="15" t="s">
        <v>117</v>
      </c>
      <c r="G112" s="15">
        <v>5</v>
      </c>
      <c r="H112" s="51">
        <v>52</v>
      </c>
      <c r="I112" s="50">
        <f t="shared" si="3"/>
        <v>0</v>
      </c>
      <c r="J112" s="50">
        <f t="shared" si="4"/>
        <v>0</v>
      </c>
      <c r="K112" s="50">
        <f t="shared" si="5"/>
        <v>52</v>
      </c>
      <c r="L112" s="15"/>
      <c r="M112" s="15"/>
      <c r="N112" s="15"/>
      <c r="O112" s="15"/>
      <c r="P112" s="15"/>
      <c r="Q112" s="15"/>
      <c r="R112" s="15"/>
      <c r="S112" s="15"/>
    </row>
    <row r="113" spans="2:19" x14ac:dyDescent="0.3">
      <c r="B113" s="53">
        <v>2019</v>
      </c>
      <c r="C113" s="15" t="s">
        <v>360</v>
      </c>
      <c r="D113" s="15" t="s">
        <v>359</v>
      </c>
      <c r="E113" s="15">
        <v>2016</v>
      </c>
      <c r="F113" s="15" t="s">
        <v>117</v>
      </c>
      <c r="G113" s="15">
        <v>5</v>
      </c>
      <c r="H113" s="51">
        <v>22</v>
      </c>
      <c r="I113" s="50">
        <f t="shared" si="3"/>
        <v>0</v>
      </c>
      <c r="J113" s="50">
        <f t="shared" si="4"/>
        <v>0</v>
      </c>
      <c r="K113" s="50">
        <f t="shared" si="5"/>
        <v>22</v>
      </c>
      <c r="L113" s="15"/>
      <c r="M113" s="15"/>
      <c r="N113" s="15"/>
      <c r="O113" s="15"/>
      <c r="P113" s="15"/>
      <c r="Q113" s="15"/>
      <c r="R113" s="15"/>
      <c r="S113" s="15"/>
    </row>
    <row r="114" spans="2:19" x14ac:dyDescent="0.3">
      <c r="B114" s="53">
        <v>2019</v>
      </c>
      <c r="C114" s="15" t="s">
        <v>358</v>
      </c>
      <c r="D114" s="15" t="s">
        <v>357</v>
      </c>
      <c r="E114" s="15">
        <v>2015</v>
      </c>
      <c r="F114" s="15" t="s">
        <v>90</v>
      </c>
      <c r="G114" s="15">
        <v>5</v>
      </c>
      <c r="H114" s="51">
        <v>1</v>
      </c>
      <c r="I114" s="50">
        <f t="shared" si="3"/>
        <v>0</v>
      </c>
      <c r="J114" s="50">
        <f t="shared" si="4"/>
        <v>0</v>
      </c>
      <c r="K114" s="50">
        <f t="shared" si="5"/>
        <v>1</v>
      </c>
      <c r="L114" s="15"/>
      <c r="M114" s="15"/>
      <c r="N114" s="15"/>
      <c r="O114" s="15"/>
      <c r="P114" s="15"/>
      <c r="Q114" s="15"/>
      <c r="R114" s="15"/>
      <c r="S114" s="15"/>
    </row>
    <row r="115" spans="2:19" x14ac:dyDescent="0.3">
      <c r="B115" s="53">
        <v>2019</v>
      </c>
      <c r="C115" s="15" t="s">
        <v>356</v>
      </c>
      <c r="D115" s="15" t="s">
        <v>88</v>
      </c>
      <c r="E115" s="15">
        <v>2017</v>
      </c>
      <c r="F115" s="15" t="s">
        <v>94</v>
      </c>
      <c r="G115" s="15">
        <v>4</v>
      </c>
      <c r="H115" s="51">
        <v>75</v>
      </c>
      <c r="I115" s="50">
        <f t="shared" si="3"/>
        <v>0</v>
      </c>
      <c r="J115" s="50">
        <f t="shared" si="4"/>
        <v>75</v>
      </c>
      <c r="K115" s="50">
        <f t="shared" si="5"/>
        <v>0</v>
      </c>
      <c r="L115" s="15"/>
      <c r="M115" s="15"/>
      <c r="N115" s="15"/>
      <c r="O115" s="15"/>
      <c r="P115" s="15"/>
      <c r="Q115" s="15"/>
      <c r="R115" s="15"/>
      <c r="S115" s="15"/>
    </row>
    <row r="116" spans="2:19" x14ac:dyDescent="0.3">
      <c r="B116" s="53">
        <v>2019</v>
      </c>
      <c r="C116" s="15" t="s">
        <v>355</v>
      </c>
      <c r="D116" s="15" t="s">
        <v>354</v>
      </c>
      <c r="E116" s="15">
        <v>2017</v>
      </c>
      <c r="F116" s="15" t="s">
        <v>117</v>
      </c>
      <c r="G116" s="15">
        <v>5</v>
      </c>
      <c r="H116" s="51">
        <v>67</v>
      </c>
      <c r="I116" s="50">
        <f t="shared" si="3"/>
        <v>0</v>
      </c>
      <c r="J116" s="50">
        <f t="shared" si="4"/>
        <v>0</v>
      </c>
      <c r="K116" s="50">
        <f t="shared" si="5"/>
        <v>67</v>
      </c>
      <c r="L116" s="15"/>
      <c r="M116" s="15"/>
      <c r="N116" s="15"/>
      <c r="O116" s="15"/>
      <c r="P116" s="15"/>
      <c r="Q116" s="15"/>
      <c r="R116" s="15"/>
      <c r="S116" s="15"/>
    </row>
    <row r="117" spans="2:19" x14ac:dyDescent="0.3">
      <c r="B117" s="53">
        <v>2019</v>
      </c>
      <c r="C117" s="15" t="s">
        <v>352</v>
      </c>
      <c r="D117" s="15" t="s">
        <v>353</v>
      </c>
      <c r="E117" s="15">
        <v>2014</v>
      </c>
      <c r="F117" s="15" t="s">
        <v>77</v>
      </c>
      <c r="G117" s="15">
        <v>5</v>
      </c>
      <c r="H117" s="51">
        <v>7</v>
      </c>
      <c r="I117" s="50">
        <f t="shared" si="3"/>
        <v>0</v>
      </c>
      <c r="J117" s="50">
        <f t="shared" si="4"/>
        <v>0</v>
      </c>
      <c r="K117" s="50">
        <f t="shared" si="5"/>
        <v>7</v>
      </c>
      <c r="L117" s="15"/>
      <c r="M117" s="15"/>
      <c r="N117" s="15"/>
      <c r="O117" s="15"/>
      <c r="P117" s="15"/>
      <c r="Q117" s="15"/>
      <c r="R117" s="15"/>
      <c r="S117" s="15"/>
    </row>
    <row r="118" spans="2:19" x14ac:dyDescent="0.3">
      <c r="B118" s="53">
        <v>2019</v>
      </c>
      <c r="C118" s="15" t="s">
        <v>352</v>
      </c>
      <c r="D118" s="15" t="s">
        <v>351</v>
      </c>
      <c r="E118" s="15">
        <v>2020</v>
      </c>
      <c r="F118" s="15" t="s">
        <v>77</v>
      </c>
      <c r="G118" s="15">
        <v>5</v>
      </c>
      <c r="H118" s="51">
        <v>0</v>
      </c>
      <c r="I118" s="50">
        <f t="shared" si="3"/>
        <v>0</v>
      </c>
      <c r="J118" s="50">
        <f t="shared" si="4"/>
        <v>0</v>
      </c>
      <c r="K118" s="50">
        <f t="shared" si="5"/>
        <v>0</v>
      </c>
      <c r="L118" s="15"/>
      <c r="M118" s="15"/>
      <c r="N118" s="15"/>
      <c r="O118" s="15"/>
      <c r="P118" s="15"/>
      <c r="Q118" s="15"/>
      <c r="R118" s="15"/>
      <c r="S118" s="15"/>
    </row>
    <row r="119" spans="2:19" x14ac:dyDescent="0.3">
      <c r="B119" s="53">
        <v>2019</v>
      </c>
      <c r="C119" s="15" t="s">
        <v>350</v>
      </c>
      <c r="D119" s="15" t="s">
        <v>349</v>
      </c>
      <c r="E119" s="15">
        <v>2014</v>
      </c>
      <c r="F119" s="15" t="s">
        <v>101</v>
      </c>
      <c r="G119" s="15">
        <v>4</v>
      </c>
      <c r="H119" s="51">
        <v>0</v>
      </c>
      <c r="I119" s="50">
        <f t="shared" si="3"/>
        <v>0</v>
      </c>
      <c r="J119" s="50">
        <f t="shared" si="4"/>
        <v>0</v>
      </c>
      <c r="K119" s="50">
        <f t="shared" si="5"/>
        <v>0</v>
      </c>
      <c r="L119" s="15"/>
      <c r="M119" s="15"/>
      <c r="N119" s="15"/>
      <c r="O119" s="15"/>
      <c r="P119" s="15"/>
      <c r="Q119" s="15"/>
      <c r="R119" s="15"/>
      <c r="S119" s="15"/>
    </row>
    <row r="120" spans="2:19" x14ac:dyDescent="0.3">
      <c r="B120" s="53">
        <v>2019</v>
      </c>
      <c r="C120" s="15" t="s">
        <v>348</v>
      </c>
      <c r="D120" s="15" t="s">
        <v>88</v>
      </c>
      <c r="E120" s="15">
        <v>2014</v>
      </c>
      <c r="F120" s="15" t="s">
        <v>101</v>
      </c>
      <c r="G120" s="15">
        <v>4</v>
      </c>
      <c r="H120" s="51">
        <v>0</v>
      </c>
      <c r="I120" s="50">
        <f t="shared" si="3"/>
        <v>0</v>
      </c>
      <c r="J120" s="50">
        <f t="shared" si="4"/>
        <v>0</v>
      </c>
      <c r="K120" s="50">
        <f t="shared" si="5"/>
        <v>0</v>
      </c>
      <c r="L120" s="15"/>
      <c r="M120" s="15"/>
      <c r="N120" s="15"/>
      <c r="O120" s="15"/>
      <c r="P120" s="15"/>
      <c r="Q120" s="15"/>
      <c r="R120" s="15"/>
      <c r="S120" s="15"/>
    </row>
    <row r="121" spans="2:19" x14ac:dyDescent="0.3">
      <c r="B121" s="53">
        <v>2019</v>
      </c>
      <c r="C121" s="15" t="s">
        <v>347</v>
      </c>
      <c r="D121" s="15" t="s">
        <v>346</v>
      </c>
      <c r="E121" s="15">
        <v>2015</v>
      </c>
      <c r="F121" s="15" t="s">
        <v>82</v>
      </c>
      <c r="G121" s="15">
        <v>5</v>
      </c>
      <c r="H121" s="51">
        <v>397</v>
      </c>
      <c r="I121" s="50">
        <f t="shared" si="3"/>
        <v>0</v>
      </c>
      <c r="J121" s="50">
        <f t="shared" si="4"/>
        <v>0</v>
      </c>
      <c r="K121" s="50">
        <f t="shared" si="5"/>
        <v>397</v>
      </c>
      <c r="L121" s="15"/>
      <c r="M121" s="15"/>
      <c r="N121" s="15"/>
      <c r="O121" s="15"/>
      <c r="P121" s="15"/>
      <c r="Q121" s="15"/>
      <c r="R121" s="15"/>
      <c r="S121" s="15"/>
    </row>
    <row r="122" spans="2:19" x14ac:dyDescent="0.3">
      <c r="B122" s="53">
        <v>2019</v>
      </c>
      <c r="C122" s="15" t="s">
        <v>345</v>
      </c>
      <c r="D122" s="15" t="s">
        <v>344</v>
      </c>
      <c r="E122" s="15">
        <v>2017</v>
      </c>
      <c r="F122" s="15" t="s">
        <v>85</v>
      </c>
      <c r="G122" s="15">
        <v>5</v>
      </c>
      <c r="H122" s="51">
        <v>0</v>
      </c>
      <c r="I122" s="50">
        <f t="shared" si="3"/>
        <v>0</v>
      </c>
      <c r="J122" s="50">
        <f t="shared" si="4"/>
        <v>0</v>
      </c>
      <c r="K122" s="50">
        <f t="shared" si="5"/>
        <v>0</v>
      </c>
      <c r="L122" s="15"/>
      <c r="M122" s="15"/>
      <c r="N122" s="15"/>
      <c r="O122" s="15"/>
      <c r="P122" s="15"/>
      <c r="Q122" s="15"/>
      <c r="R122" s="15"/>
      <c r="S122" s="15"/>
    </row>
    <row r="123" spans="2:19" x14ac:dyDescent="0.3">
      <c r="B123" s="53">
        <v>2019</v>
      </c>
      <c r="C123" s="15" t="s">
        <v>343</v>
      </c>
      <c r="D123" s="15" t="s">
        <v>88</v>
      </c>
      <c r="E123" s="15">
        <v>2017</v>
      </c>
      <c r="F123" s="15" t="s">
        <v>117</v>
      </c>
      <c r="G123" s="15">
        <v>5</v>
      </c>
      <c r="H123" s="51">
        <v>415</v>
      </c>
      <c r="I123" s="50">
        <f t="shared" si="3"/>
        <v>0</v>
      </c>
      <c r="J123" s="50">
        <f t="shared" si="4"/>
        <v>0</v>
      </c>
      <c r="K123" s="50">
        <f t="shared" si="5"/>
        <v>415</v>
      </c>
      <c r="L123" s="15"/>
      <c r="M123" s="15"/>
      <c r="N123" s="15"/>
      <c r="O123" s="15"/>
      <c r="P123" s="15"/>
      <c r="Q123" s="15"/>
      <c r="R123" s="15"/>
      <c r="S123" s="15"/>
    </row>
    <row r="124" spans="2:19" x14ac:dyDescent="0.3">
      <c r="B124" s="53">
        <v>2019</v>
      </c>
      <c r="C124" s="15" t="s">
        <v>342</v>
      </c>
      <c r="D124" s="15" t="s">
        <v>341</v>
      </c>
      <c r="E124" s="15">
        <v>2015</v>
      </c>
      <c r="F124" s="15" t="s">
        <v>94</v>
      </c>
      <c r="G124" s="15">
        <v>2</v>
      </c>
      <c r="H124" s="51">
        <v>0</v>
      </c>
      <c r="I124" s="50">
        <f t="shared" si="3"/>
        <v>0</v>
      </c>
      <c r="J124" s="50">
        <f t="shared" si="4"/>
        <v>0</v>
      </c>
      <c r="K124" s="50">
        <f t="shared" si="5"/>
        <v>0</v>
      </c>
      <c r="L124" s="15"/>
      <c r="M124" s="15"/>
      <c r="N124" s="15"/>
      <c r="O124" s="15"/>
      <c r="P124" s="15"/>
      <c r="Q124" s="15"/>
      <c r="R124" s="15"/>
      <c r="S124" s="15"/>
    </row>
    <row r="125" spans="2:19" x14ac:dyDescent="0.3">
      <c r="B125" s="53">
        <v>2019</v>
      </c>
      <c r="C125" s="15" t="s">
        <v>340</v>
      </c>
      <c r="D125" s="15" t="s">
        <v>339</v>
      </c>
      <c r="E125" s="15">
        <v>2020</v>
      </c>
      <c r="F125" s="15" t="s">
        <v>77</v>
      </c>
      <c r="G125" s="15">
        <v>5</v>
      </c>
      <c r="H125" s="51">
        <v>0</v>
      </c>
      <c r="I125" s="50">
        <f t="shared" si="3"/>
        <v>0</v>
      </c>
      <c r="J125" s="50">
        <f t="shared" si="4"/>
        <v>0</v>
      </c>
      <c r="K125" s="50">
        <f t="shared" si="5"/>
        <v>0</v>
      </c>
      <c r="L125" s="15"/>
      <c r="M125" s="15"/>
      <c r="N125" s="15"/>
      <c r="O125" s="15"/>
      <c r="P125" s="15"/>
      <c r="Q125" s="15"/>
      <c r="R125" s="15"/>
      <c r="S125" s="15"/>
    </row>
    <row r="126" spans="2:19" x14ac:dyDescent="0.3">
      <c r="B126" s="53">
        <v>2019</v>
      </c>
      <c r="C126" s="15" t="s">
        <v>338</v>
      </c>
      <c r="D126" s="15" t="s">
        <v>88</v>
      </c>
      <c r="E126" s="15">
        <v>2017</v>
      </c>
      <c r="F126" s="15" t="s">
        <v>77</v>
      </c>
      <c r="G126" s="15">
        <v>5</v>
      </c>
      <c r="H126" s="51">
        <v>8</v>
      </c>
      <c r="I126" s="50">
        <f t="shared" si="3"/>
        <v>0</v>
      </c>
      <c r="J126" s="50">
        <f t="shared" si="4"/>
        <v>0</v>
      </c>
      <c r="K126" s="50">
        <f t="shared" si="5"/>
        <v>8</v>
      </c>
      <c r="L126" s="15"/>
      <c r="M126" s="15"/>
      <c r="N126" s="15"/>
      <c r="O126" s="15"/>
      <c r="P126" s="15"/>
      <c r="Q126" s="15"/>
      <c r="R126" s="15"/>
      <c r="S126" s="15"/>
    </row>
    <row r="127" spans="2:19" x14ac:dyDescent="0.3">
      <c r="B127" s="53">
        <v>2019</v>
      </c>
      <c r="C127" s="15" t="s">
        <v>337</v>
      </c>
      <c r="D127" s="15" t="s">
        <v>336</v>
      </c>
      <c r="E127" s="15">
        <v>2014</v>
      </c>
      <c r="F127" s="15" t="s">
        <v>82</v>
      </c>
      <c r="G127" s="15">
        <v>5</v>
      </c>
      <c r="H127" s="51">
        <v>94</v>
      </c>
      <c r="I127" s="50">
        <f t="shared" si="3"/>
        <v>0</v>
      </c>
      <c r="J127" s="50">
        <f t="shared" si="4"/>
        <v>0</v>
      </c>
      <c r="K127" s="50">
        <f t="shared" si="5"/>
        <v>94</v>
      </c>
      <c r="L127" s="15"/>
      <c r="M127" s="15"/>
      <c r="N127" s="15"/>
      <c r="O127" s="15"/>
      <c r="P127" s="15"/>
      <c r="Q127" s="15"/>
      <c r="R127" s="15"/>
      <c r="S127" s="15"/>
    </row>
    <row r="128" spans="2:19" x14ac:dyDescent="0.3">
      <c r="B128" s="53">
        <v>2019</v>
      </c>
      <c r="C128" s="15" t="s">
        <v>335</v>
      </c>
      <c r="D128" s="15" t="s">
        <v>334</v>
      </c>
      <c r="E128" s="15">
        <v>2019</v>
      </c>
      <c r="F128" s="15" t="s">
        <v>82</v>
      </c>
      <c r="G128" s="15">
        <v>5</v>
      </c>
      <c r="H128" s="51">
        <v>78</v>
      </c>
      <c r="I128" s="50">
        <f t="shared" si="3"/>
        <v>0</v>
      </c>
      <c r="J128" s="50">
        <f t="shared" si="4"/>
        <v>0</v>
      </c>
      <c r="K128" s="50">
        <f t="shared" si="5"/>
        <v>78</v>
      </c>
      <c r="L128" s="15"/>
      <c r="M128" s="15"/>
      <c r="N128" s="15"/>
      <c r="O128" s="15"/>
      <c r="P128" s="15"/>
      <c r="Q128" s="15"/>
      <c r="R128" s="15"/>
      <c r="S128" s="15"/>
    </row>
    <row r="129" spans="2:19" x14ac:dyDescent="0.3">
      <c r="B129" s="53">
        <v>2019</v>
      </c>
      <c r="C129" s="15" t="s">
        <v>333</v>
      </c>
      <c r="D129" s="15" t="s">
        <v>332</v>
      </c>
      <c r="E129" s="15">
        <v>2017</v>
      </c>
      <c r="F129" s="15" t="s">
        <v>82</v>
      </c>
      <c r="G129" s="15">
        <v>5</v>
      </c>
      <c r="H129" s="51">
        <v>43</v>
      </c>
      <c r="I129" s="50">
        <f t="shared" si="3"/>
        <v>0</v>
      </c>
      <c r="J129" s="50">
        <f t="shared" si="4"/>
        <v>0</v>
      </c>
      <c r="K129" s="50">
        <f t="shared" si="5"/>
        <v>43</v>
      </c>
      <c r="L129" s="15"/>
      <c r="M129" s="15"/>
      <c r="N129" s="15"/>
      <c r="O129" s="15"/>
      <c r="P129" s="15"/>
      <c r="Q129" s="15"/>
      <c r="R129" s="15"/>
      <c r="S129" s="15"/>
    </row>
    <row r="130" spans="2:19" x14ac:dyDescent="0.3">
      <c r="B130" s="53">
        <v>2019</v>
      </c>
      <c r="C130" s="15" t="s">
        <v>331</v>
      </c>
      <c r="D130" s="15" t="s">
        <v>330</v>
      </c>
      <c r="E130" s="15">
        <v>2018</v>
      </c>
      <c r="F130" s="15" t="s">
        <v>90</v>
      </c>
      <c r="G130" s="15">
        <v>5</v>
      </c>
      <c r="H130" s="51">
        <v>6</v>
      </c>
      <c r="I130" s="50">
        <f t="shared" si="3"/>
        <v>0</v>
      </c>
      <c r="J130" s="50">
        <f t="shared" si="4"/>
        <v>0</v>
      </c>
      <c r="K130" s="50">
        <f t="shared" si="5"/>
        <v>6</v>
      </c>
      <c r="L130" s="15"/>
      <c r="M130" s="15"/>
      <c r="N130" s="15"/>
      <c r="O130" s="15"/>
      <c r="P130" s="15"/>
      <c r="Q130" s="15"/>
      <c r="R130" s="15"/>
      <c r="S130" s="15"/>
    </row>
    <row r="131" spans="2:19" x14ac:dyDescent="0.3">
      <c r="B131" s="53">
        <v>2019</v>
      </c>
      <c r="C131" s="15" t="s">
        <v>329</v>
      </c>
      <c r="D131" s="15" t="s">
        <v>88</v>
      </c>
      <c r="E131" s="15">
        <v>2013</v>
      </c>
      <c r="F131" s="15" t="s">
        <v>90</v>
      </c>
      <c r="G131" s="15">
        <v>5</v>
      </c>
      <c r="H131" s="51">
        <v>2</v>
      </c>
      <c r="I131" s="50">
        <f t="shared" si="3"/>
        <v>0</v>
      </c>
      <c r="J131" s="50">
        <f t="shared" si="4"/>
        <v>0</v>
      </c>
      <c r="K131" s="50">
        <f t="shared" si="5"/>
        <v>2</v>
      </c>
      <c r="L131" s="15"/>
      <c r="M131" s="15"/>
      <c r="N131" s="15"/>
      <c r="O131" s="15"/>
      <c r="P131" s="15"/>
      <c r="Q131" s="15"/>
      <c r="R131" s="15"/>
      <c r="S131" s="15"/>
    </row>
    <row r="132" spans="2:19" x14ac:dyDescent="0.3">
      <c r="B132" s="53">
        <v>2019</v>
      </c>
      <c r="C132" s="15" t="s">
        <v>328</v>
      </c>
      <c r="D132" s="15" t="s">
        <v>327</v>
      </c>
      <c r="E132" s="15">
        <v>2014</v>
      </c>
      <c r="F132" s="15" t="s">
        <v>82</v>
      </c>
      <c r="G132" s="15">
        <v>5</v>
      </c>
      <c r="H132" s="51">
        <v>36</v>
      </c>
      <c r="I132" s="50">
        <f t="shared" si="3"/>
        <v>0</v>
      </c>
      <c r="J132" s="50">
        <f t="shared" si="4"/>
        <v>0</v>
      </c>
      <c r="K132" s="50">
        <f t="shared" si="5"/>
        <v>36</v>
      </c>
      <c r="L132" s="15"/>
      <c r="M132" s="15"/>
      <c r="N132" s="15"/>
      <c r="O132" s="15"/>
      <c r="P132" s="15"/>
      <c r="Q132" s="15"/>
      <c r="R132" s="15"/>
      <c r="S132" s="15"/>
    </row>
    <row r="133" spans="2:19" x14ac:dyDescent="0.3">
      <c r="B133" s="53">
        <v>2019</v>
      </c>
      <c r="C133" s="15" t="s">
        <v>326</v>
      </c>
      <c r="D133" s="15" t="s">
        <v>325</v>
      </c>
      <c r="E133" s="15">
        <v>2015</v>
      </c>
      <c r="F133" s="15" t="s">
        <v>77</v>
      </c>
      <c r="G133" s="15">
        <v>5</v>
      </c>
      <c r="H133" s="51">
        <v>23</v>
      </c>
      <c r="I133" s="50">
        <f t="shared" ref="I133:I196" si="6">IF(G133&lt;4,H133,0)</f>
        <v>0</v>
      </c>
      <c r="J133" s="50">
        <f t="shared" ref="J133:J196" si="7">IF(G133=4,H133,0)</f>
        <v>0</v>
      </c>
      <c r="K133" s="50">
        <f t="shared" ref="K133:K196" si="8">IF(G133=5,H133,0)</f>
        <v>23</v>
      </c>
      <c r="L133" s="15"/>
      <c r="M133" s="15"/>
      <c r="N133" s="15"/>
      <c r="O133" s="15"/>
      <c r="P133" s="15"/>
      <c r="Q133" s="15"/>
      <c r="R133" s="15"/>
      <c r="S133" s="15"/>
    </row>
    <row r="134" spans="2:19" x14ac:dyDescent="0.3">
      <c r="B134" s="53">
        <v>2019</v>
      </c>
      <c r="C134" s="15" t="s">
        <v>324</v>
      </c>
      <c r="D134" s="15" t="s">
        <v>323</v>
      </c>
      <c r="E134" s="15">
        <v>2019</v>
      </c>
      <c r="F134" s="15" t="s">
        <v>82</v>
      </c>
      <c r="G134" s="15">
        <v>5</v>
      </c>
      <c r="H134" s="51">
        <v>30</v>
      </c>
      <c r="I134" s="50">
        <f t="shared" si="6"/>
        <v>0</v>
      </c>
      <c r="J134" s="50">
        <f t="shared" si="7"/>
        <v>0</v>
      </c>
      <c r="K134" s="50">
        <f t="shared" si="8"/>
        <v>30</v>
      </c>
      <c r="L134" s="15"/>
      <c r="M134" s="15"/>
      <c r="N134" s="15"/>
      <c r="O134" s="15"/>
      <c r="P134" s="15"/>
      <c r="Q134" s="15"/>
      <c r="R134" s="15"/>
      <c r="S134" s="15"/>
    </row>
    <row r="135" spans="2:19" x14ac:dyDescent="0.3">
      <c r="B135" s="53">
        <v>2019</v>
      </c>
      <c r="C135" s="15" t="s">
        <v>322</v>
      </c>
      <c r="D135" s="15" t="s">
        <v>88</v>
      </c>
      <c r="E135" s="15">
        <v>2013</v>
      </c>
      <c r="F135" s="15" t="s">
        <v>85</v>
      </c>
      <c r="G135" s="15">
        <v>5</v>
      </c>
      <c r="H135" s="51">
        <v>6</v>
      </c>
      <c r="I135" s="50">
        <f t="shared" si="6"/>
        <v>0</v>
      </c>
      <c r="J135" s="50">
        <f t="shared" si="7"/>
        <v>0</v>
      </c>
      <c r="K135" s="50">
        <f t="shared" si="8"/>
        <v>6</v>
      </c>
      <c r="L135" s="15"/>
      <c r="M135" s="15"/>
      <c r="N135" s="15"/>
      <c r="O135" s="15"/>
      <c r="P135" s="15"/>
      <c r="Q135" s="15"/>
      <c r="R135" s="15"/>
      <c r="S135" s="15"/>
    </row>
    <row r="136" spans="2:19" x14ac:dyDescent="0.3">
      <c r="B136" s="53">
        <v>2019</v>
      </c>
      <c r="C136" s="15" t="s">
        <v>321</v>
      </c>
      <c r="D136" s="15" t="s">
        <v>315</v>
      </c>
      <c r="E136" s="15">
        <v>2015</v>
      </c>
      <c r="F136" s="15" t="s">
        <v>94</v>
      </c>
      <c r="G136" s="15">
        <v>4</v>
      </c>
      <c r="H136" s="51">
        <v>45</v>
      </c>
      <c r="I136" s="50">
        <f t="shared" si="6"/>
        <v>0</v>
      </c>
      <c r="J136" s="50">
        <f t="shared" si="7"/>
        <v>45</v>
      </c>
      <c r="K136" s="50">
        <f t="shared" si="8"/>
        <v>0</v>
      </c>
      <c r="L136" s="15"/>
      <c r="M136" s="15"/>
      <c r="N136" s="15"/>
      <c r="O136" s="15"/>
      <c r="P136" s="15"/>
      <c r="Q136" s="15"/>
      <c r="R136" s="15"/>
      <c r="S136" s="15"/>
    </row>
    <row r="137" spans="2:19" x14ac:dyDescent="0.3">
      <c r="B137" s="53">
        <v>2019</v>
      </c>
      <c r="C137" s="15" t="s">
        <v>320</v>
      </c>
      <c r="D137" s="15" t="s">
        <v>319</v>
      </c>
      <c r="E137" s="15">
        <v>2019</v>
      </c>
      <c r="F137" s="15" t="s">
        <v>117</v>
      </c>
      <c r="G137" s="15">
        <v>5</v>
      </c>
      <c r="H137" s="51">
        <v>23</v>
      </c>
      <c r="I137" s="50">
        <f t="shared" si="6"/>
        <v>0</v>
      </c>
      <c r="J137" s="50">
        <f t="shared" si="7"/>
        <v>0</v>
      </c>
      <c r="K137" s="50">
        <f t="shared" si="8"/>
        <v>23</v>
      </c>
      <c r="L137" s="15"/>
      <c r="M137" s="15"/>
      <c r="N137" s="15"/>
      <c r="O137" s="15"/>
      <c r="P137" s="15"/>
      <c r="Q137" s="15"/>
      <c r="R137" s="15"/>
      <c r="S137" s="15"/>
    </row>
    <row r="138" spans="2:19" x14ac:dyDescent="0.3">
      <c r="B138" s="53">
        <v>2019</v>
      </c>
      <c r="C138" s="15" t="s">
        <v>318</v>
      </c>
      <c r="D138" s="15" t="s">
        <v>317</v>
      </c>
      <c r="E138" s="15">
        <v>2018</v>
      </c>
      <c r="F138" s="15" t="s">
        <v>90</v>
      </c>
      <c r="G138" s="15">
        <v>5</v>
      </c>
      <c r="H138" s="51">
        <v>5</v>
      </c>
      <c r="I138" s="50">
        <f t="shared" si="6"/>
        <v>0</v>
      </c>
      <c r="J138" s="50">
        <f t="shared" si="7"/>
        <v>0</v>
      </c>
      <c r="K138" s="50">
        <f t="shared" si="8"/>
        <v>5</v>
      </c>
      <c r="L138" s="15"/>
      <c r="M138" s="15"/>
      <c r="N138" s="15"/>
      <c r="O138" s="15"/>
      <c r="P138" s="15"/>
      <c r="Q138" s="15"/>
      <c r="R138" s="15"/>
      <c r="S138" s="15"/>
    </row>
    <row r="139" spans="2:19" x14ac:dyDescent="0.3">
      <c r="B139" s="53">
        <v>2019</v>
      </c>
      <c r="C139" s="15" t="s">
        <v>316</v>
      </c>
      <c r="D139" s="15" t="s">
        <v>315</v>
      </c>
      <c r="E139" s="15">
        <v>2015</v>
      </c>
      <c r="F139" s="15" t="s">
        <v>94</v>
      </c>
      <c r="G139" s="15">
        <v>4</v>
      </c>
      <c r="H139" s="51">
        <v>78</v>
      </c>
      <c r="I139" s="50">
        <f t="shared" si="6"/>
        <v>0</v>
      </c>
      <c r="J139" s="50">
        <f t="shared" si="7"/>
        <v>78</v>
      </c>
      <c r="K139" s="50">
        <f t="shared" si="8"/>
        <v>0</v>
      </c>
      <c r="L139" s="15"/>
      <c r="M139" s="15"/>
      <c r="N139" s="15"/>
      <c r="O139" s="15"/>
      <c r="P139" s="15"/>
      <c r="Q139" s="15"/>
      <c r="R139" s="15"/>
      <c r="S139" s="15"/>
    </row>
    <row r="140" spans="2:19" x14ac:dyDescent="0.3">
      <c r="B140" s="53">
        <v>2019</v>
      </c>
      <c r="C140" s="15" t="s">
        <v>314</v>
      </c>
      <c r="D140" s="15" t="s">
        <v>313</v>
      </c>
      <c r="E140" s="15">
        <v>2019</v>
      </c>
      <c r="F140" s="15" t="s">
        <v>82</v>
      </c>
      <c r="G140" s="15">
        <v>5</v>
      </c>
      <c r="H140" s="51">
        <v>0</v>
      </c>
      <c r="I140" s="50">
        <f t="shared" si="6"/>
        <v>0</v>
      </c>
      <c r="J140" s="50">
        <f t="shared" si="7"/>
        <v>0</v>
      </c>
      <c r="K140" s="50">
        <f t="shared" si="8"/>
        <v>0</v>
      </c>
      <c r="L140" s="15"/>
      <c r="M140" s="15"/>
      <c r="N140" s="15"/>
      <c r="O140" s="15"/>
      <c r="P140" s="15"/>
      <c r="Q140" s="15"/>
      <c r="R140" s="15"/>
      <c r="S140" s="15"/>
    </row>
    <row r="141" spans="2:19" x14ac:dyDescent="0.3">
      <c r="B141" s="53">
        <v>2019</v>
      </c>
      <c r="C141" s="15" t="s">
        <v>312</v>
      </c>
      <c r="D141" s="15" t="s">
        <v>88</v>
      </c>
      <c r="E141" s="15">
        <v>2017</v>
      </c>
      <c r="F141" s="15" t="s">
        <v>82</v>
      </c>
      <c r="G141" s="15">
        <v>5</v>
      </c>
      <c r="H141" s="51">
        <v>31</v>
      </c>
      <c r="I141" s="50">
        <f t="shared" si="6"/>
        <v>0</v>
      </c>
      <c r="J141" s="50">
        <f t="shared" si="7"/>
        <v>0</v>
      </c>
      <c r="K141" s="50">
        <f t="shared" si="8"/>
        <v>31</v>
      </c>
      <c r="L141" s="15"/>
      <c r="M141" s="15"/>
      <c r="N141" s="15"/>
      <c r="O141" s="15"/>
      <c r="P141" s="15"/>
      <c r="Q141" s="15"/>
      <c r="R141" s="15"/>
      <c r="S141" s="15"/>
    </row>
    <row r="142" spans="2:19" x14ac:dyDescent="0.3">
      <c r="B142" s="53">
        <v>2019</v>
      </c>
      <c r="C142" s="15" t="s">
        <v>311</v>
      </c>
      <c r="D142" s="15" t="s">
        <v>310</v>
      </c>
      <c r="E142" s="15">
        <v>2020</v>
      </c>
      <c r="F142" s="15" t="s">
        <v>117</v>
      </c>
      <c r="G142" s="15">
        <v>5</v>
      </c>
      <c r="H142" s="51">
        <v>0</v>
      </c>
      <c r="I142" s="50">
        <f t="shared" si="6"/>
        <v>0</v>
      </c>
      <c r="J142" s="50">
        <f t="shared" si="7"/>
        <v>0</v>
      </c>
      <c r="K142" s="50">
        <f t="shared" si="8"/>
        <v>0</v>
      </c>
      <c r="L142" s="15"/>
      <c r="M142" s="15"/>
      <c r="N142" s="15"/>
      <c r="O142" s="15"/>
      <c r="P142" s="15"/>
      <c r="Q142" s="15"/>
      <c r="R142" s="15"/>
      <c r="S142" s="15"/>
    </row>
    <row r="143" spans="2:19" x14ac:dyDescent="0.3">
      <c r="B143" s="53">
        <v>2019</v>
      </c>
      <c r="C143" s="15" t="s">
        <v>309</v>
      </c>
      <c r="D143" s="15" t="s">
        <v>308</v>
      </c>
      <c r="E143" s="15">
        <v>2015</v>
      </c>
      <c r="F143" s="15" t="s">
        <v>307</v>
      </c>
      <c r="G143" s="15">
        <v>4</v>
      </c>
      <c r="H143" s="51">
        <v>0</v>
      </c>
      <c r="I143" s="50">
        <f t="shared" si="6"/>
        <v>0</v>
      </c>
      <c r="J143" s="50">
        <f t="shared" si="7"/>
        <v>0</v>
      </c>
      <c r="K143" s="50">
        <f t="shared" si="8"/>
        <v>0</v>
      </c>
      <c r="L143" s="15"/>
      <c r="M143" s="15"/>
      <c r="N143" s="15"/>
      <c r="O143" s="15"/>
      <c r="P143" s="15"/>
      <c r="Q143" s="15"/>
      <c r="R143" s="15"/>
      <c r="S143" s="15"/>
    </row>
    <row r="144" spans="2:19" x14ac:dyDescent="0.3">
      <c r="B144" s="53">
        <v>2019</v>
      </c>
      <c r="C144" s="15" t="s">
        <v>306</v>
      </c>
      <c r="D144" s="15" t="s">
        <v>305</v>
      </c>
      <c r="E144" s="15">
        <v>2018</v>
      </c>
      <c r="F144" s="15" t="s">
        <v>117</v>
      </c>
      <c r="G144" s="15">
        <v>5</v>
      </c>
      <c r="H144" s="51">
        <v>100</v>
      </c>
      <c r="I144" s="50">
        <f t="shared" si="6"/>
        <v>0</v>
      </c>
      <c r="J144" s="50">
        <f t="shared" si="7"/>
        <v>0</v>
      </c>
      <c r="K144" s="50">
        <f t="shared" si="8"/>
        <v>100</v>
      </c>
      <c r="L144" s="15"/>
      <c r="M144" s="15"/>
      <c r="N144" s="15"/>
      <c r="O144" s="15"/>
      <c r="P144" s="15"/>
      <c r="Q144" s="15"/>
      <c r="R144" s="15"/>
      <c r="S144" s="15"/>
    </row>
    <row r="145" spans="2:19" x14ac:dyDescent="0.3">
      <c r="B145" s="53">
        <v>2019</v>
      </c>
      <c r="C145" s="15" t="s">
        <v>304</v>
      </c>
      <c r="D145" s="15" t="s">
        <v>303</v>
      </c>
      <c r="E145" s="15">
        <v>2019</v>
      </c>
      <c r="F145" s="15" t="s">
        <v>101</v>
      </c>
      <c r="G145" s="15">
        <v>5</v>
      </c>
      <c r="H145" s="51">
        <v>24</v>
      </c>
      <c r="I145" s="50">
        <f t="shared" si="6"/>
        <v>0</v>
      </c>
      <c r="J145" s="50">
        <f t="shared" si="7"/>
        <v>0</v>
      </c>
      <c r="K145" s="50">
        <f t="shared" si="8"/>
        <v>24</v>
      </c>
      <c r="L145" s="15"/>
      <c r="M145" s="15"/>
      <c r="N145" s="15"/>
      <c r="O145" s="15"/>
      <c r="P145" s="15"/>
      <c r="Q145" s="15"/>
      <c r="R145" s="15"/>
      <c r="S145" s="15"/>
    </row>
    <row r="146" spans="2:19" x14ac:dyDescent="0.3">
      <c r="B146" s="53">
        <v>2019</v>
      </c>
      <c r="C146" s="15" t="s">
        <v>302</v>
      </c>
      <c r="D146" s="15" t="s">
        <v>301</v>
      </c>
      <c r="E146" s="15">
        <v>2014</v>
      </c>
      <c r="F146" s="15" t="s">
        <v>90</v>
      </c>
      <c r="G146" s="15">
        <v>5</v>
      </c>
      <c r="H146" s="51">
        <v>85</v>
      </c>
      <c r="I146" s="50">
        <f t="shared" si="6"/>
        <v>0</v>
      </c>
      <c r="J146" s="50">
        <f t="shared" si="7"/>
        <v>0</v>
      </c>
      <c r="K146" s="50">
        <f t="shared" si="8"/>
        <v>85</v>
      </c>
      <c r="L146" s="15"/>
      <c r="M146" s="15"/>
      <c r="N146" s="15"/>
      <c r="O146" s="15"/>
      <c r="P146" s="15"/>
      <c r="Q146" s="15"/>
      <c r="R146" s="15"/>
      <c r="S146" s="15"/>
    </row>
    <row r="147" spans="2:19" x14ac:dyDescent="0.3">
      <c r="B147" s="53">
        <v>2019</v>
      </c>
      <c r="C147" s="15" t="s">
        <v>300</v>
      </c>
      <c r="D147" s="15" t="s">
        <v>88</v>
      </c>
      <c r="E147" s="15">
        <v>2017</v>
      </c>
      <c r="F147" s="15" t="s">
        <v>90</v>
      </c>
      <c r="G147" s="15">
        <v>5</v>
      </c>
      <c r="H147" s="51">
        <v>1</v>
      </c>
      <c r="I147" s="50">
        <f t="shared" si="6"/>
        <v>0</v>
      </c>
      <c r="J147" s="50">
        <f t="shared" si="7"/>
        <v>0</v>
      </c>
      <c r="K147" s="50">
        <f t="shared" si="8"/>
        <v>1</v>
      </c>
      <c r="L147" s="15"/>
      <c r="M147" s="15"/>
      <c r="N147" s="15"/>
      <c r="O147" s="15"/>
      <c r="P147" s="15"/>
      <c r="Q147" s="15"/>
      <c r="R147" s="15"/>
      <c r="S147" s="15"/>
    </row>
    <row r="148" spans="2:19" x14ac:dyDescent="0.3">
      <c r="B148" s="53">
        <v>2019</v>
      </c>
      <c r="C148" s="15" t="s">
        <v>299</v>
      </c>
      <c r="D148" s="15" t="s">
        <v>88</v>
      </c>
      <c r="E148" s="15">
        <v>2013</v>
      </c>
      <c r="F148" s="15" t="s">
        <v>101</v>
      </c>
      <c r="G148" s="15">
        <v>4</v>
      </c>
      <c r="H148" s="51">
        <v>0</v>
      </c>
      <c r="I148" s="50">
        <f t="shared" si="6"/>
        <v>0</v>
      </c>
      <c r="J148" s="50">
        <f t="shared" si="7"/>
        <v>0</v>
      </c>
      <c r="K148" s="50">
        <f t="shared" si="8"/>
        <v>0</v>
      </c>
      <c r="L148" s="15"/>
      <c r="M148" s="15"/>
      <c r="N148" s="15"/>
      <c r="O148" s="15"/>
      <c r="P148" s="15"/>
      <c r="Q148" s="15"/>
      <c r="R148" s="15"/>
      <c r="S148" s="15"/>
    </row>
    <row r="149" spans="2:19" x14ac:dyDescent="0.3">
      <c r="B149" s="53">
        <v>2019</v>
      </c>
      <c r="C149" s="15" t="s">
        <v>298</v>
      </c>
      <c r="D149" s="15" t="s">
        <v>297</v>
      </c>
      <c r="E149" s="15">
        <v>2019</v>
      </c>
      <c r="F149" s="15" t="s">
        <v>117</v>
      </c>
      <c r="G149" s="15">
        <v>5</v>
      </c>
      <c r="H149" s="51">
        <v>20</v>
      </c>
      <c r="I149" s="50">
        <f t="shared" si="6"/>
        <v>0</v>
      </c>
      <c r="J149" s="50">
        <f t="shared" si="7"/>
        <v>0</v>
      </c>
      <c r="K149" s="50">
        <f t="shared" si="8"/>
        <v>20</v>
      </c>
      <c r="L149" s="15"/>
      <c r="M149" s="15"/>
      <c r="N149" s="15"/>
      <c r="O149" s="15"/>
      <c r="P149" s="15"/>
      <c r="Q149" s="15"/>
      <c r="R149" s="15"/>
      <c r="S149" s="15"/>
    </row>
    <row r="150" spans="2:19" x14ac:dyDescent="0.3">
      <c r="B150" s="53">
        <v>2019</v>
      </c>
      <c r="C150" s="15" t="s">
        <v>296</v>
      </c>
      <c r="D150" s="15" t="s">
        <v>88</v>
      </c>
      <c r="E150" s="15">
        <v>2013</v>
      </c>
      <c r="F150" s="15" t="s">
        <v>117</v>
      </c>
      <c r="G150" s="15">
        <v>5</v>
      </c>
      <c r="H150" s="51">
        <v>0</v>
      </c>
      <c r="I150" s="50">
        <f t="shared" si="6"/>
        <v>0</v>
      </c>
      <c r="J150" s="50">
        <f t="shared" si="7"/>
        <v>0</v>
      </c>
      <c r="K150" s="50">
        <f t="shared" si="8"/>
        <v>0</v>
      </c>
      <c r="L150" s="15"/>
      <c r="M150" s="15"/>
      <c r="N150" s="15"/>
      <c r="O150" s="15"/>
      <c r="P150" s="15"/>
      <c r="Q150" s="15"/>
      <c r="R150" s="15"/>
      <c r="S150" s="15"/>
    </row>
    <row r="151" spans="2:19" x14ac:dyDescent="0.3">
      <c r="B151" s="53">
        <v>2019</v>
      </c>
      <c r="C151" s="15" t="s">
        <v>295</v>
      </c>
      <c r="D151" s="15" t="s">
        <v>88</v>
      </c>
      <c r="E151" s="15">
        <v>2016</v>
      </c>
      <c r="F151" s="15" t="s">
        <v>85</v>
      </c>
      <c r="G151" s="15">
        <v>5</v>
      </c>
      <c r="H151" s="51">
        <v>21</v>
      </c>
      <c r="I151" s="50">
        <f t="shared" si="6"/>
        <v>0</v>
      </c>
      <c r="J151" s="50">
        <f t="shared" si="7"/>
        <v>0</v>
      </c>
      <c r="K151" s="50">
        <f t="shared" si="8"/>
        <v>21</v>
      </c>
      <c r="L151" s="15"/>
      <c r="M151" s="15"/>
      <c r="N151" s="15"/>
      <c r="O151" s="15"/>
      <c r="P151" s="15"/>
      <c r="Q151" s="15"/>
      <c r="R151" s="15"/>
      <c r="S151" s="15"/>
    </row>
    <row r="152" spans="2:19" x14ac:dyDescent="0.3">
      <c r="B152" s="53">
        <v>2019</v>
      </c>
      <c r="C152" s="15" t="s">
        <v>294</v>
      </c>
      <c r="D152" s="15" t="s">
        <v>293</v>
      </c>
      <c r="E152" s="15">
        <v>2016</v>
      </c>
      <c r="F152" s="15" t="s">
        <v>85</v>
      </c>
      <c r="G152" s="15">
        <v>5</v>
      </c>
      <c r="H152" s="51">
        <v>102</v>
      </c>
      <c r="I152" s="50">
        <f t="shared" si="6"/>
        <v>0</v>
      </c>
      <c r="J152" s="50">
        <f t="shared" si="7"/>
        <v>0</v>
      </c>
      <c r="K152" s="50">
        <f t="shared" si="8"/>
        <v>102</v>
      </c>
      <c r="L152" s="15"/>
      <c r="M152" s="15"/>
      <c r="N152" s="15"/>
      <c r="O152" s="15"/>
      <c r="P152" s="15"/>
      <c r="Q152" s="15"/>
      <c r="R152" s="15"/>
      <c r="S152" s="15"/>
    </row>
    <row r="153" spans="2:19" x14ac:dyDescent="0.3">
      <c r="B153" s="53">
        <v>2019</v>
      </c>
      <c r="C153" s="15" t="s">
        <v>292</v>
      </c>
      <c r="D153" s="15" t="s">
        <v>291</v>
      </c>
      <c r="E153" s="15">
        <v>2019</v>
      </c>
      <c r="F153" s="15" t="s">
        <v>82</v>
      </c>
      <c r="G153" s="15">
        <v>5</v>
      </c>
      <c r="H153" s="51">
        <v>0</v>
      </c>
      <c r="I153" s="50">
        <f t="shared" si="6"/>
        <v>0</v>
      </c>
      <c r="J153" s="50">
        <f t="shared" si="7"/>
        <v>0</v>
      </c>
      <c r="K153" s="50">
        <f t="shared" si="8"/>
        <v>0</v>
      </c>
      <c r="L153" s="15"/>
      <c r="M153" s="15"/>
      <c r="N153" s="15"/>
      <c r="O153" s="15"/>
      <c r="P153" s="15"/>
      <c r="Q153" s="15"/>
      <c r="R153" s="15"/>
      <c r="S153" s="15"/>
    </row>
    <row r="154" spans="2:19" x14ac:dyDescent="0.3">
      <c r="B154" s="53">
        <v>2019</v>
      </c>
      <c r="C154" s="15" t="s">
        <v>290</v>
      </c>
      <c r="D154" s="15" t="s">
        <v>289</v>
      </c>
      <c r="E154" s="15">
        <v>2019</v>
      </c>
      <c r="F154" s="15" t="s">
        <v>77</v>
      </c>
      <c r="G154" s="15">
        <v>5</v>
      </c>
      <c r="H154" s="51">
        <v>1</v>
      </c>
      <c r="I154" s="50">
        <f t="shared" si="6"/>
        <v>0</v>
      </c>
      <c r="J154" s="50">
        <f t="shared" si="7"/>
        <v>0</v>
      </c>
      <c r="K154" s="50">
        <f t="shared" si="8"/>
        <v>1</v>
      </c>
      <c r="L154" s="15"/>
      <c r="M154" s="15"/>
      <c r="N154" s="15"/>
      <c r="O154" s="15"/>
      <c r="P154" s="15"/>
      <c r="Q154" s="15"/>
      <c r="R154" s="15"/>
      <c r="S154" s="15"/>
    </row>
    <row r="155" spans="2:19" x14ac:dyDescent="0.3">
      <c r="B155" s="53">
        <v>2019</v>
      </c>
      <c r="C155" s="15" t="s">
        <v>288</v>
      </c>
      <c r="D155" s="15" t="s">
        <v>287</v>
      </c>
      <c r="E155" s="15">
        <v>2014</v>
      </c>
      <c r="F155" s="15" t="s">
        <v>82</v>
      </c>
      <c r="G155" s="15">
        <v>5</v>
      </c>
      <c r="H155" s="51">
        <v>107</v>
      </c>
      <c r="I155" s="50">
        <f t="shared" si="6"/>
        <v>0</v>
      </c>
      <c r="J155" s="50">
        <f t="shared" si="7"/>
        <v>0</v>
      </c>
      <c r="K155" s="50">
        <f t="shared" si="8"/>
        <v>107</v>
      </c>
      <c r="L155" s="15"/>
      <c r="M155" s="15"/>
      <c r="N155" s="15"/>
      <c r="O155" s="15"/>
      <c r="P155" s="15"/>
      <c r="Q155" s="15"/>
      <c r="R155" s="15"/>
      <c r="S155" s="15"/>
    </row>
    <row r="156" spans="2:19" x14ac:dyDescent="0.3">
      <c r="B156" s="53">
        <v>2019</v>
      </c>
      <c r="C156" s="15" t="s">
        <v>286</v>
      </c>
      <c r="D156" s="15" t="s">
        <v>285</v>
      </c>
      <c r="E156" s="15">
        <v>2019</v>
      </c>
      <c r="F156" s="15" t="s">
        <v>82</v>
      </c>
      <c r="G156" s="15">
        <v>5</v>
      </c>
      <c r="H156" s="51">
        <v>0</v>
      </c>
      <c r="I156" s="50">
        <f t="shared" si="6"/>
        <v>0</v>
      </c>
      <c r="J156" s="50">
        <f t="shared" si="7"/>
        <v>0</v>
      </c>
      <c r="K156" s="50">
        <f t="shared" si="8"/>
        <v>0</v>
      </c>
      <c r="L156" s="15"/>
      <c r="M156" s="15"/>
      <c r="N156" s="15"/>
      <c r="O156" s="15"/>
      <c r="P156" s="15"/>
      <c r="Q156" s="15"/>
      <c r="R156" s="15"/>
      <c r="S156" s="15"/>
    </row>
    <row r="157" spans="2:19" x14ac:dyDescent="0.3">
      <c r="B157" s="53">
        <v>2019</v>
      </c>
      <c r="C157" s="15" t="s">
        <v>284</v>
      </c>
      <c r="D157" s="15" t="s">
        <v>283</v>
      </c>
      <c r="E157" s="15">
        <v>2015</v>
      </c>
      <c r="F157" s="15" t="s">
        <v>82</v>
      </c>
      <c r="G157" s="15">
        <v>5</v>
      </c>
      <c r="H157" s="51">
        <v>175</v>
      </c>
      <c r="I157" s="50">
        <f t="shared" si="6"/>
        <v>0</v>
      </c>
      <c r="J157" s="50">
        <f t="shared" si="7"/>
        <v>0</v>
      </c>
      <c r="K157" s="50">
        <f t="shared" si="8"/>
        <v>175</v>
      </c>
      <c r="L157" s="15"/>
      <c r="M157" s="15"/>
      <c r="N157" s="15"/>
      <c r="O157" s="15"/>
      <c r="P157" s="15"/>
      <c r="Q157" s="15"/>
      <c r="R157" s="15"/>
      <c r="S157" s="15"/>
    </row>
    <row r="158" spans="2:19" x14ac:dyDescent="0.3">
      <c r="B158" s="53">
        <v>2019</v>
      </c>
      <c r="C158" s="15" t="s">
        <v>282</v>
      </c>
      <c r="D158" s="15" t="s">
        <v>281</v>
      </c>
      <c r="E158" s="15">
        <v>2019</v>
      </c>
      <c r="F158" s="15" t="s">
        <v>77</v>
      </c>
      <c r="G158" s="15">
        <v>5</v>
      </c>
      <c r="H158" s="51">
        <v>75</v>
      </c>
      <c r="I158" s="50">
        <f t="shared" si="6"/>
        <v>0</v>
      </c>
      <c r="J158" s="50">
        <f t="shared" si="7"/>
        <v>0</v>
      </c>
      <c r="K158" s="50">
        <f t="shared" si="8"/>
        <v>75</v>
      </c>
      <c r="L158" s="15"/>
      <c r="M158" s="15"/>
      <c r="N158" s="15"/>
      <c r="O158" s="15"/>
      <c r="P158" s="15"/>
      <c r="Q158" s="15"/>
      <c r="R158" s="15"/>
      <c r="S158" s="15"/>
    </row>
    <row r="159" spans="2:19" x14ac:dyDescent="0.3">
      <c r="B159" s="53">
        <v>2019</v>
      </c>
      <c r="C159" s="15" t="s">
        <v>280</v>
      </c>
      <c r="D159" s="15" t="s">
        <v>88</v>
      </c>
      <c r="E159" s="15">
        <v>2014</v>
      </c>
      <c r="F159" s="15" t="s">
        <v>99</v>
      </c>
      <c r="G159" s="15">
        <v>5</v>
      </c>
      <c r="H159" s="51">
        <v>15</v>
      </c>
      <c r="I159" s="50">
        <f t="shared" si="6"/>
        <v>0</v>
      </c>
      <c r="J159" s="50">
        <f t="shared" si="7"/>
        <v>0</v>
      </c>
      <c r="K159" s="50">
        <f t="shared" si="8"/>
        <v>15</v>
      </c>
      <c r="L159" s="15"/>
      <c r="M159" s="15"/>
      <c r="N159" s="15"/>
      <c r="O159" s="15"/>
      <c r="P159" s="15"/>
      <c r="Q159" s="15"/>
      <c r="R159" s="15"/>
      <c r="S159" s="15"/>
    </row>
    <row r="160" spans="2:19" x14ac:dyDescent="0.3">
      <c r="B160" s="53">
        <v>2019</v>
      </c>
      <c r="C160" s="15" t="s">
        <v>279</v>
      </c>
      <c r="D160" s="15" t="s">
        <v>278</v>
      </c>
      <c r="E160" s="15">
        <v>2017</v>
      </c>
      <c r="F160" s="15" t="s">
        <v>137</v>
      </c>
      <c r="G160" s="15">
        <v>5</v>
      </c>
      <c r="H160" s="51">
        <v>0</v>
      </c>
      <c r="I160" s="50">
        <f t="shared" si="6"/>
        <v>0</v>
      </c>
      <c r="J160" s="50">
        <f t="shared" si="7"/>
        <v>0</v>
      </c>
      <c r="K160" s="50">
        <f t="shared" si="8"/>
        <v>0</v>
      </c>
      <c r="L160" s="15"/>
      <c r="M160" s="15"/>
      <c r="N160" s="15"/>
      <c r="O160" s="15"/>
      <c r="P160" s="15"/>
      <c r="Q160" s="15"/>
      <c r="R160" s="15"/>
      <c r="S160" s="15"/>
    </row>
    <row r="161" spans="2:19" x14ac:dyDescent="0.3">
      <c r="B161" s="53">
        <v>2019</v>
      </c>
      <c r="C161" s="15" t="s">
        <v>277</v>
      </c>
      <c r="D161" s="15" t="s">
        <v>88</v>
      </c>
      <c r="E161" s="15">
        <v>2014</v>
      </c>
      <c r="F161" s="15" t="s">
        <v>94</v>
      </c>
      <c r="G161" s="15">
        <v>3</v>
      </c>
      <c r="H161" s="51">
        <v>0</v>
      </c>
      <c r="I161" s="50">
        <f t="shared" si="6"/>
        <v>0</v>
      </c>
      <c r="J161" s="50">
        <f t="shared" si="7"/>
        <v>0</v>
      </c>
      <c r="K161" s="50">
        <f t="shared" si="8"/>
        <v>0</v>
      </c>
      <c r="L161" s="15"/>
      <c r="M161" s="15"/>
      <c r="N161" s="15"/>
      <c r="O161" s="15"/>
      <c r="P161" s="15"/>
      <c r="Q161" s="15"/>
      <c r="R161" s="15"/>
      <c r="S161" s="15"/>
    </row>
    <row r="162" spans="2:19" x14ac:dyDescent="0.3">
      <c r="B162" s="53">
        <v>2019</v>
      </c>
      <c r="C162" s="15" t="s">
        <v>276</v>
      </c>
      <c r="D162" s="15" t="s">
        <v>88</v>
      </c>
      <c r="E162" s="15">
        <v>2019</v>
      </c>
      <c r="F162" s="15" t="s">
        <v>82</v>
      </c>
      <c r="G162" s="15">
        <v>5</v>
      </c>
      <c r="H162" s="51">
        <v>0</v>
      </c>
      <c r="I162" s="50">
        <f t="shared" si="6"/>
        <v>0</v>
      </c>
      <c r="J162" s="50">
        <f t="shared" si="7"/>
        <v>0</v>
      </c>
      <c r="K162" s="50">
        <f t="shared" si="8"/>
        <v>0</v>
      </c>
      <c r="L162" s="15"/>
      <c r="M162" s="15"/>
      <c r="N162" s="15"/>
      <c r="O162" s="15"/>
      <c r="P162" s="15"/>
      <c r="Q162" s="15"/>
      <c r="R162" s="15"/>
      <c r="S162" s="15"/>
    </row>
    <row r="163" spans="2:19" x14ac:dyDescent="0.3">
      <c r="B163" s="53">
        <v>2019</v>
      </c>
      <c r="C163" s="15" t="s">
        <v>275</v>
      </c>
      <c r="D163" s="15" t="s">
        <v>88</v>
      </c>
      <c r="E163" s="15">
        <v>2017</v>
      </c>
      <c r="F163" s="15" t="s">
        <v>117</v>
      </c>
      <c r="G163" s="15">
        <v>3</v>
      </c>
      <c r="H163" s="51">
        <v>0</v>
      </c>
      <c r="I163" s="50">
        <f t="shared" si="6"/>
        <v>0</v>
      </c>
      <c r="J163" s="50">
        <f t="shared" si="7"/>
        <v>0</v>
      </c>
      <c r="K163" s="50">
        <f t="shared" si="8"/>
        <v>0</v>
      </c>
      <c r="L163" s="15"/>
      <c r="M163" s="15"/>
      <c r="N163" s="15"/>
      <c r="O163" s="15"/>
      <c r="P163" s="15"/>
      <c r="Q163" s="15"/>
      <c r="R163" s="15"/>
      <c r="S163" s="15"/>
    </row>
    <row r="164" spans="2:19" x14ac:dyDescent="0.3">
      <c r="B164" s="53">
        <v>2019</v>
      </c>
      <c r="C164" s="15" t="s">
        <v>274</v>
      </c>
      <c r="D164" s="15" t="s">
        <v>88</v>
      </c>
      <c r="E164" s="15">
        <v>2019</v>
      </c>
      <c r="F164" s="15" t="s">
        <v>117</v>
      </c>
      <c r="G164" s="15">
        <v>5</v>
      </c>
      <c r="H164" s="51">
        <v>0</v>
      </c>
      <c r="I164" s="50">
        <f t="shared" si="6"/>
        <v>0</v>
      </c>
      <c r="J164" s="50">
        <f t="shared" si="7"/>
        <v>0</v>
      </c>
      <c r="K164" s="50">
        <f t="shared" si="8"/>
        <v>0</v>
      </c>
      <c r="L164" s="15"/>
      <c r="M164" s="15"/>
      <c r="N164" s="15"/>
      <c r="O164" s="15"/>
      <c r="P164" s="15"/>
      <c r="Q164" s="15"/>
      <c r="R164" s="15"/>
      <c r="S164" s="15"/>
    </row>
    <row r="165" spans="2:19" x14ac:dyDescent="0.3">
      <c r="B165" s="53">
        <v>2019</v>
      </c>
      <c r="C165" s="15" t="s">
        <v>273</v>
      </c>
      <c r="D165" s="15" t="s">
        <v>88</v>
      </c>
      <c r="E165" s="15">
        <v>2015</v>
      </c>
      <c r="F165" s="15" t="s">
        <v>94</v>
      </c>
      <c r="G165" s="15">
        <v>4</v>
      </c>
      <c r="H165" s="51">
        <v>4</v>
      </c>
      <c r="I165" s="50">
        <f t="shared" si="6"/>
        <v>0</v>
      </c>
      <c r="J165" s="50">
        <f t="shared" si="7"/>
        <v>4</v>
      </c>
      <c r="K165" s="50">
        <f t="shared" si="8"/>
        <v>0</v>
      </c>
      <c r="L165" s="15"/>
      <c r="M165" s="15"/>
      <c r="N165" s="15"/>
      <c r="O165" s="15"/>
      <c r="P165" s="15"/>
      <c r="Q165" s="15"/>
      <c r="R165" s="15"/>
      <c r="S165" s="15"/>
    </row>
    <row r="166" spans="2:19" x14ac:dyDescent="0.3">
      <c r="B166" s="53">
        <v>2019</v>
      </c>
      <c r="C166" s="15" t="s">
        <v>272</v>
      </c>
      <c r="D166" s="15" t="s">
        <v>88</v>
      </c>
      <c r="E166" s="15">
        <v>2017</v>
      </c>
      <c r="F166" s="15" t="s">
        <v>101</v>
      </c>
      <c r="G166" s="15">
        <v>5</v>
      </c>
      <c r="H166" s="51">
        <v>97</v>
      </c>
      <c r="I166" s="50">
        <f t="shared" si="6"/>
        <v>0</v>
      </c>
      <c r="J166" s="50">
        <f t="shared" si="7"/>
        <v>0</v>
      </c>
      <c r="K166" s="50">
        <f t="shared" si="8"/>
        <v>97</v>
      </c>
      <c r="L166" s="15"/>
      <c r="M166" s="15"/>
      <c r="N166" s="15"/>
      <c r="O166" s="15"/>
      <c r="P166" s="15"/>
      <c r="Q166" s="15"/>
      <c r="R166" s="15"/>
      <c r="S166" s="15"/>
    </row>
    <row r="167" spans="2:19" x14ac:dyDescent="0.3">
      <c r="B167" s="53">
        <v>2019</v>
      </c>
      <c r="C167" s="15" t="s">
        <v>271</v>
      </c>
      <c r="D167" s="15" t="s">
        <v>270</v>
      </c>
      <c r="E167" s="15">
        <v>2014</v>
      </c>
      <c r="F167" s="15" t="s">
        <v>94</v>
      </c>
      <c r="G167" s="15">
        <v>4</v>
      </c>
      <c r="H167" s="51">
        <v>0</v>
      </c>
      <c r="I167" s="50">
        <f t="shared" si="6"/>
        <v>0</v>
      </c>
      <c r="J167" s="50">
        <f t="shared" si="7"/>
        <v>0</v>
      </c>
      <c r="K167" s="50">
        <f t="shared" si="8"/>
        <v>0</v>
      </c>
      <c r="L167" s="15"/>
      <c r="M167" s="15"/>
      <c r="N167" s="15"/>
      <c r="O167" s="15"/>
      <c r="P167" s="15"/>
      <c r="Q167" s="15"/>
      <c r="R167" s="15"/>
      <c r="S167" s="15"/>
    </row>
    <row r="168" spans="2:19" x14ac:dyDescent="0.3">
      <c r="B168" s="53">
        <v>2019</v>
      </c>
      <c r="C168" s="15" t="s">
        <v>269</v>
      </c>
      <c r="D168" s="15" t="s">
        <v>268</v>
      </c>
      <c r="E168" s="15">
        <v>2017</v>
      </c>
      <c r="F168" s="15" t="s">
        <v>82</v>
      </c>
      <c r="G168" s="15">
        <v>5</v>
      </c>
      <c r="H168" s="51">
        <v>22</v>
      </c>
      <c r="I168" s="50">
        <f t="shared" si="6"/>
        <v>0</v>
      </c>
      <c r="J168" s="50">
        <f t="shared" si="7"/>
        <v>0</v>
      </c>
      <c r="K168" s="50">
        <f t="shared" si="8"/>
        <v>22</v>
      </c>
      <c r="L168" s="15"/>
      <c r="M168" s="15"/>
      <c r="N168" s="15"/>
      <c r="O168" s="15"/>
      <c r="P168" s="15"/>
      <c r="Q168" s="15"/>
      <c r="R168" s="15"/>
      <c r="S168" s="15"/>
    </row>
    <row r="169" spans="2:19" x14ac:dyDescent="0.3">
      <c r="B169" s="53">
        <v>2019</v>
      </c>
      <c r="C169" s="15" t="s">
        <v>267</v>
      </c>
      <c r="D169" s="15" t="s">
        <v>88</v>
      </c>
      <c r="E169" s="15">
        <v>2015</v>
      </c>
      <c r="F169" s="15" t="s">
        <v>137</v>
      </c>
      <c r="G169" s="15">
        <v>4</v>
      </c>
      <c r="H169" s="51">
        <v>0</v>
      </c>
      <c r="I169" s="50">
        <f t="shared" si="6"/>
        <v>0</v>
      </c>
      <c r="J169" s="50">
        <f t="shared" si="7"/>
        <v>0</v>
      </c>
      <c r="K169" s="50">
        <f t="shared" si="8"/>
        <v>0</v>
      </c>
      <c r="L169" s="15"/>
      <c r="M169" s="15"/>
      <c r="N169" s="15"/>
      <c r="O169" s="15"/>
      <c r="P169" s="15"/>
      <c r="Q169" s="15"/>
      <c r="R169" s="15"/>
      <c r="S169" s="15"/>
    </row>
    <row r="170" spans="2:19" x14ac:dyDescent="0.3">
      <c r="B170" s="53">
        <v>2019</v>
      </c>
      <c r="C170" s="15" t="s">
        <v>266</v>
      </c>
      <c r="D170" s="15" t="s">
        <v>88</v>
      </c>
      <c r="E170" s="15">
        <v>2013</v>
      </c>
      <c r="F170" s="15" t="s">
        <v>82</v>
      </c>
      <c r="G170" s="15">
        <v>5</v>
      </c>
      <c r="H170" s="51">
        <v>8</v>
      </c>
      <c r="I170" s="50">
        <f t="shared" si="6"/>
        <v>0</v>
      </c>
      <c r="J170" s="50">
        <f t="shared" si="7"/>
        <v>0</v>
      </c>
      <c r="K170" s="50">
        <f t="shared" si="8"/>
        <v>8</v>
      </c>
      <c r="L170" s="15"/>
      <c r="M170" s="15"/>
      <c r="N170" s="15"/>
      <c r="O170" s="15"/>
      <c r="P170" s="15"/>
      <c r="Q170" s="15"/>
      <c r="R170" s="15"/>
      <c r="S170" s="15"/>
    </row>
    <row r="171" spans="2:19" x14ac:dyDescent="0.3">
      <c r="B171" s="53">
        <v>2019</v>
      </c>
      <c r="C171" s="15" t="s">
        <v>265</v>
      </c>
      <c r="D171" s="15" t="s">
        <v>88</v>
      </c>
      <c r="E171" s="15">
        <v>2013</v>
      </c>
      <c r="F171" s="15" t="s">
        <v>94</v>
      </c>
      <c r="G171" s="15">
        <v>4</v>
      </c>
      <c r="H171" s="51">
        <v>3</v>
      </c>
      <c r="I171" s="50">
        <f t="shared" si="6"/>
        <v>0</v>
      </c>
      <c r="J171" s="50">
        <f t="shared" si="7"/>
        <v>3</v>
      </c>
      <c r="K171" s="50">
        <f t="shared" si="8"/>
        <v>0</v>
      </c>
      <c r="L171" s="15"/>
      <c r="M171" s="15"/>
      <c r="N171" s="15"/>
      <c r="O171" s="15"/>
      <c r="P171" s="15"/>
      <c r="Q171" s="15"/>
      <c r="R171" s="15"/>
      <c r="S171" s="15"/>
    </row>
    <row r="172" spans="2:19" x14ac:dyDescent="0.3">
      <c r="B172" s="53">
        <v>2019</v>
      </c>
      <c r="C172" s="15" t="s">
        <v>264</v>
      </c>
      <c r="D172" s="15" t="s">
        <v>88</v>
      </c>
      <c r="E172" s="15">
        <v>2014</v>
      </c>
      <c r="F172" s="15" t="s">
        <v>101</v>
      </c>
      <c r="G172" s="15">
        <v>3</v>
      </c>
      <c r="H172" s="51">
        <v>0</v>
      </c>
      <c r="I172" s="50">
        <f t="shared" si="6"/>
        <v>0</v>
      </c>
      <c r="J172" s="50">
        <f t="shared" si="7"/>
        <v>0</v>
      </c>
      <c r="K172" s="50">
        <f t="shared" si="8"/>
        <v>0</v>
      </c>
      <c r="L172" s="15"/>
      <c r="M172" s="15"/>
      <c r="N172" s="15"/>
      <c r="O172" s="15"/>
      <c r="P172" s="15"/>
      <c r="Q172" s="15"/>
      <c r="R172" s="15"/>
      <c r="S172" s="15"/>
    </row>
    <row r="173" spans="2:19" x14ac:dyDescent="0.3">
      <c r="B173" s="53">
        <v>2019</v>
      </c>
      <c r="C173" s="15" t="s">
        <v>263</v>
      </c>
      <c r="D173" s="15" t="s">
        <v>88</v>
      </c>
      <c r="E173" s="15">
        <v>2013</v>
      </c>
      <c r="F173" s="15" t="s">
        <v>101</v>
      </c>
      <c r="G173" s="15">
        <v>3</v>
      </c>
      <c r="H173" s="51">
        <v>0</v>
      </c>
      <c r="I173" s="50">
        <f t="shared" si="6"/>
        <v>0</v>
      </c>
      <c r="J173" s="50">
        <f t="shared" si="7"/>
        <v>0</v>
      </c>
      <c r="K173" s="50">
        <f t="shared" si="8"/>
        <v>0</v>
      </c>
      <c r="L173" s="15"/>
      <c r="M173" s="15"/>
      <c r="N173" s="15"/>
      <c r="O173" s="15"/>
      <c r="P173" s="15"/>
      <c r="Q173" s="15"/>
      <c r="R173" s="15"/>
      <c r="S173" s="15"/>
    </row>
    <row r="174" spans="2:19" x14ac:dyDescent="0.3">
      <c r="B174" s="53">
        <v>2019</v>
      </c>
      <c r="C174" s="15" t="s">
        <v>262</v>
      </c>
      <c r="D174" s="15" t="s">
        <v>261</v>
      </c>
      <c r="E174" s="15">
        <v>2019</v>
      </c>
      <c r="F174" s="15" t="s">
        <v>82</v>
      </c>
      <c r="G174" s="15">
        <v>5</v>
      </c>
      <c r="H174" s="51">
        <v>222</v>
      </c>
      <c r="I174" s="50">
        <f t="shared" si="6"/>
        <v>0</v>
      </c>
      <c r="J174" s="50">
        <f t="shared" si="7"/>
        <v>0</v>
      </c>
      <c r="K174" s="50">
        <f t="shared" si="8"/>
        <v>222</v>
      </c>
      <c r="L174" s="15"/>
      <c r="M174" s="15"/>
      <c r="N174" s="15"/>
      <c r="O174" s="15"/>
      <c r="P174" s="15"/>
      <c r="Q174" s="15"/>
      <c r="R174" s="15"/>
      <c r="S174" s="15"/>
    </row>
    <row r="175" spans="2:19" x14ac:dyDescent="0.3">
      <c r="B175" s="53">
        <v>2019</v>
      </c>
      <c r="C175" s="15" t="s">
        <v>260</v>
      </c>
      <c r="D175" s="15" t="s">
        <v>259</v>
      </c>
      <c r="E175" s="15">
        <v>2018</v>
      </c>
      <c r="F175" s="15" t="s">
        <v>117</v>
      </c>
      <c r="G175" s="15">
        <v>5</v>
      </c>
      <c r="H175" s="51">
        <v>7</v>
      </c>
      <c r="I175" s="50">
        <f t="shared" si="6"/>
        <v>0</v>
      </c>
      <c r="J175" s="50">
        <f t="shared" si="7"/>
        <v>0</v>
      </c>
      <c r="K175" s="50">
        <f t="shared" si="8"/>
        <v>7</v>
      </c>
      <c r="L175" s="15"/>
      <c r="M175" s="15"/>
      <c r="N175" s="15"/>
      <c r="O175" s="15"/>
      <c r="P175" s="15"/>
      <c r="Q175" s="15"/>
      <c r="R175" s="15"/>
      <c r="S175" s="15"/>
    </row>
    <row r="176" spans="2:19" x14ac:dyDescent="0.3">
      <c r="B176" s="53">
        <v>2019</v>
      </c>
      <c r="C176" s="15" t="s">
        <v>258</v>
      </c>
      <c r="D176" s="15" t="s">
        <v>88</v>
      </c>
      <c r="E176" s="15">
        <v>2017</v>
      </c>
      <c r="F176" s="15" t="s">
        <v>94</v>
      </c>
      <c r="G176" s="15">
        <v>5</v>
      </c>
      <c r="H176" s="51">
        <v>139</v>
      </c>
      <c r="I176" s="50">
        <f t="shared" si="6"/>
        <v>0</v>
      </c>
      <c r="J176" s="50">
        <f t="shared" si="7"/>
        <v>0</v>
      </c>
      <c r="K176" s="50">
        <f t="shared" si="8"/>
        <v>139</v>
      </c>
      <c r="L176" s="15"/>
      <c r="M176" s="15"/>
      <c r="N176" s="15"/>
      <c r="O176" s="15"/>
      <c r="P176" s="15"/>
      <c r="Q176" s="15"/>
      <c r="R176" s="15"/>
      <c r="S176" s="15"/>
    </row>
    <row r="177" spans="2:19" x14ac:dyDescent="0.3">
      <c r="B177" s="53">
        <v>2019</v>
      </c>
      <c r="C177" s="15" t="s">
        <v>257</v>
      </c>
      <c r="D177" s="15" t="s">
        <v>88</v>
      </c>
      <c r="E177" s="15">
        <v>2013</v>
      </c>
      <c r="F177" s="15" t="s">
        <v>94</v>
      </c>
      <c r="G177" s="15">
        <v>4</v>
      </c>
      <c r="H177" s="51">
        <v>0</v>
      </c>
      <c r="I177" s="50">
        <f t="shared" si="6"/>
        <v>0</v>
      </c>
      <c r="J177" s="50">
        <f t="shared" si="7"/>
        <v>0</v>
      </c>
      <c r="K177" s="50">
        <f t="shared" si="8"/>
        <v>0</v>
      </c>
      <c r="L177" s="15"/>
      <c r="M177" s="15"/>
      <c r="N177" s="15"/>
      <c r="O177" s="15"/>
      <c r="P177" s="15"/>
      <c r="Q177" s="15"/>
      <c r="R177" s="15"/>
      <c r="S177" s="15"/>
    </row>
    <row r="178" spans="2:19" x14ac:dyDescent="0.3">
      <c r="B178" s="53">
        <v>2019</v>
      </c>
      <c r="C178" s="15" t="s">
        <v>256</v>
      </c>
      <c r="D178" s="15" t="s">
        <v>88</v>
      </c>
      <c r="E178" s="15">
        <v>2015</v>
      </c>
      <c r="F178" s="15" t="s">
        <v>137</v>
      </c>
      <c r="G178" s="15">
        <v>4</v>
      </c>
      <c r="H178" s="51">
        <v>0</v>
      </c>
      <c r="I178" s="50">
        <f t="shared" si="6"/>
        <v>0</v>
      </c>
      <c r="J178" s="50">
        <f t="shared" si="7"/>
        <v>0</v>
      </c>
      <c r="K178" s="50">
        <f t="shared" si="8"/>
        <v>0</v>
      </c>
      <c r="L178" s="15"/>
      <c r="M178" s="15"/>
      <c r="N178" s="15"/>
      <c r="O178" s="15"/>
      <c r="P178" s="15"/>
      <c r="Q178" s="15"/>
      <c r="R178" s="15"/>
      <c r="S178" s="15"/>
    </row>
    <row r="179" spans="2:19" x14ac:dyDescent="0.3">
      <c r="B179" s="53">
        <v>2019</v>
      </c>
      <c r="C179" s="15" t="s">
        <v>255</v>
      </c>
      <c r="D179" s="15" t="s">
        <v>254</v>
      </c>
      <c r="E179" s="15">
        <v>2014</v>
      </c>
      <c r="F179" s="15" t="s">
        <v>117</v>
      </c>
      <c r="G179" s="15">
        <v>5</v>
      </c>
      <c r="H179" s="51">
        <v>2</v>
      </c>
      <c r="I179" s="50">
        <f t="shared" si="6"/>
        <v>0</v>
      </c>
      <c r="J179" s="50">
        <f t="shared" si="7"/>
        <v>0</v>
      </c>
      <c r="K179" s="50">
        <f t="shared" si="8"/>
        <v>2</v>
      </c>
      <c r="L179" s="15"/>
      <c r="M179" s="15"/>
      <c r="N179" s="15"/>
      <c r="O179" s="15"/>
      <c r="P179" s="15"/>
      <c r="Q179" s="15"/>
      <c r="R179" s="15"/>
      <c r="S179" s="15"/>
    </row>
    <row r="180" spans="2:19" x14ac:dyDescent="0.3">
      <c r="B180" s="53">
        <v>2019</v>
      </c>
      <c r="C180" s="15" t="s">
        <v>253</v>
      </c>
      <c r="D180" s="15" t="s">
        <v>88</v>
      </c>
      <c r="E180" s="15">
        <v>2014</v>
      </c>
      <c r="F180" s="15" t="s">
        <v>117</v>
      </c>
      <c r="G180" s="15">
        <v>5</v>
      </c>
      <c r="H180" s="51">
        <v>505</v>
      </c>
      <c r="I180" s="50">
        <f t="shared" si="6"/>
        <v>0</v>
      </c>
      <c r="J180" s="50">
        <f t="shared" si="7"/>
        <v>0</v>
      </c>
      <c r="K180" s="50">
        <f t="shared" si="8"/>
        <v>505</v>
      </c>
      <c r="L180" s="15"/>
      <c r="M180" s="15"/>
      <c r="N180" s="15"/>
      <c r="O180" s="15"/>
      <c r="P180" s="15"/>
      <c r="Q180" s="15"/>
      <c r="R180" s="15"/>
      <c r="S180" s="15"/>
    </row>
    <row r="181" spans="2:19" x14ac:dyDescent="0.3">
      <c r="B181" s="53">
        <v>2019</v>
      </c>
      <c r="C181" s="15" t="s">
        <v>252</v>
      </c>
      <c r="D181" s="15" t="s">
        <v>251</v>
      </c>
      <c r="E181" s="15">
        <v>2014</v>
      </c>
      <c r="F181" s="15" t="s">
        <v>82</v>
      </c>
      <c r="G181" s="15">
        <v>5</v>
      </c>
      <c r="H181" s="51">
        <v>139</v>
      </c>
      <c r="I181" s="50">
        <f t="shared" si="6"/>
        <v>0</v>
      </c>
      <c r="J181" s="50">
        <f t="shared" si="7"/>
        <v>0</v>
      </c>
      <c r="K181" s="50">
        <f t="shared" si="8"/>
        <v>139</v>
      </c>
      <c r="L181" s="15"/>
      <c r="M181" s="15"/>
      <c r="N181" s="15"/>
      <c r="O181" s="15"/>
      <c r="P181" s="15"/>
      <c r="Q181" s="15"/>
      <c r="R181" s="15"/>
      <c r="S181" s="15"/>
    </row>
    <row r="182" spans="2:19" x14ac:dyDescent="0.3">
      <c r="B182" s="53">
        <v>2019</v>
      </c>
      <c r="C182" s="15" t="s">
        <v>250</v>
      </c>
      <c r="D182" s="15" t="s">
        <v>88</v>
      </c>
      <c r="E182" s="15">
        <v>2013</v>
      </c>
      <c r="F182" s="15" t="s">
        <v>94</v>
      </c>
      <c r="G182" s="15">
        <v>4</v>
      </c>
      <c r="H182" s="51">
        <v>2</v>
      </c>
      <c r="I182" s="50">
        <f t="shared" si="6"/>
        <v>0</v>
      </c>
      <c r="J182" s="50">
        <f t="shared" si="7"/>
        <v>2</v>
      </c>
      <c r="K182" s="50">
        <f t="shared" si="8"/>
        <v>0</v>
      </c>
      <c r="L182" s="15"/>
      <c r="M182" s="15"/>
      <c r="N182" s="15"/>
      <c r="O182" s="15"/>
      <c r="P182" s="15"/>
      <c r="Q182" s="15"/>
      <c r="R182" s="15"/>
      <c r="S182" s="15"/>
    </row>
    <row r="183" spans="2:19" x14ac:dyDescent="0.3">
      <c r="B183" s="53">
        <v>2019</v>
      </c>
      <c r="C183" s="15" t="s">
        <v>249</v>
      </c>
      <c r="D183" s="15" t="s">
        <v>88</v>
      </c>
      <c r="E183" s="15">
        <v>2017</v>
      </c>
      <c r="F183" s="15" t="s">
        <v>117</v>
      </c>
      <c r="G183" s="15">
        <v>4</v>
      </c>
      <c r="H183" s="51">
        <v>0</v>
      </c>
      <c r="I183" s="50">
        <f t="shared" si="6"/>
        <v>0</v>
      </c>
      <c r="J183" s="50">
        <f t="shared" si="7"/>
        <v>0</v>
      </c>
      <c r="K183" s="50">
        <f t="shared" si="8"/>
        <v>0</v>
      </c>
      <c r="L183" s="15"/>
      <c r="M183" s="15"/>
      <c r="N183" s="15"/>
      <c r="O183" s="15"/>
      <c r="P183" s="15"/>
      <c r="Q183" s="15"/>
      <c r="R183" s="15"/>
      <c r="S183" s="15"/>
    </row>
    <row r="184" spans="2:19" x14ac:dyDescent="0.3">
      <c r="B184" s="53">
        <v>2019</v>
      </c>
      <c r="C184" s="15" t="s">
        <v>248</v>
      </c>
      <c r="D184" s="15" t="s">
        <v>88</v>
      </c>
      <c r="E184" s="15">
        <v>2015</v>
      </c>
      <c r="F184" s="15" t="s">
        <v>117</v>
      </c>
      <c r="G184" s="15">
        <v>5</v>
      </c>
      <c r="H184" s="51">
        <v>5</v>
      </c>
      <c r="I184" s="50">
        <f t="shared" si="6"/>
        <v>0</v>
      </c>
      <c r="J184" s="50">
        <f t="shared" si="7"/>
        <v>0</v>
      </c>
      <c r="K184" s="50">
        <f t="shared" si="8"/>
        <v>5</v>
      </c>
      <c r="L184" s="15"/>
      <c r="M184" s="15"/>
      <c r="N184" s="15"/>
      <c r="O184" s="15"/>
      <c r="P184" s="15"/>
      <c r="Q184" s="15"/>
      <c r="R184" s="15"/>
      <c r="S184" s="15"/>
    </row>
    <row r="185" spans="2:19" x14ac:dyDescent="0.3">
      <c r="B185" s="53">
        <v>2019</v>
      </c>
      <c r="C185" s="15" t="s">
        <v>247</v>
      </c>
      <c r="D185" s="15" t="s">
        <v>88</v>
      </c>
      <c r="E185" s="15">
        <v>2018</v>
      </c>
      <c r="F185" s="15" t="s">
        <v>101</v>
      </c>
      <c r="G185" s="15">
        <v>4</v>
      </c>
      <c r="H185" s="51">
        <v>0</v>
      </c>
      <c r="I185" s="50">
        <f t="shared" si="6"/>
        <v>0</v>
      </c>
      <c r="J185" s="50">
        <f t="shared" si="7"/>
        <v>0</v>
      </c>
      <c r="K185" s="50">
        <f t="shared" si="8"/>
        <v>0</v>
      </c>
      <c r="L185" s="15"/>
      <c r="M185" s="15"/>
      <c r="N185" s="15"/>
      <c r="O185" s="15"/>
      <c r="P185" s="15"/>
      <c r="Q185" s="15"/>
      <c r="R185" s="15"/>
      <c r="S185" s="15"/>
    </row>
    <row r="186" spans="2:19" x14ac:dyDescent="0.3">
      <c r="B186" s="53">
        <v>2019</v>
      </c>
      <c r="C186" s="15" t="s">
        <v>246</v>
      </c>
      <c r="D186" s="15" t="s">
        <v>88</v>
      </c>
      <c r="E186" s="15">
        <v>2019</v>
      </c>
      <c r="F186" s="15" t="s">
        <v>94</v>
      </c>
      <c r="G186" s="15">
        <v>4</v>
      </c>
      <c r="H186" s="51">
        <v>11</v>
      </c>
      <c r="I186" s="50">
        <f t="shared" si="6"/>
        <v>0</v>
      </c>
      <c r="J186" s="50">
        <f t="shared" si="7"/>
        <v>11</v>
      </c>
      <c r="K186" s="50">
        <f t="shared" si="8"/>
        <v>0</v>
      </c>
      <c r="L186" s="15"/>
      <c r="M186" s="15"/>
      <c r="N186" s="15"/>
      <c r="O186" s="15"/>
      <c r="P186" s="15"/>
      <c r="Q186" s="15"/>
      <c r="R186" s="15"/>
      <c r="S186" s="15"/>
    </row>
    <row r="187" spans="2:19" x14ac:dyDescent="0.3">
      <c r="B187" s="53">
        <v>2019</v>
      </c>
      <c r="C187" s="15" t="s">
        <v>245</v>
      </c>
      <c r="D187" s="15" t="s">
        <v>88</v>
      </c>
      <c r="E187" s="15">
        <v>2017</v>
      </c>
      <c r="F187" s="15" t="s">
        <v>101</v>
      </c>
      <c r="G187" s="15">
        <v>5</v>
      </c>
      <c r="H187" s="51">
        <v>17</v>
      </c>
      <c r="I187" s="50">
        <f t="shared" si="6"/>
        <v>0</v>
      </c>
      <c r="J187" s="50">
        <f t="shared" si="7"/>
        <v>0</v>
      </c>
      <c r="K187" s="50">
        <f t="shared" si="8"/>
        <v>17</v>
      </c>
      <c r="L187" s="15"/>
      <c r="M187" s="15"/>
      <c r="N187" s="15"/>
      <c r="O187" s="15"/>
      <c r="P187" s="15"/>
      <c r="Q187" s="15"/>
      <c r="R187" s="15"/>
      <c r="S187" s="15"/>
    </row>
    <row r="188" spans="2:19" x14ac:dyDescent="0.3">
      <c r="B188" s="53">
        <v>2019</v>
      </c>
      <c r="C188" s="15" t="s">
        <v>244</v>
      </c>
      <c r="D188" s="15" t="s">
        <v>88</v>
      </c>
      <c r="E188" s="15">
        <v>2017</v>
      </c>
      <c r="F188" s="15" t="s">
        <v>82</v>
      </c>
      <c r="G188" s="15">
        <v>5</v>
      </c>
      <c r="H188" s="51">
        <v>14</v>
      </c>
      <c r="I188" s="50">
        <f t="shared" si="6"/>
        <v>0</v>
      </c>
      <c r="J188" s="50">
        <f t="shared" si="7"/>
        <v>0</v>
      </c>
      <c r="K188" s="50">
        <f t="shared" si="8"/>
        <v>14</v>
      </c>
      <c r="L188" s="15"/>
      <c r="M188" s="15"/>
      <c r="N188" s="15"/>
      <c r="O188" s="15"/>
      <c r="P188" s="15"/>
      <c r="Q188" s="15"/>
      <c r="R188" s="15"/>
      <c r="S188" s="15"/>
    </row>
    <row r="189" spans="2:19" x14ac:dyDescent="0.3">
      <c r="B189" s="53">
        <v>2019</v>
      </c>
      <c r="C189" s="15" t="s">
        <v>243</v>
      </c>
      <c r="D189" s="15" t="s">
        <v>88</v>
      </c>
      <c r="E189" s="15">
        <v>2017</v>
      </c>
      <c r="F189" s="15" t="s">
        <v>90</v>
      </c>
      <c r="G189" s="15">
        <v>5</v>
      </c>
      <c r="H189" s="51">
        <v>0</v>
      </c>
      <c r="I189" s="50">
        <f t="shared" si="6"/>
        <v>0</v>
      </c>
      <c r="J189" s="50">
        <f t="shared" si="7"/>
        <v>0</v>
      </c>
      <c r="K189" s="50">
        <f t="shared" si="8"/>
        <v>0</v>
      </c>
      <c r="L189" s="15"/>
      <c r="M189" s="15"/>
      <c r="N189" s="15"/>
      <c r="O189" s="15"/>
      <c r="P189" s="15"/>
      <c r="Q189" s="15"/>
      <c r="R189" s="15"/>
      <c r="S189" s="15"/>
    </row>
    <row r="190" spans="2:19" x14ac:dyDescent="0.3">
      <c r="B190" s="53">
        <v>2019</v>
      </c>
      <c r="C190" s="15" t="s">
        <v>242</v>
      </c>
      <c r="D190" s="15" t="s">
        <v>88</v>
      </c>
      <c r="E190" s="15">
        <v>2017</v>
      </c>
      <c r="F190" s="15" t="s">
        <v>94</v>
      </c>
      <c r="G190" s="15">
        <v>3</v>
      </c>
      <c r="H190" s="51">
        <v>0</v>
      </c>
      <c r="I190" s="50">
        <f t="shared" si="6"/>
        <v>0</v>
      </c>
      <c r="J190" s="50">
        <f t="shared" si="7"/>
        <v>0</v>
      </c>
      <c r="K190" s="50">
        <f t="shared" si="8"/>
        <v>0</v>
      </c>
      <c r="L190" s="15"/>
      <c r="M190" s="15"/>
      <c r="N190" s="15"/>
      <c r="O190" s="15"/>
      <c r="P190" s="15"/>
      <c r="Q190" s="15"/>
      <c r="R190" s="15"/>
      <c r="S190" s="15"/>
    </row>
    <row r="191" spans="2:19" x14ac:dyDescent="0.3">
      <c r="B191" s="53">
        <v>2019</v>
      </c>
      <c r="C191" s="15" t="s">
        <v>241</v>
      </c>
      <c r="D191" s="15" t="s">
        <v>88</v>
      </c>
      <c r="E191" s="15">
        <v>2014</v>
      </c>
      <c r="F191" s="15" t="s">
        <v>94</v>
      </c>
      <c r="G191" s="15">
        <v>4</v>
      </c>
      <c r="H191" s="51">
        <v>5</v>
      </c>
      <c r="I191" s="50">
        <f t="shared" si="6"/>
        <v>0</v>
      </c>
      <c r="J191" s="50">
        <f t="shared" si="7"/>
        <v>5</v>
      </c>
      <c r="K191" s="50">
        <f t="shared" si="8"/>
        <v>0</v>
      </c>
      <c r="L191" s="15"/>
      <c r="M191" s="15"/>
      <c r="N191" s="15"/>
      <c r="O191" s="15"/>
      <c r="P191" s="15"/>
      <c r="Q191" s="15"/>
      <c r="R191" s="15"/>
      <c r="S191" s="15"/>
    </row>
    <row r="192" spans="2:19" x14ac:dyDescent="0.3">
      <c r="B192" s="53">
        <v>2019</v>
      </c>
      <c r="C192" s="15" t="s">
        <v>240</v>
      </c>
      <c r="D192" s="15" t="s">
        <v>88</v>
      </c>
      <c r="E192" s="15">
        <v>2013</v>
      </c>
      <c r="F192" s="15" t="s">
        <v>94</v>
      </c>
      <c r="G192" s="15">
        <v>5</v>
      </c>
      <c r="H192" s="51">
        <v>18</v>
      </c>
      <c r="I192" s="50">
        <f t="shared" si="6"/>
        <v>0</v>
      </c>
      <c r="J192" s="50">
        <f t="shared" si="7"/>
        <v>0</v>
      </c>
      <c r="K192" s="50">
        <f t="shared" si="8"/>
        <v>18</v>
      </c>
      <c r="L192" s="15"/>
      <c r="M192" s="15"/>
      <c r="N192" s="15"/>
      <c r="O192" s="15"/>
      <c r="P192" s="15"/>
      <c r="Q192" s="15"/>
      <c r="R192" s="15"/>
      <c r="S192" s="15"/>
    </row>
    <row r="193" spans="2:19" x14ac:dyDescent="0.3">
      <c r="B193" s="53">
        <v>2019</v>
      </c>
      <c r="C193" s="15" t="s">
        <v>240</v>
      </c>
      <c r="D193" s="15" t="s">
        <v>239</v>
      </c>
      <c r="E193" s="15">
        <v>2019</v>
      </c>
      <c r="F193" s="15" t="s">
        <v>82</v>
      </c>
      <c r="G193" s="15">
        <v>5</v>
      </c>
      <c r="H193" s="51">
        <v>0</v>
      </c>
      <c r="I193" s="50">
        <f t="shared" si="6"/>
        <v>0</v>
      </c>
      <c r="J193" s="50">
        <f t="shared" si="7"/>
        <v>0</v>
      </c>
      <c r="K193" s="50">
        <f t="shared" si="8"/>
        <v>0</v>
      </c>
      <c r="L193" s="15"/>
      <c r="M193" s="15"/>
      <c r="N193" s="15"/>
      <c r="O193" s="15"/>
      <c r="P193" s="15"/>
      <c r="Q193" s="15"/>
      <c r="R193" s="15"/>
      <c r="S193" s="15"/>
    </row>
    <row r="194" spans="2:19" x14ac:dyDescent="0.3">
      <c r="B194" s="53">
        <v>2019</v>
      </c>
      <c r="C194" s="15" t="s">
        <v>238</v>
      </c>
      <c r="D194" s="15" t="s">
        <v>237</v>
      </c>
      <c r="E194" s="15">
        <v>2019</v>
      </c>
      <c r="F194" s="15" t="s">
        <v>94</v>
      </c>
      <c r="G194" s="15">
        <v>4</v>
      </c>
      <c r="H194" s="51">
        <v>2</v>
      </c>
      <c r="I194" s="50">
        <f t="shared" si="6"/>
        <v>0</v>
      </c>
      <c r="J194" s="50">
        <f t="shared" si="7"/>
        <v>2</v>
      </c>
      <c r="K194" s="50">
        <f t="shared" si="8"/>
        <v>0</v>
      </c>
      <c r="L194" s="15"/>
      <c r="M194" s="15"/>
      <c r="N194" s="15"/>
      <c r="O194" s="15"/>
      <c r="P194" s="15"/>
      <c r="Q194" s="15"/>
      <c r="R194" s="15"/>
      <c r="S194" s="15"/>
    </row>
    <row r="195" spans="2:19" x14ac:dyDescent="0.3">
      <c r="B195" s="53">
        <v>2019</v>
      </c>
      <c r="C195" s="15" t="s">
        <v>236</v>
      </c>
      <c r="D195" s="15" t="s">
        <v>88</v>
      </c>
      <c r="E195" s="15">
        <v>2016</v>
      </c>
      <c r="F195" s="15" t="s">
        <v>82</v>
      </c>
      <c r="G195" s="15">
        <v>5</v>
      </c>
      <c r="H195" s="51">
        <v>78</v>
      </c>
      <c r="I195" s="50">
        <f t="shared" si="6"/>
        <v>0</v>
      </c>
      <c r="J195" s="50">
        <f t="shared" si="7"/>
        <v>0</v>
      </c>
      <c r="K195" s="50">
        <f t="shared" si="8"/>
        <v>78</v>
      </c>
      <c r="L195" s="15"/>
      <c r="M195" s="15"/>
      <c r="N195" s="15"/>
      <c r="O195" s="15"/>
      <c r="P195" s="15"/>
      <c r="Q195" s="15"/>
      <c r="R195" s="15"/>
      <c r="S195" s="15"/>
    </row>
    <row r="196" spans="2:19" x14ac:dyDescent="0.3">
      <c r="B196" s="53">
        <v>2019</v>
      </c>
      <c r="C196" s="15" t="s">
        <v>235</v>
      </c>
      <c r="D196" s="15" t="s">
        <v>88</v>
      </c>
      <c r="E196" s="15">
        <v>2014</v>
      </c>
      <c r="F196" s="15" t="s">
        <v>117</v>
      </c>
      <c r="G196" s="15">
        <v>3</v>
      </c>
      <c r="H196" s="51">
        <v>0</v>
      </c>
      <c r="I196" s="50">
        <f t="shared" si="6"/>
        <v>0</v>
      </c>
      <c r="J196" s="50">
        <f t="shared" si="7"/>
        <v>0</v>
      </c>
      <c r="K196" s="50">
        <f t="shared" si="8"/>
        <v>0</v>
      </c>
      <c r="L196" s="15"/>
      <c r="M196" s="15"/>
      <c r="N196" s="15"/>
      <c r="O196" s="15"/>
      <c r="P196" s="15"/>
      <c r="Q196" s="15"/>
      <c r="R196" s="15"/>
      <c r="S196" s="15"/>
    </row>
    <row r="197" spans="2:19" x14ac:dyDescent="0.3">
      <c r="B197" s="53">
        <v>2019</v>
      </c>
      <c r="C197" s="15" t="s">
        <v>234</v>
      </c>
      <c r="D197" s="15" t="s">
        <v>88</v>
      </c>
      <c r="E197" s="15">
        <v>2013</v>
      </c>
      <c r="F197" s="15" t="s">
        <v>117</v>
      </c>
      <c r="G197" s="15">
        <v>5</v>
      </c>
      <c r="H197" s="51">
        <v>1</v>
      </c>
      <c r="I197" s="50">
        <f t="shared" ref="I197:I260" si="9">IF(G197&lt;4,H197,0)</f>
        <v>0</v>
      </c>
      <c r="J197" s="50">
        <f t="shared" ref="J197:J260" si="10">IF(G197=4,H197,0)</f>
        <v>0</v>
      </c>
      <c r="K197" s="50">
        <f t="shared" ref="K197:K260" si="11">IF(G197=5,H197,0)</f>
        <v>1</v>
      </c>
      <c r="L197" s="15"/>
      <c r="M197" s="15"/>
      <c r="N197" s="15"/>
      <c r="O197" s="15"/>
      <c r="P197" s="15"/>
      <c r="Q197" s="15"/>
      <c r="R197" s="15"/>
      <c r="S197" s="15"/>
    </row>
    <row r="198" spans="2:19" x14ac:dyDescent="0.3">
      <c r="B198" s="53">
        <v>2019</v>
      </c>
      <c r="C198" s="15" t="s">
        <v>233</v>
      </c>
      <c r="D198" s="15" t="s">
        <v>88</v>
      </c>
      <c r="E198" s="15">
        <v>2016</v>
      </c>
      <c r="F198" s="15" t="s">
        <v>82</v>
      </c>
      <c r="G198" s="15">
        <v>5</v>
      </c>
      <c r="H198" s="51">
        <v>21</v>
      </c>
      <c r="I198" s="50">
        <f t="shared" si="9"/>
        <v>0</v>
      </c>
      <c r="J198" s="50">
        <f t="shared" si="10"/>
        <v>0</v>
      </c>
      <c r="K198" s="50">
        <f t="shared" si="11"/>
        <v>21</v>
      </c>
      <c r="L198" s="15"/>
      <c r="M198" s="15"/>
      <c r="N198" s="15"/>
      <c r="O198" s="15"/>
      <c r="P198" s="15"/>
      <c r="Q198" s="15"/>
      <c r="R198" s="15"/>
      <c r="S198" s="15"/>
    </row>
    <row r="199" spans="2:19" x14ac:dyDescent="0.3">
      <c r="B199" s="53">
        <v>2019</v>
      </c>
      <c r="C199" s="15" t="s">
        <v>232</v>
      </c>
      <c r="D199" s="15" t="s">
        <v>88</v>
      </c>
      <c r="E199" s="15">
        <v>2018</v>
      </c>
      <c r="F199" s="15" t="s">
        <v>90</v>
      </c>
      <c r="G199" s="15">
        <v>5</v>
      </c>
      <c r="H199" s="51">
        <v>1</v>
      </c>
      <c r="I199" s="50">
        <f t="shared" si="9"/>
        <v>0</v>
      </c>
      <c r="J199" s="50">
        <f t="shared" si="10"/>
        <v>0</v>
      </c>
      <c r="K199" s="50">
        <f t="shared" si="11"/>
        <v>1</v>
      </c>
      <c r="L199" s="15"/>
      <c r="M199" s="15"/>
      <c r="N199" s="15"/>
      <c r="O199" s="15"/>
      <c r="P199" s="15"/>
      <c r="Q199" s="15"/>
      <c r="R199" s="15"/>
      <c r="S199" s="15"/>
    </row>
    <row r="200" spans="2:19" x14ac:dyDescent="0.3">
      <c r="B200" s="53">
        <v>2019</v>
      </c>
      <c r="C200" s="15" t="s">
        <v>231</v>
      </c>
      <c r="D200" s="15" t="s">
        <v>88</v>
      </c>
      <c r="E200" s="15">
        <v>2014</v>
      </c>
      <c r="F200" s="15" t="s">
        <v>101</v>
      </c>
      <c r="G200" s="15">
        <v>3</v>
      </c>
      <c r="H200" s="51">
        <v>0</v>
      </c>
      <c r="I200" s="50">
        <f t="shared" si="9"/>
        <v>0</v>
      </c>
      <c r="J200" s="50">
        <f t="shared" si="10"/>
        <v>0</v>
      </c>
      <c r="K200" s="50">
        <f t="shared" si="11"/>
        <v>0</v>
      </c>
      <c r="L200" s="15"/>
      <c r="M200" s="15"/>
      <c r="N200" s="15"/>
      <c r="O200" s="15"/>
      <c r="P200" s="15"/>
      <c r="Q200" s="15"/>
      <c r="R200" s="15"/>
      <c r="S200" s="15"/>
    </row>
    <row r="201" spans="2:19" x14ac:dyDescent="0.3">
      <c r="B201" s="53">
        <v>2019</v>
      </c>
      <c r="C201" s="15" t="s">
        <v>230</v>
      </c>
      <c r="D201" s="15" t="s">
        <v>229</v>
      </c>
      <c r="E201" s="15">
        <v>2018</v>
      </c>
      <c r="F201" s="15" t="s">
        <v>101</v>
      </c>
      <c r="G201" s="15">
        <v>4</v>
      </c>
      <c r="H201" s="51">
        <v>0</v>
      </c>
      <c r="I201" s="50">
        <f t="shared" si="9"/>
        <v>0</v>
      </c>
      <c r="J201" s="50">
        <f t="shared" si="10"/>
        <v>0</v>
      </c>
      <c r="K201" s="50">
        <f t="shared" si="11"/>
        <v>0</v>
      </c>
      <c r="L201" s="15"/>
      <c r="M201" s="15"/>
      <c r="N201" s="15"/>
      <c r="O201" s="15"/>
      <c r="P201" s="15"/>
      <c r="Q201" s="15"/>
      <c r="R201" s="15"/>
      <c r="S201" s="15"/>
    </row>
    <row r="202" spans="2:19" x14ac:dyDescent="0.3">
      <c r="B202" s="53">
        <v>2019</v>
      </c>
      <c r="C202" s="15" t="s">
        <v>228</v>
      </c>
      <c r="D202" s="15" t="s">
        <v>88</v>
      </c>
      <c r="E202" s="15">
        <v>2015</v>
      </c>
      <c r="F202" s="15" t="s">
        <v>133</v>
      </c>
      <c r="G202" s="15">
        <v>5</v>
      </c>
      <c r="H202" s="51">
        <v>3</v>
      </c>
      <c r="I202" s="50">
        <f t="shared" si="9"/>
        <v>0</v>
      </c>
      <c r="J202" s="50">
        <f t="shared" si="10"/>
        <v>0</v>
      </c>
      <c r="K202" s="50">
        <f t="shared" si="11"/>
        <v>3</v>
      </c>
      <c r="L202" s="15"/>
      <c r="M202" s="15"/>
      <c r="N202" s="15"/>
      <c r="O202" s="15"/>
      <c r="P202" s="15"/>
      <c r="Q202" s="15"/>
      <c r="R202" s="15"/>
      <c r="S202" s="15"/>
    </row>
    <row r="203" spans="2:19" x14ac:dyDescent="0.3">
      <c r="B203" s="53">
        <v>2019</v>
      </c>
      <c r="C203" s="15" t="s">
        <v>227</v>
      </c>
      <c r="D203" s="15" t="s">
        <v>226</v>
      </c>
      <c r="E203" s="15">
        <v>2021</v>
      </c>
      <c r="F203" s="15" t="s">
        <v>85</v>
      </c>
      <c r="G203" s="15">
        <v>5</v>
      </c>
      <c r="H203" s="51">
        <v>0</v>
      </c>
      <c r="I203" s="50">
        <f t="shared" si="9"/>
        <v>0</v>
      </c>
      <c r="J203" s="50">
        <f t="shared" si="10"/>
        <v>0</v>
      </c>
      <c r="K203" s="50">
        <f t="shared" si="11"/>
        <v>0</v>
      </c>
      <c r="L203" s="15"/>
      <c r="M203" s="15"/>
      <c r="N203" s="15"/>
      <c r="O203" s="15"/>
      <c r="P203" s="15"/>
      <c r="Q203" s="15"/>
      <c r="R203" s="15"/>
      <c r="S203" s="15"/>
    </row>
    <row r="204" spans="2:19" x14ac:dyDescent="0.3">
      <c r="B204" s="53">
        <v>2019</v>
      </c>
      <c r="C204" s="15" t="s">
        <v>225</v>
      </c>
      <c r="D204" s="15" t="s">
        <v>224</v>
      </c>
      <c r="E204" s="15">
        <v>2017</v>
      </c>
      <c r="F204" s="15" t="s">
        <v>77</v>
      </c>
      <c r="G204" s="15">
        <v>5</v>
      </c>
      <c r="H204" s="51">
        <v>47</v>
      </c>
      <c r="I204" s="50">
        <f t="shared" si="9"/>
        <v>0</v>
      </c>
      <c r="J204" s="50">
        <f t="shared" si="10"/>
        <v>0</v>
      </c>
      <c r="K204" s="50">
        <f t="shared" si="11"/>
        <v>47</v>
      </c>
      <c r="L204" s="15"/>
      <c r="M204" s="15"/>
      <c r="N204" s="15"/>
      <c r="O204" s="15"/>
      <c r="P204" s="15"/>
      <c r="Q204" s="15"/>
      <c r="R204" s="15"/>
      <c r="S204" s="15"/>
    </row>
    <row r="205" spans="2:19" x14ac:dyDescent="0.3">
      <c r="B205" s="53">
        <v>2019</v>
      </c>
      <c r="C205" s="15" t="s">
        <v>223</v>
      </c>
      <c r="D205" s="15" t="s">
        <v>88</v>
      </c>
      <c r="E205" s="15">
        <v>2014</v>
      </c>
      <c r="F205" s="15" t="s">
        <v>82</v>
      </c>
      <c r="G205" s="15">
        <v>5</v>
      </c>
      <c r="H205" s="51">
        <v>55</v>
      </c>
      <c r="I205" s="50">
        <f t="shared" si="9"/>
        <v>0</v>
      </c>
      <c r="J205" s="50">
        <f t="shared" si="10"/>
        <v>0</v>
      </c>
      <c r="K205" s="50">
        <f t="shared" si="11"/>
        <v>55</v>
      </c>
      <c r="L205" s="15"/>
      <c r="M205" s="15"/>
      <c r="N205" s="15"/>
      <c r="O205" s="15"/>
      <c r="P205" s="15"/>
      <c r="Q205" s="15"/>
      <c r="R205" s="15"/>
      <c r="S205" s="15"/>
    </row>
    <row r="206" spans="2:19" x14ac:dyDescent="0.3">
      <c r="B206" s="53">
        <v>2019</v>
      </c>
      <c r="C206" s="15" t="s">
        <v>222</v>
      </c>
      <c r="D206" s="15" t="s">
        <v>88</v>
      </c>
      <c r="E206" s="15">
        <v>2019</v>
      </c>
      <c r="F206" s="15" t="s">
        <v>85</v>
      </c>
      <c r="G206" s="15">
        <v>5</v>
      </c>
      <c r="H206" s="51">
        <v>0</v>
      </c>
      <c r="I206" s="50">
        <f t="shared" si="9"/>
        <v>0</v>
      </c>
      <c r="J206" s="50">
        <f t="shared" si="10"/>
        <v>0</v>
      </c>
      <c r="K206" s="50">
        <f t="shared" si="11"/>
        <v>0</v>
      </c>
      <c r="L206" s="15"/>
      <c r="M206" s="15"/>
      <c r="N206" s="15"/>
      <c r="O206" s="15"/>
      <c r="P206" s="15"/>
      <c r="Q206" s="15"/>
      <c r="R206" s="15"/>
      <c r="S206" s="15"/>
    </row>
    <row r="207" spans="2:19" x14ac:dyDescent="0.3">
      <c r="B207" s="53">
        <v>2019</v>
      </c>
      <c r="C207" s="15" t="s">
        <v>221</v>
      </c>
      <c r="D207" s="15" t="s">
        <v>88</v>
      </c>
      <c r="E207" s="15">
        <v>2013</v>
      </c>
      <c r="F207" s="15" t="s">
        <v>117</v>
      </c>
      <c r="G207" s="15">
        <v>5</v>
      </c>
      <c r="H207" s="51">
        <v>0</v>
      </c>
      <c r="I207" s="50">
        <f t="shared" si="9"/>
        <v>0</v>
      </c>
      <c r="J207" s="50">
        <f t="shared" si="10"/>
        <v>0</v>
      </c>
      <c r="K207" s="50">
        <f t="shared" si="11"/>
        <v>0</v>
      </c>
      <c r="L207" s="15"/>
      <c r="M207" s="15"/>
      <c r="N207" s="15"/>
      <c r="O207" s="15"/>
      <c r="P207" s="15"/>
      <c r="Q207" s="15"/>
      <c r="R207" s="15"/>
      <c r="S207" s="15"/>
    </row>
    <row r="208" spans="2:19" x14ac:dyDescent="0.3">
      <c r="B208" s="53">
        <v>2019</v>
      </c>
      <c r="C208" s="15" t="s">
        <v>220</v>
      </c>
      <c r="D208" s="15" t="s">
        <v>88</v>
      </c>
      <c r="E208" s="15">
        <v>2019</v>
      </c>
      <c r="F208" s="15" t="s">
        <v>82</v>
      </c>
      <c r="G208" s="15">
        <v>5</v>
      </c>
      <c r="H208" s="51">
        <v>0</v>
      </c>
      <c r="I208" s="50">
        <f t="shared" si="9"/>
        <v>0</v>
      </c>
      <c r="J208" s="50">
        <f t="shared" si="10"/>
        <v>0</v>
      </c>
      <c r="K208" s="50">
        <f t="shared" si="11"/>
        <v>0</v>
      </c>
      <c r="L208" s="15"/>
      <c r="M208" s="15"/>
      <c r="N208" s="15"/>
      <c r="O208" s="15"/>
      <c r="P208" s="15"/>
      <c r="Q208" s="15"/>
      <c r="R208" s="15"/>
      <c r="S208" s="15"/>
    </row>
    <row r="209" spans="2:19" x14ac:dyDescent="0.3">
      <c r="B209" s="53">
        <v>2019</v>
      </c>
      <c r="C209" s="15" t="s">
        <v>219</v>
      </c>
      <c r="D209" s="15" t="s">
        <v>218</v>
      </c>
      <c r="E209" s="15">
        <v>2019</v>
      </c>
      <c r="F209" s="15" t="s">
        <v>82</v>
      </c>
      <c r="G209" s="15">
        <v>5</v>
      </c>
      <c r="H209" s="51">
        <v>228</v>
      </c>
      <c r="I209" s="50">
        <f t="shared" si="9"/>
        <v>0</v>
      </c>
      <c r="J209" s="50">
        <f t="shared" si="10"/>
        <v>0</v>
      </c>
      <c r="K209" s="50">
        <f t="shared" si="11"/>
        <v>228</v>
      </c>
      <c r="L209" s="15"/>
      <c r="M209" s="15"/>
      <c r="N209" s="15"/>
      <c r="O209" s="15"/>
      <c r="P209" s="15"/>
      <c r="Q209" s="15"/>
      <c r="R209" s="15"/>
      <c r="S209" s="15"/>
    </row>
    <row r="210" spans="2:19" x14ac:dyDescent="0.3">
      <c r="B210" s="53">
        <v>2019</v>
      </c>
      <c r="C210" s="15" t="s">
        <v>217</v>
      </c>
      <c r="D210" s="15" t="s">
        <v>216</v>
      </c>
      <c r="E210" s="15">
        <v>2019</v>
      </c>
      <c r="F210" s="15" t="s">
        <v>94</v>
      </c>
      <c r="G210" s="15">
        <v>5</v>
      </c>
      <c r="H210" s="51">
        <v>17</v>
      </c>
      <c r="I210" s="50">
        <f t="shared" si="9"/>
        <v>0</v>
      </c>
      <c r="J210" s="50">
        <f t="shared" si="10"/>
        <v>0</v>
      </c>
      <c r="K210" s="50">
        <f t="shared" si="11"/>
        <v>17</v>
      </c>
      <c r="L210" s="15"/>
      <c r="M210" s="15"/>
      <c r="N210" s="15"/>
      <c r="O210" s="15"/>
      <c r="P210" s="15"/>
      <c r="Q210" s="15"/>
      <c r="R210" s="15"/>
      <c r="S210" s="15"/>
    </row>
    <row r="211" spans="2:19" x14ac:dyDescent="0.3">
      <c r="B211" s="53">
        <v>2019</v>
      </c>
      <c r="C211" s="15" t="s">
        <v>215</v>
      </c>
      <c r="D211" s="15" t="s">
        <v>214</v>
      </c>
      <c r="E211" s="15">
        <v>2015</v>
      </c>
      <c r="F211" s="15" t="s">
        <v>99</v>
      </c>
      <c r="G211" s="15">
        <v>5</v>
      </c>
      <c r="H211" s="51">
        <v>0</v>
      </c>
      <c r="I211" s="50">
        <f t="shared" si="9"/>
        <v>0</v>
      </c>
      <c r="J211" s="50">
        <f t="shared" si="10"/>
        <v>0</v>
      </c>
      <c r="K211" s="50">
        <f t="shared" si="11"/>
        <v>0</v>
      </c>
      <c r="L211" s="15"/>
      <c r="M211" s="15"/>
      <c r="N211" s="15"/>
      <c r="O211" s="15"/>
      <c r="P211" s="15"/>
      <c r="Q211" s="15"/>
      <c r="R211" s="15"/>
      <c r="S211" s="15"/>
    </row>
    <row r="212" spans="2:19" x14ac:dyDescent="0.3">
      <c r="B212" s="53">
        <v>2019</v>
      </c>
      <c r="C212" s="15" t="s">
        <v>213</v>
      </c>
      <c r="D212" s="15" t="s">
        <v>88</v>
      </c>
      <c r="E212" s="15">
        <v>2015</v>
      </c>
      <c r="F212" s="15" t="s">
        <v>82</v>
      </c>
      <c r="G212" s="15">
        <v>5</v>
      </c>
      <c r="H212" s="51">
        <v>13</v>
      </c>
      <c r="I212" s="50">
        <f t="shared" si="9"/>
        <v>0</v>
      </c>
      <c r="J212" s="50">
        <f t="shared" si="10"/>
        <v>0</v>
      </c>
      <c r="K212" s="50">
        <f t="shared" si="11"/>
        <v>13</v>
      </c>
      <c r="L212" s="15"/>
      <c r="M212" s="15"/>
      <c r="N212" s="15"/>
      <c r="O212" s="15"/>
      <c r="P212" s="15"/>
      <c r="Q212" s="15"/>
      <c r="R212" s="15"/>
      <c r="S212" s="15"/>
    </row>
    <row r="213" spans="2:19" x14ac:dyDescent="0.3">
      <c r="B213" s="53">
        <v>2019</v>
      </c>
      <c r="C213" s="15" t="s">
        <v>212</v>
      </c>
      <c r="D213" s="15" t="s">
        <v>88</v>
      </c>
      <c r="E213" s="15">
        <v>2017</v>
      </c>
      <c r="F213" s="15" t="s">
        <v>77</v>
      </c>
      <c r="G213" s="15">
        <v>5</v>
      </c>
      <c r="H213" s="51">
        <v>1</v>
      </c>
      <c r="I213" s="50">
        <f t="shared" si="9"/>
        <v>0</v>
      </c>
      <c r="J213" s="50">
        <f t="shared" si="10"/>
        <v>0</v>
      </c>
      <c r="K213" s="50">
        <f t="shared" si="11"/>
        <v>1</v>
      </c>
      <c r="L213" s="15"/>
      <c r="M213" s="15"/>
      <c r="N213" s="15"/>
      <c r="O213" s="15"/>
      <c r="P213" s="15"/>
      <c r="Q213" s="15"/>
      <c r="R213" s="15"/>
      <c r="S213" s="15"/>
    </row>
    <row r="214" spans="2:19" x14ac:dyDescent="0.3">
      <c r="B214" s="53">
        <v>2019</v>
      </c>
      <c r="C214" s="15" t="s">
        <v>211</v>
      </c>
      <c r="D214" s="15" t="s">
        <v>88</v>
      </c>
      <c r="E214" s="15">
        <v>2015</v>
      </c>
      <c r="F214" s="15" t="s">
        <v>117</v>
      </c>
      <c r="G214" s="15">
        <v>5</v>
      </c>
      <c r="H214" s="51">
        <v>16</v>
      </c>
      <c r="I214" s="50">
        <f t="shared" si="9"/>
        <v>0</v>
      </c>
      <c r="J214" s="50">
        <f t="shared" si="10"/>
        <v>0</v>
      </c>
      <c r="K214" s="50">
        <f t="shared" si="11"/>
        <v>16</v>
      </c>
      <c r="L214" s="15"/>
      <c r="M214" s="15"/>
      <c r="N214" s="15"/>
      <c r="O214" s="15"/>
      <c r="P214" s="15"/>
      <c r="Q214" s="15"/>
      <c r="R214" s="15"/>
      <c r="S214" s="15"/>
    </row>
    <row r="215" spans="2:19" x14ac:dyDescent="0.3">
      <c r="B215" s="53">
        <v>2019</v>
      </c>
      <c r="C215" s="15" t="s">
        <v>210</v>
      </c>
      <c r="D215" s="15" t="s">
        <v>88</v>
      </c>
      <c r="E215" s="15">
        <v>2014</v>
      </c>
      <c r="F215" s="15" t="s">
        <v>117</v>
      </c>
      <c r="G215" s="15">
        <v>4</v>
      </c>
      <c r="H215" s="51">
        <v>0</v>
      </c>
      <c r="I215" s="50">
        <f t="shared" si="9"/>
        <v>0</v>
      </c>
      <c r="J215" s="50">
        <f t="shared" si="10"/>
        <v>0</v>
      </c>
      <c r="K215" s="50">
        <f t="shared" si="11"/>
        <v>0</v>
      </c>
      <c r="L215" s="15"/>
      <c r="M215" s="15"/>
      <c r="N215" s="15"/>
      <c r="O215" s="15"/>
      <c r="P215" s="15"/>
      <c r="Q215" s="15"/>
      <c r="R215" s="15"/>
      <c r="S215" s="15"/>
    </row>
    <row r="216" spans="2:19" x14ac:dyDescent="0.3">
      <c r="B216" s="53">
        <v>2019</v>
      </c>
      <c r="C216" s="15" t="s">
        <v>209</v>
      </c>
      <c r="D216" s="15" t="s">
        <v>88</v>
      </c>
      <c r="E216" s="15">
        <v>2016</v>
      </c>
      <c r="F216" s="15" t="s">
        <v>101</v>
      </c>
      <c r="G216" s="15">
        <v>5</v>
      </c>
      <c r="H216" s="51">
        <v>0</v>
      </c>
      <c r="I216" s="50">
        <f t="shared" si="9"/>
        <v>0</v>
      </c>
      <c r="J216" s="50">
        <f t="shared" si="10"/>
        <v>0</v>
      </c>
      <c r="K216" s="50">
        <f t="shared" si="11"/>
        <v>0</v>
      </c>
      <c r="L216" s="15"/>
      <c r="M216" s="15"/>
      <c r="N216" s="15"/>
      <c r="O216" s="15"/>
      <c r="P216" s="15"/>
      <c r="Q216" s="15"/>
      <c r="R216" s="15"/>
      <c r="S216" s="15"/>
    </row>
    <row r="217" spans="2:19" x14ac:dyDescent="0.3">
      <c r="B217" s="53">
        <v>2019</v>
      </c>
      <c r="C217" s="15" t="s">
        <v>208</v>
      </c>
      <c r="D217" s="15" t="s">
        <v>88</v>
      </c>
      <c r="E217" s="15">
        <v>2015</v>
      </c>
      <c r="F217" s="15" t="s">
        <v>90</v>
      </c>
      <c r="G217" s="15">
        <v>5</v>
      </c>
      <c r="H217" s="51">
        <v>0</v>
      </c>
      <c r="I217" s="50">
        <f t="shared" si="9"/>
        <v>0</v>
      </c>
      <c r="J217" s="50">
        <f t="shared" si="10"/>
        <v>0</v>
      </c>
      <c r="K217" s="50">
        <f t="shared" si="11"/>
        <v>0</v>
      </c>
      <c r="L217" s="15"/>
      <c r="M217" s="15"/>
      <c r="N217" s="15"/>
      <c r="O217" s="15"/>
      <c r="P217" s="15"/>
      <c r="Q217" s="15"/>
      <c r="R217" s="15"/>
      <c r="S217" s="15"/>
    </row>
    <row r="218" spans="2:19" x14ac:dyDescent="0.3">
      <c r="B218" s="53">
        <v>2019</v>
      </c>
      <c r="C218" s="15" t="s">
        <v>207</v>
      </c>
      <c r="D218" s="15" t="s">
        <v>88</v>
      </c>
      <c r="E218" s="15">
        <v>2014</v>
      </c>
      <c r="F218" s="15" t="s">
        <v>94</v>
      </c>
      <c r="G218" s="15">
        <v>4</v>
      </c>
      <c r="H218" s="51">
        <v>0</v>
      </c>
      <c r="I218" s="50">
        <f t="shared" si="9"/>
        <v>0</v>
      </c>
      <c r="J218" s="50">
        <f t="shared" si="10"/>
        <v>0</v>
      </c>
      <c r="K218" s="50">
        <f t="shared" si="11"/>
        <v>0</v>
      </c>
      <c r="L218" s="15"/>
      <c r="M218" s="15"/>
      <c r="N218" s="15"/>
      <c r="O218" s="15"/>
      <c r="P218" s="15"/>
      <c r="Q218" s="15"/>
      <c r="R218" s="15"/>
      <c r="S218" s="15"/>
    </row>
    <row r="219" spans="2:19" x14ac:dyDescent="0.3">
      <c r="B219" s="53">
        <v>2019</v>
      </c>
      <c r="C219" s="15" t="s">
        <v>206</v>
      </c>
      <c r="D219" s="15" t="s">
        <v>88</v>
      </c>
      <c r="E219" s="15">
        <v>2013</v>
      </c>
      <c r="F219" s="15" t="s">
        <v>94</v>
      </c>
      <c r="G219" s="15">
        <v>5</v>
      </c>
      <c r="H219" s="51">
        <v>0</v>
      </c>
      <c r="I219" s="50">
        <f t="shared" si="9"/>
        <v>0</v>
      </c>
      <c r="J219" s="50">
        <f t="shared" si="10"/>
        <v>0</v>
      </c>
      <c r="K219" s="50">
        <f t="shared" si="11"/>
        <v>0</v>
      </c>
      <c r="L219" s="15"/>
      <c r="M219" s="15"/>
      <c r="N219" s="15"/>
      <c r="O219" s="15"/>
      <c r="P219" s="15"/>
      <c r="Q219" s="15"/>
      <c r="R219" s="15"/>
      <c r="S219" s="15"/>
    </row>
    <row r="220" spans="2:19" x14ac:dyDescent="0.3">
      <c r="B220" s="53">
        <v>2019</v>
      </c>
      <c r="C220" s="15" t="s">
        <v>205</v>
      </c>
      <c r="D220" s="15" t="s">
        <v>204</v>
      </c>
      <c r="E220" s="15">
        <v>2019</v>
      </c>
      <c r="F220" s="15" t="s">
        <v>99</v>
      </c>
      <c r="G220" s="15">
        <v>4</v>
      </c>
      <c r="H220" s="51">
        <v>0</v>
      </c>
      <c r="I220" s="50">
        <f t="shared" si="9"/>
        <v>0</v>
      </c>
      <c r="J220" s="50">
        <f t="shared" si="10"/>
        <v>0</v>
      </c>
      <c r="K220" s="50">
        <f t="shared" si="11"/>
        <v>0</v>
      </c>
      <c r="L220" s="15"/>
      <c r="M220" s="15"/>
      <c r="N220" s="15"/>
      <c r="O220" s="15"/>
      <c r="P220" s="15"/>
      <c r="Q220" s="15"/>
      <c r="R220" s="15"/>
      <c r="S220" s="15"/>
    </row>
    <row r="221" spans="2:19" x14ac:dyDescent="0.3">
      <c r="B221" s="53">
        <v>2019</v>
      </c>
      <c r="C221" s="15" t="s">
        <v>203</v>
      </c>
      <c r="D221" s="15" t="s">
        <v>202</v>
      </c>
      <c r="E221" s="15">
        <v>2017</v>
      </c>
      <c r="F221" s="15" t="s">
        <v>82</v>
      </c>
      <c r="G221" s="15">
        <v>5</v>
      </c>
      <c r="H221" s="51">
        <v>98</v>
      </c>
      <c r="I221" s="50">
        <f t="shared" si="9"/>
        <v>0</v>
      </c>
      <c r="J221" s="50">
        <f t="shared" si="10"/>
        <v>0</v>
      </c>
      <c r="K221" s="50">
        <f t="shared" si="11"/>
        <v>98</v>
      </c>
      <c r="L221" s="15"/>
      <c r="M221" s="15"/>
      <c r="N221" s="15"/>
      <c r="O221" s="15"/>
      <c r="P221" s="15"/>
      <c r="Q221" s="15"/>
      <c r="R221" s="15"/>
      <c r="S221" s="15"/>
    </row>
    <row r="222" spans="2:19" x14ac:dyDescent="0.3">
      <c r="B222" s="53">
        <v>2019</v>
      </c>
      <c r="C222" s="15" t="s">
        <v>201</v>
      </c>
      <c r="D222" s="15" t="s">
        <v>200</v>
      </c>
      <c r="E222" s="15">
        <v>2016</v>
      </c>
      <c r="F222" s="15" t="s">
        <v>82</v>
      </c>
      <c r="G222" s="15">
        <v>5</v>
      </c>
      <c r="H222" s="51">
        <v>51</v>
      </c>
      <c r="I222" s="50">
        <f t="shared" si="9"/>
        <v>0</v>
      </c>
      <c r="J222" s="50">
        <f t="shared" si="10"/>
        <v>0</v>
      </c>
      <c r="K222" s="50">
        <f t="shared" si="11"/>
        <v>51</v>
      </c>
      <c r="L222" s="15"/>
      <c r="M222" s="15"/>
      <c r="N222" s="15"/>
      <c r="O222" s="15"/>
      <c r="P222" s="15"/>
      <c r="Q222" s="15"/>
      <c r="R222" s="15"/>
      <c r="S222" s="15"/>
    </row>
    <row r="223" spans="2:19" x14ac:dyDescent="0.3">
      <c r="B223" s="53">
        <v>2019</v>
      </c>
      <c r="C223" s="15" t="s">
        <v>199</v>
      </c>
      <c r="D223" s="15" t="s">
        <v>198</v>
      </c>
      <c r="E223" s="15">
        <v>2017</v>
      </c>
      <c r="F223" s="15" t="s">
        <v>94</v>
      </c>
      <c r="G223" s="15">
        <v>5</v>
      </c>
      <c r="H223" s="51">
        <v>33</v>
      </c>
      <c r="I223" s="50">
        <f t="shared" si="9"/>
        <v>0</v>
      </c>
      <c r="J223" s="50">
        <f t="shared" si="10"/>
        <v>0</v>
      </c>
      <c r="K223" s="50">
        <f t="shared" si="11"/>
        <v>33</v>
      </c>
      <c r="L223" s="15"/>
      <c r="M223" s="15"/>
      <c r="N223" s="15"/>
      <c r="O223" s="15"/>
      <c r="P223" s="15"/>
      <c r="Q223" s="15"/>
      <c r="R223" s="15"/>
      <c r="S223" s="15"/>
    </row>
    <row r="224" spans="2:19" x14ac:dyDescent="0.3">
      <c r="B224" s="53">
        <v>2019</v>
      </c>
      <c r="C224" s="15" t="s">
        <v>197</v>
      </c>
      <c r="D224" s="15" t="s">
        <v>196</v>
      </c>
      <c r="E224" s="15">
        <v>2020</v>
      </c>
      <c r="F224" s="15" t="s">
        <v>117</v>
      </c>
      <c r="G224" s="15">
        <v>5</v>
      </c>
      <c r="H224" s="51">
        <v>26</v>
      </c>
      <c r="I224" s="50">
        <f t="shared" si="9"/>
        <v>0</v>
      </c>
      <c r="J224" s="50">
        <f t="shared" si="10"/>
        <v>0</v>
      </c>
      <c r="K224" s="50">
        <f t="shared" si="11"/>
        <v>26</v>
      </c>
      <c r="L224" s="15"/>
      <c r="M224" s="15"/>
      <c r="N224" s="15"/>
      <c r="O224" s="15"/>
      <c r="P224" s="15"/>
      <c r="Q224" s="15"/>
      <c r="R224" s="15"/>
      <c r="S224" s="15"/>
    </row>
    <row r="225" spans="2:19" x14ac:dyDescent="0.3">
      <c r="B225" s="53">
        <v>2019</v>
      </c>
      <c r="C225" s="15" t="s">
        <v>195</v>
      </c>
      <c r="D225" s="15" t="s">
        <v>194</v>
      </c>
      <c r="E225" s="15">
        <v>2019</v>
      </c>
      <c r="F225" s="15" t="s">
        <v>94</v>
      </c>
      <c r="G225" s="15">
        <v>3</v>
      </c>
      <c r="H225" s="51">
        <v>0</v>
      </c>
      <c r="I225" s="50">
        <f t="shared" si="9"/>
        <v>0</v>
      </c>
      <c r="J225" s="50">
        <f t="shared" si="10"/>
        <v>0</v>
      </c>
      <c r="K225" s="50">
        <f t="shared" si="11"/>
        <v>0</v>
      </c>
      <c r="L225" s="15"/>
      <c r="M225" s="15"/>
      <c r="N225" s="15"/>
      <c r="O225" s="15"/>
      <c r="P225" s="15"/>
      <c r="Q225" s="15"/>
      <c r="R225" s="15"/>
      <c r="S225" s="15"/>
    </row>
    <row r="226" spans="2:19" x14ac:dyDescent="0.3">
      <c r="B226" s="53">
        <v>2019</v>
      </c>
      <c r="C226" s="15" t="s">
        <v>193</v>
      </c>
      <c r="D226" s="15" t="s">
        <v>192</v>
      </c>
      <c r="E226" s="15">
        <v>2019</v>
      </c>
      <c r="F226" s="15" t="s">
        <v>77</v>
      </c>
      <c r="G226" s="15">
        <v>5</v>
      </c>
      <c r="H226" s="51">
        <v>1</v>
      </c>
      <c r="I226" s="50">
        <f t="shared" si="9"/>
        <v>0</v>
      </c>
      <c r="J226" s="50">
        <f t="shared" si="10"/>
        <v>0</v>
      </c>
      <c r="K226" s="50">
        <f t="shared" si="11"/>
        <v>1</v>
      </c>
      <c r="L226" s="15"/>
      <c r="M226" s="15"/>
      <c r="N226" s="15"/>
      <c r="O226" s="15"/>
      <c r="P226" s="15"/>
      <c r="Q226" s="15"/>
      <c r="R226" s="15"/>
      <c r="S226" s="15"/>
    </row>
    <row r="227" spans="2:19" x14ac:dyDescent="0.3">
      <c r="B227" s="53">
        <v>2019</v>
      </c>
      <c r="C227" s="15" t="s">
        <v>191</v>
      </c>
      <c r="D227" s="15" t="s">
        <v>88</v>
      </c>
      <c r="E227" s="15">
        <v>2021</v>
      </c>
      <c r="F227" s="15" t="s">
        <v>77</v>
      </c>
      <c r="G227" s="15">
        <v>5</v>
      </c>
      <c r="H227" s="51">
        <v>0</v>
      </c>
      <c r="I227" s="50">
        <f t="shared" si="9"/>
        <v>0</v>
      </c>
      <c r="J227" s="50">
        <f t="shared" si="10"/>
        <v>0</v>
      </c>
      <c r="K227" s="50">
        <f t="shared" si="11"/>
        <v>0</v>
      </c>
      <c r="L227" s="15"/>
      <c r="M227" s="15"/>
      <c r="N227" s="15"/>
      <c r="O227" s="15"/>
      <c r="P227" s="15"/>
      <c r="Q227" s="15"/>
      <c r="R227" s="15"/>
      <c r="S227" s="15"/>
    </row>
    <row r="228" spans="2:19" x14ac:dyDescent="0.3">
      <c r="B228" s="53">
        <v>2019</v>
      </c>
      <c r="C228" s="15" t="s">
        <v>190</v>
      </c>
      <c r="D228" s="15" t="s">
        <v>95</v>
      </c>
      <c r="E228" s="15">
        <v>2019</v>
      </c>
      <c r="F228" s="15" t="s">
        <v>94</v>
      </c>
      <c r="G228" s="15">
        <v>3</v>
      </c>
      <c r="H228" s="51">
        <v>4</v>
      </c>
      <c r="I228" s="50">
        <f t="shared" si="9"/>
        <v>4</v>
      </c>
      <c r="J228" s="50">
        <f t="shared" si="10"/>
        <v>0</v>
      </c>
      <c r="K228" s="50">
        <f t="shared" si="11"/>
        <v>0</v>
      </c>
      <c r="L228" s="15"/>
      <c r="M228" s="15"/>
      <c r="N228" s="15"/>
      <c r="O228" s="15"/>
      <c r="P228" s="15"/>
      <c r="Q228" s="15"/>
      <c r="R228" s="15"/>
      <c r="S228" s="15"/>
    </row>
    <row r="229" spans="2:19" x14ac:dyDescent="0.3">
      <c r="B229" s="53">
        <v>2019</v>
      </c>
      <c r="C229" s="15" t="s">
        <v>189</v>
      </c>
      <c r="D229" s="15" t="s">
        <v>88</v>
      </c>
      <c r="E229" s="15">
        <v>2014</v>
      </c>
      <c r="F229" s="15" t="s">
        <v>94</v>
      </c>
      <c r="G229" s="15">
        <v>5</v>
      </c>
      <c r="H229" s="51">
        <v>19</v>
      </c>
      <c r="I229" s="50">
        <f t="shared" si="9"/>
        <v>0</v>
      </c>
      <c r="J229" s="50">
        <f t="shared" si="10"/>
        <v>0</v>
      </c>
      <c r="K229" s="50">
        <f t="shared" si="11"/>
        <v>19</v>
      </c>
      <c r="L229" s="15"/>
      <c r="M229" s="15"/>
      <c r="N229" s="15"/>
      <c r="O229" s="15"/>
      <c r="P229" s="15"/>
      <c r="Q229" s="15"/>
      <c r="R229" s="15"/>
      <c r="S229" s="15"/>
    </row>
    <row r="230" spans="2:19" x14ac:dyDescent="0.3">
      <c r="B230" s="53">
        <v>2019</v>
      </c>
      <c r="C230" s="15" t="s">
        <v>188</v>
      </c>
      <c r="D230" s="15" t="s">
        <v>183</v>
      </c>
      <c r="E230" s="15">
        <v>2019</v>
      </c>
      <c r="F230" s="15" t="s">
        <v>117</v>
      </c>
      <c r="G230" s="15">
        <v>5</v>
      </c>
      <c r="H230" s="51">
        <v>0</v>
      </c>
      <c r="I230" s="50">
        <f t="shared" si="9"/>
        <v>0</v>
      </c>
      <c r="J230" s="50">
        <f t="shared" si="10"/>
        <v>0</v>
      </c>
      <c r="K230" s="50">
        <f t="shared" si="11"/>
        <v>0</v>
      </c>
      <c r="L230" s="15"/>
      <c r="M230" s="15"/>
      <c r="N230" s="15"/>
      <c r="O230" s="15"/>
      <c r="P230" s="15"/>
      <c r="Q230" s="15"/>
      <c r="R230" s="15"/>
      <c r="S230" s="15"/>
    </row>
    <row r="231" spans="2:19" x14ac:dyDescent="0.3">
      <c r="B231" s="53">
        <v>2019</v>
      </c>
      <c r="C231" s="15" t="s">
        <v>187</v>
      </c>
      <c r="D231" s="15" t="s">
        <v>88</v>
      </c>
      <c r="E231" s="15">
        <v>2017</v>
      </c>
      <c r="F231" s="15" t="s">
        <v>82</v>
      </c>
      <c r="G231" s="15">
        <v>5</v>
      </c>
      <c r="H231" s="51">
        <v>51</v>
      </c>
      <c r="I231" s="50">
        <f t="shared" si="9"/>
        <v>0</v>
      </c>
      <c r="J231" s="50">
        <f t="shared" si="10"/>
        <v>0</v>
      </c>
      <c r="K231" s="50">
        <f t="shared" si="11"/>
        <v>51</v>
      </c>
      <c r="L231" s="15"/>
      <c r="M231" s="15"/>
      <c r="N231" s="15"/>
      <c r="O231" s="15"/>
      <c r="P231" s="15"/>
      <c r="Q231" s="15"/>
      <c r="R231" s="15"/>
      <c r="S231" s="15"/>
    </row>
    <row r="232" spans="2:19" x14ac:dyDescent="0.3">
      <c r="B232" s="53">
        <v>2019</v>
      </c>
      <c r="C232" s="15" t="s">
        <v>186</v>
      </c>
      <c r="D232" s="15" t="s">
        <v>88</v>
      </c>
      <c r="E232" s="15">
        <v>2017</v>
      </c>
      <c r="F232" s="15" t="s">
        <v>77</v>
      </c>
      <c r="G232" s="15">
        <v>5</v>
      </c>
      <c r="H232" s="51">
        <v>78</v>
      </c>
      <c r="I232" s="50">
        <f t="shared" si="9"/>
        <v>0</v>
      </c>
      <c r="J232" s="50">
        <f t="shared" si="10"/>
        <v>0</v>
      </c>
      <c r="K232" s="50">
        <f t="shared" si="11"/>
        <v>78</v>
      </c>
      <c r="L232" s="15"/>
      <c r="M232" s="15"/>
      <c r="N232" s="15"/>
      <c r="O232" s="15"/>
      <c r="P232" s="15"/>
      <c r="Q232" s="15"/>
      <c r="R232" s="15"/>
      <c r="S232" s="15"/>
    </row>
    <row r="233" spans="2:19" x14ac:dyDescent="0.3">
      <c r="B233" s="53">
        <v>2019</v>
      </c>
      <c r="C233" s="15" t="s">
        <v>185</v>
      </c>
      <c r="D233" s="15" t="s">
        <v>88</v>
      </c>
      <c r="E233" s="15">
        <v>2019</v>
      </c>
      <c r="F233" s="15" t="s">
        <v>90</v>
      </c>
      <c r="G233" s="15">
        <v>5</v>
      </c>
      <c r="H233" s="51">
        <v>12</v>
      </c>
      <c r="I233" s="50">
        <f t="shared" si="9"/>
        <v>0</v>
      </c>
      <c r="J233" s="50">
        <f t="shared" si="10"/>
        <v>0</v>
      </c>
      <c r="K233" s="50">
        <f t="shared" si="11"/>
        <v>12</v>
      </c>
      <c r="L233" s="15"/>
      <c r="M233" s="15"/>
      <c r="N233" s="15"/>
      <c r="O233" s="15"/>
      <c r="P233" s="15"/>
      <c r="Q233" s="15"/>
      <c r="R233" s="15"/>
      <c r="S233" s="15"/>
    </row>
    <row r="234" spans="2:19" x14ac:dyDescent="0.3">
      <c r="B234" s="53">
        <v>2019</v>
      </c>
      <c r="C234" s="15" t="s">
        <v>184</v>
      </c>
      <c r="D234" s="15" t="s">
        <v>183</v>
      </c>
      <c r="E234" s="15">
        <v>2019</v>
      </c>
      <c r="F234" s="15" t="s">
        <v>117</v>
      </c>
      <c r="G234" s="15">
        <v>5</v>
      </c>
      <c r="H234" s="51">
        <v>0</v>
      </c>
      <c r="I234" s="50">
        <f t="shared" si="9"/>
        <v>0</v>
      </c>
      <c r="J234" s="50">
        <f t="shared" si="10"/>
        <v>0</v>
      </c>
      <c r="K234" s="50">
        <f t="shared" si="11"/>
        <v>0</v>
      </c>
      <c r="L234" s="15"/>
      <c r="M234" s="15"/>
      <c r="N234" s="15"/>
      <c r="O234" s="15"/>
      <c r="P234" s="15"/>
      <c r="Q234" s="15"/>
      <c r="R234" s="15"/>
      <c r="S234" s="15"/>
    </row>
    <row r="235" spans="2:19" x14ac:dyDescent="0.3">
      <c r="B235" s="53">
        <v>2019</v>
      </c>
      <c r="C235" s="15" t="s">
        <v>182</v>
      </c>
      <c r="D235" s="15" t="s">
        <v>88</v>
      </c>
      <c r="E235" s="15">
        <v>2015</v>
      </c>
      <c r="F235" s="15" t="s">
        <v>90</v>
      </c>
      <c r="G235" s="15">
        <v>5</v>
      </c>
      <c r="H235" s="51">
        <v>3</v>
      </c>
      <c r="I235" s="50">
        <f t="shared" si="9"/>
        <v>0</v>
      </c>
      <c r="J235" s="50">
        <f t="shared" si="10"/>
        <v>0</v>
      </c>
      <c r="K235" s="50">
        <f t="shared" si="11"/>
        <v>3</v>
      </c>
      <c r="L235" s="15"/>
      <c r="M235" s="15"/>
      <c r="N235" s="15"/>
      <c r="O235" s="15"/>
      <c r="P235" s="15"/>
      <c r="Q235" s="15"/>
      <c r="R235" s="15"/>
      <c r="S235" s="15"/>
    </row>
    <row r="236" spans="2:19" x14ac:dyDescent="0.3">
      <c r="B236" s="53">
        <v>2019</v>
      </c>
      <c r="C236" s="15" t="s">
        <v>181</v>
      </c>
      <c r="D236" s="15" t="s">
        <v>180</v>
      </c>
      <c r="E236" s="15">
        <v>2014</v>
      </c>
      <c r="F236" s="15" t="s">
        <v>94</v>
      </c>
      <c r="G236" s="15">
        <v>4</v>
      </c>
      <c r="H236" s="51">
        <v>3</v>
      </c>
      <c r="I236" s="50">
        <f t="shared" si="9"/>
        <v>0</v>
      </c>
      <c r="J236" s="50">
        <f t="shared" si="10"/>
        <v>3</v>
      </c>
      <c r="K236" s="50">
        <f t="shared" si="11"/>
        <v>0</v>
      </c>
      <c r="L236" s="15"/>
      <c r="M236" s="15"/>
      <c r="N236" s="15"/>
      <c r="O236" s="15"/>
      <c r="P236" s="15"/>
      <c r="Q236" s="15"/>
      <c r="R236" s="15"/>
      <c r="S236" s="15"/>
    </row>
    <row r="237" spans="2:19" x14ac:dyDescent="0.3">
      <c r="B237" s="53">
        <v>2019</v>
      </c>
      <c r="C237" s="15" t="s">
        <v>179</v>
      </c>
      <c r="D237" s="15" t="s">
        <v>178</v>
      </c>
      <c r="E237" s="15">
        <v>2014</v>
      </c>
      <c r="F237" s="15" t="s">
        <v>94</v>
      </c>
      <c r="G237" s="15">
        <v>4</v>
      </c>
      <c r="H237" s="51">
        <v>13</v>
      </c>
      <c r="I237" s="50">
        <f t="shared" si="9"/>
        <v>0</v>
      </c>
      <c r="J237" s="50">
        <f t="shared" si="10"/>
        <v>13</v>
      </c>
      <c r="K237" s="50">
        <f t="shared" si="11"/>
        <v>0</v>
      </c>
      <c r="L237" s="15"/>
      <c r="M237" s="15"/>
      <c r="N237" s="15"/>
      <c r="O237" s="15"/>
      <c r="P237" s="15"/>
      <c r="Q237" s="15"/>
      <c r="R237" s="15"/>
      <c r="S237" s="15"/>
    </row>
    <row r="238" spans="2:19" x14ac:dyDescent="0.3">
      <c r="B238" s="53">
        <v>2019</v>
      </c>
      <c r="C238" s="15" t="s">
        <v>177</v>
      </c>
      <c r="D238" s="15" t="s">
        <v>176</v>
      </c>
      <c r="E238" s="15">
        <v>2019</v>
      </c>
      <c r="F238" s="15" t="s">
        <v>117</v>
      </c>
      <c r="G238" s="15">
        <v>5</v>
      </c>
      <c r="H238" s="51">
        <v>8</v>
      </c>
      <c r="I238" s="50">
        <f t="shared" si="9"/>
        <v>0</v>
      </c>
      <c r="J238" s="50">
        <f t="shared" si="10"/>
        <v>0</v>
      </c>
      <c r="K238" s="50">
        <f t="shared" si="11"/>
        <v>8</v>
      </c>
      <c r="L238" s="15"/>
      <c r="M238" s="15"/>
      <c r="N238" s="15"/>
      <c r="O238" s="15"/>
      <c r="P238" s="15"/>
      <c r="Q238" s="15"/>
      <c r="R238" s="15"/>
      <c r="S238" s="15"/>
    </row>
    <row r="239" spans="2:19" x14ac:dyDescent="0.3">
      <c r="B239" s="53">
        <v>2019</v>
      </c>
      <c r="C239" s="15" t="s">
        <v>175</v>
      </c>
      <c r="D239" s="15" t="s">
        <v>174</v>
      </c>
      <c r="E239" s="15">
        <v>2016</v>
      </c>
      <c r="F239" s="15" t="s">
        <v>117</v>
      </c>
      <c r="G239" s="15">
        <v>4</v>
      </c>
      <c r="H239" s="51">
        <v>16</v>
      </c>
      <c r="I239" s="50">
        <f t="shared" si="9"/>
        <v>0</v>
      </c>
      <c r="J239" s="50">
        <f t="shared" si="10"/>
        <v>16</v>
      </c>
      <c r="K239" s="50">
        <f t="shared" si="11"/>
        <v>0</v>
      </c>
      <c r="L239" s="15"/>
      <c r="M239" s="15"/>
      <c r="N239" s="15"/>
      <c r="O239" s="15"/>
      <c r="P239" s="15"/>
      <c r="Q239" s="15"/>
      <c r="R239" s="15"/>
      <c r="S239" s="15"/>
    </row>
    <row r="240" spans="2:19" x14ac:dyDescent="0.3">
      <c r="B240" s="53">
        <v>2019</v>
      </c>
      <c r="C240" s="15" t="s">
        <v>173</v>
      </c>
      <c r="D240" s="15" t="s">
        <v>88</v>
      </c>
      <c r="E240" s="15">
        <v>2016</v>
      </c>
      <c r="F240" s="15" t="s">
        <v>117</v>
      </c>
      <c r="G240" s="15">
        <v>4</v>
      </c>
      <c r="H240" s="51">
        <v>0</v>
      </c>
      <c r="I240" s="50">
        <f t="shared" si="9"/>
        <v>0</v>
      </c>
      <c r="J240" s="50">
        <f t="shared" si="10"/>
        <v>0</v>
      </c>
      <c r="K240" s="50">
        <f t="shared" si="11"/>
        <v>0</v>
      </c>
      <c r="L240" s="15"/>
      <c r="M240" s="15"/>
      <c r="N240" s="15"/>
      <c r="O240" s="15"/>
      <c r="P240" s="15"/>
      <c r="Q240" s="15"/>
      <c r="R240" s="15"/>
      <c r="S240" s="15"/>
    </row>
    <row r="241" spans="2:19" x14ac:dyDescent="0.3">
      <c r="B241" s="53">
        <v>2019</v>
      </c>
      <c r="C241" s="15" t="s">
        <v>172</v>
      </c>
      <c r="D241" s="15" t="s">
        <v>171</v>
      </c>
      <c r="E241" s="15">
        <v>2019</v>
      </c>
      <c r="F241" s="15" t="s">
        <v>82</v>
      </c>
      <c r="G241" s="15">
        <v>5</v>
      </c>
      <c r="H241" s="51">
        <v>3</v>
      </c>
      <c r="I241" s="50">
        <f t="shared" si="9"/>
        <v>0</v>
      </c>
      <c r="J241" s="50">
        <f t="shared" si="10"/>
        <v>0</v>
      </c>
      <c r="K241" s="50">
        <f t="shared" si="11"/>
        <v>3</v>
      </c>
      <c r="L241" s="15"/>
      <c r="M241" s="15"/>
      <c r="N241" s="15"/>
      <c r="O241" s="15"/>
      <c r="P241" s="15"/>
      <c r="Q241" s="15"/>
      <c r="R241" s="15"/>
      <c r="S241" s="15"/>
    </row>
    <row r="242" spans="2:19" x14ac:dyDescent="0.3">
      <c r="B242" s="53">
        <v>2019</v>
      </c>
      <c r="C242" s="15" t="s">
        <v>170</v>
      </c>
      <c r="D242" s="15" t="s">
        <v>88</v>
      </c>
      <c r="E242" s="15">
        <v>2017</v>
      </c>
      <c r="F242" s="15" t="s">
        <v>117</v>
      </c>
      <c r="G242" s="15">
        <v>5</v>
      </c>
      <c r="H242" s="51">
        <v>0</v>
      </c>
      <c r="I242" s="50">
        <f t="shared" si="9"/>
        <v>0</v>
      </c>
      <c r="J242" s="50">
        <f t="shared" si="10"/>
        <v>0</v>
      </c>
      <c r="K242" s="50">
        <f t="shared" si="11"/>
        <v>0</v>
      </c>
      <c r="L242" s="15"/>
      <c r="M242" s="15"/>
      <c r="N242" s="15"/>
      <c r="O242" s="15"/>
      <c r="P242" s="15"/>
      <c r="Q242" s="15"/>
      <c r="R242" s="15"/>
      <c r="S242" s="15"/>
    </row>
    <row r="243" spans="2:19" x14ac:dyDescent="0.3">
      <c r="B243" s="53">
        <v>2019</v>
      </c>
      <c r="C243" s="15" t="s">
        <v>169</v>
      </c>
      <c r="D243" s="15" t="s">
        <v>168</v>
      </c>
      <c r="E243" s="15">
        <v>2016</v>
      </c>
      <c r="F243" s="15" t="s">
        <v>117</v>
      </c>
      <c r="G243" s="15">
        <v>5</v>
      </c>
      <c r="H243" s="51">
        <v>0</v>
      </c>
      <c r="I243" s="50">
        <f t="shared" si="9"/>
        <v>0</v>
      </c>
      <c r="J243" s="50">
        <f t="shared" si="10"/>
        <v>0</v>
      </c>
      <c r="K243" s="50">
        <f t="shared" si="11"/>
        <v>0</v>
      </c>
      <c r="L243" s="15"/>
      <c r="M243" s="15"/>
      <c r="N243" s="15"/>
      <c r="O243" s="15"/>
      <c r="P243" s="15"/>
      <c r="Q243" s="15"/>
      <c r="R243" s="15"/>
      <c r="S243" s="15"/>
    </row>
    <row r="244" spans="2:19" x14ac:dyDescent="0.3">
      <c r="B244" s="53">
        <v>2019</v>
      </c>
      <c r="C244" s="15" t="s">
        <v>167</v>
      </c>
      <c r="D244" s="15" t="s">
        <v>88</v>
      </c>
      <c r="E244" s="15">
        <v>2014</v>
      </c>
      <c r="F244" s="15" t="s">
        <v>90</v>
      </c>
      <c r="G244" s="15">
        <v>5</v>
      </c>
      <c r="H244" s="51">
        <v>1</v>
      </c>
      <c r="I244" s="50">
        <f t="shared" si="9"/>
        <v>0</v>
      </c>
      <c r="J244" s="50">
        <f t="shared" si="10"/>
        <v>0</v>
      </c>
      <c r="K244" s="50">
        <f t="shared" si="11"/>
        <v>1</v>
      </c>
      <c r="L244" s="15"/>
      <c r="M244" s="15"/>
      <c r="N244" s="15"/>
      <c r="O244" s="15"/>
      <c r="P244" s="15"/>
      <c r="Q244" s="15"/>
      <c r="R244" s="15"/>
      <c r="S244" s="15"/>
    </row>
    <row r="245" spans="2:19" x14ac:dyDescent="0.3">
      <c r="B245" s="53">
        <v>2019</v>
      </c>
      <c r="C245" s="15" t="s">
        <v>166</v>
      </c>
      <c r="D245" s="15" t="s">
        <v>88</v>
      </c>
      <c r="E245" s="15">
        <v>2017</v>
      </c>
      <c r="F245" s="15" t="s">
        <v>117</v>
      </c>
      <c r="G245" s="15">
        <v>5</v>
      </c>
      <c r="H245" s="51">
        <v>7</v>
      </c>
      <c r="I245" s="50">
        <f t="shared" si="9"/>
        <v>0</v>
      </c>
      <c r="J245" s="50">
        <f t="shared" si="10"/>
        <v>0</v>
      </c>
      <c r="K245" s="50">
        <f t="shared" si="11"/>
        <v>7</v>
      </c>
      <c r="L245" s="15"/>
      <c r="M245" s="15"/>
      <c r="N245" s="15"/>
      <c r="O245" s="15"/>
      <c r="P245" s="15"/>
      <c r="Q245" s="15"/>
      <c r="R245" s="15"/>
      <c r="S245" s="15"/>
    </row>
    <row r="246" spans="2:19" x14ac:dyDescent="0.3">
      <c r="B246" s="53">
        <v>2019</v>
      </c>
      <c r="C246" s="15" t="s">
        <v>165</v>
      </c>
      <c r="D246" s="15" t="s">
        <v>164</v>
      </c>
      <c r="E246" s="15">
        <v>2016</v>
      </c>
      <c r="F246" s="15" t="s">
        <v>94</v>
      </c>
      <c r="G246" s="15">
        <v>4</v>
      </c>
      <c r="H246" s="51">
        <v>2</v>
      </c>
      <c r="I246" s="50">
        <f t="shared" si="9"/>
        <v>0</v>
      </c>
      <c r="J246" s="50">
        <f t="shared" si="10"/>
        <v>2</v>
      </c>
      <c r="K246" s="50">
        <f t="shared" si="11"/>
        <v>0</v>
      </c>
      <c r="L246" s="15"/>
      <c r="M246" s="15"/>
      <c r="N246" s="15"/>
      <c r="O246" s="15"/>
      <c r="P246" s="15"/>
      <c r="Q246" s="15"/>
      <c r="R246" s="15"/>
      <c r="S246" s="15"/>
    </row>
    <row r="247" spans="2:19" x14ac:dyDescent="0.3">
      <c r="B247" s="53">
        <v>2019</v>
      </c>
      <c r="C247" s="15" t="s">
        <v>163</v>
      </c>
      <c r="D247" s="15" t="s">
        <v>162</v>
      </c>
      <c r="E247" s="15">
        <v>2014</v>
      </c>
      <c r="F247" s="15" t="s">
        <v>94</v>
      </c>
      <c r="G247" s="15">
        <v>3</v>
      </c>
      <c r="H247" s="51">
        <v>0</v>
      </c>
      <c r="I247" s="50">
        <f t="shared" si="9"/>
        <v>0</v>
      </c>
      <c r="J247" s="50">
        <f t="shared" si="10"/>
        <v>0</v>
      </c>
      <c r="K247" s="50">
        <f t="shared" si="11"/>
        <v>0</v>
      </c>
      <c r="L247" s="15"/>
      <c r="M247" s="15"/>
      <c r="N247" s="15"/>
      <c r="O247" s="15"/>
      <c r="P247" s="15"/>
      <c r="Q247" s="15"/>
      <c r="R247" s="15"/>
      <c r="S247" s="15"/>
    </row>
    <row r="248" spans="2:19" x14ac:dyDescent="0.3">
      <c r="B248" s="53">
        <v>2019</v>
      </c>
      <c r="C248" s="15" t="s">
        <v>161</v>
      </c>
      <c r="D248" s="15" t="s">
        <v>160</v>
      </c>
      <c r="E248" s="15">
        <v>2016</v>
      </c>
      <c r="F248" s="15" t="s">
        <v>94</v>
      </c>
      <c r="G248" s="15">
        <v>5</v>
      </c>
      <c r="H248" s="51">
        <v>7</v>
      </c>
      <c r="I248" s="50">
        <f t="shared" si="9"/>
        <v>0</v>
      </c>
      <c r="J248" s="50">
        <f t="shared" si="10"/>
        <v>0</v>
      </c>
      <c r="K248" s="50">
        <f t="shared" si="11"/>
        <v>7</v>
      </c>
      <c r="L248" s="15"/>
      <c r="M248" s="15"/>
      <c r="N248" s="15"/>
      <c r="O248" s="15"/>
      <c r="P248" s="15"/>
      <c r="Q248" s="15"/>
      <c r="R248" s="15"/>
      <c r="S248" s="15"/>
    </row>
    <row r="249" spans="2:19" x14ac:dyDescent="0.3">
      <c r="B249" s="53">
        <v>2019</v>
      </c>
      <c r="C249" s="15" t="s">
        <v>159</v>
      </c>
      <c r="D249" s="15" t="s">
        <v>158</v>
      </c>
      <c r="E249" s="15">
        <v>2018</v>
      </c>
      <c r="F249" s="15" t="s">
        <v>94</v>
      </c>
      <c r="G249" s="15">
        <v>3</v>
      </c>
      <c r="H249" s="51">
        <v>64</v>
      </c>
      <c r="I249" s="50">
        <f t="shared" si="9"/>
        <v>64</v>
      </c>
      <c r="J249" s="50">
        <f t="shared" si="10"/>
        <v>0</v>
      </c>
      <c r="K249" s="50">
        <f t="shared" si="11"/>
        <v>0</v>
      </c>
      <c r="L249" s="15"/>
      <c r="M249" s="15"/>
      <c r="N249" s="15"/>
      <c r="O249" s="15"/>
      <c r="P249" s="15"/>
      <c r="Q249" s="15"/>
      <c r="R249" s="15"/>
      <c r="S249" s="15"/>
    </row>
    <row r="250" spans="2:19" x14ac:dyDescent="0.3">
      <c r="B250" s="53">
        <v>2019</v>
      </c>
      <c r="C250" s="15" t="s">
        <v>157</v>
      </c>
      <c r="D250" s="15" t="s">
        <v>156</v>
      </c>
      <c r="E250" s="15">
        <v>2017</v>
      </c>
      <c r="F250" s="15" t="s">
        <v>94</v>
      </c>
      <c r="G250" s="15">
        <v>4</v>
      </c>
      <c r="H250" s="51">
        <v>24</v>
      </c>
      <c r="I250" s="50">
        <f t="shared" si="9"/>
        <v>0</v>
      </c>
      <c r="J250" s="50">
        <f t="shared" si="10"/>
        <v>24</v>
      </c>
      <c r="K250" s="50">
        <f t="shared" si="11"/>
        <v>0</v>
      </c>
      <c r="L250" s="15"/>
      <c r="M250" s="15"/>
      <c r="N250" s="15"/>
      <c r="O250" s="15"/>
      <c r="P250" s="15"/>
      <c r="Q250" s="15"/>
      <c r="R250" s="15"/>
      <c r="S250" s="15"/>
    </row>
    <row r="251" spans="2:19" x14ac:dyDescent="0.3">
      <c r="B251" s="53">
        <v>2019</v>
      </c>
      <c r="C251" s="15" t="s">
        <v>155</v>
      </c>
      <c r="D251" s="15" t="s">
        <v>88</v>
      </c>
      <c r="E251" s="15">
        <v>2013</v>
      </c>
      <c r="F251" s="15" t="s">
        <v>117</v>
      </c>
      <c r="G251" s="15">
        <v>5</v>
      </c>
      <c r="H251" s="51">
        <v>1</v>
      </c>
      <c r="I251" s="50">
        <f t="shared" si="9"/>
        <v>0</v>
      </c>
      <c r="J251" s="50">
        <f t="shared" si="10"/>
        <v>0</v>
      </c>
      <c r="K251" s="50">
        <f t="shared" si="11"/>
        <v>1</v>
      </c>
      <c r="L251" s="15"/>
      <c r="M251" s="15"/>
      <c r="N251" s="15"/>
      <c r="O251" s="15"/>
      <c r="P251" s="15"/>
      <c r="Q251" s="15"/>
      <c r="R251" s="15"/>
      <c r="S251" s="15"/>
    </row>
    <row r="252" spans="2:19" x14ac:dyDescent="0.3">
      <c r="B252" s="53">
        <v>2019</v>
      </c>
      <c r="C252" s="15" t="s">
        <v>154</v>
      </c>
      <c r="D252" s="15" t="s">
        <v>153</v>
      </c>
      <c r="E252" s="15">
        <v>2015</v>
      </c>
      <c r="F252" s="15" t="s">
        <v>94</v>
      </c>
      <c r="G252" s="15">
        <v>5</v>
      </c>
      <c r="H252" s="51">
        <v>105</v>
      </c>
      <c r="I252" s="50">
        <f t="shared" si="9"/>
        <v>0</v>
      </c>
      <c r="J252" s="50">
        <f t="shared" si="10"/>
        <v>0</v>
      </c>
      <c r="K252" s="50">
        <f t="shared" si="11"/>
        <v>105</v>
      </c>
      <c r="L252" s="15"/>
      <c r="M252" s="15"/>
      <c r="N252" s="15"/>
      <c r="O252" s="15"/>
      <c r="P252" s="15"/>
      <c r="Q252" s="15"/>
      <c r="R252" s="15"/>
      <c r="S252" s="15"/>
    </row>
    <row r="253" spans="2:19" x14ac:dyDescent="0.3">
      <c r="B253" s="53">
        <v>2019</v>
      </c>
      <c r="C253" s="15" t="s">
        <v>152</v>
      </c>
      <c r="D253" s="15" t="s">
        <v>151</v>
      </c>
      <c r="E253" s="15">
        <v>2019</v>
      </c>
      <c r="F253" s="15" t="s">
        <v>90</v>
      </c>
      <c r="G253" s="15">
        <v>5</v>
      </c>
      <c r="H253" s="51">
        <v>5</v>
      </c>
      <c r="I253" s="50">
        <f t="shared" si="9"/>
        <v>0</v>
      </c>
      <c r="J253" s="50">
        <f t="shared" si="10"/>
        <v>0</v>
      </c>
      <c r="K253" s="50">
        <f t="shared" si="11"/>
        <v>5</v>
      </c>
      <c r="L253" s="15"/>
      <c r="M253" s="15"/>
      <c r="N253" s="15"/>
      <c r="O253" s="15"/>
      <c r="P253" s="15"/>
      <c r="Q253" s="15"/>
      <c r="R253" s="15"/>
      <c r="S253" s="15"/>
    </row>
    <row r="254" spans="2:19" x14ac:dyDescent="0.3">
      <c r="B254" s="53">
        <v>2019</v>
      </c>
      <c r="C254" s="15" t="s">
        <v>150</v>
      </c>
      <c r="D254" s="15" t="s">
        <v>88</v>
      </c>
      <c r="E254" s="15">
        <v>2014</v>
      </c>
      <c r="F254" s="15" t="s">
        <v>85</v>
      </c>
      <c r="G254" s="15">
        <v>5</v>
      </c>
      <c r="H254" s="51">
        <v>2</v>
      </c>
      <c r="I254" s="50">
        <f t="shared" si="9"/>
        <v>0</v>
      </c>
      <c r="J254" s="50">
        <f t="shared" si="10"/>
        <v>0</v>
      </c>
      <c r="K254" s="50">
        <f t="shared" si="11"/>
        <v>2</v>
      </c>
      <c r="L254" s="15"/>
      <c r="M254" s="15"/>
      <c r="N254" s="15"/>
      <c r="O254" s="15"/>
      <c r="P254" s="15"/>
      <c r="Q254" s="15"/>
      <c r="R254" s="15"/>
      <c r="S254" s="15"/>
    </row>
    <row r="255" spans="2:19" x14ac:dyDescent="0.3">
      <c r="B255" s="53">
        <v>2019</v>
      </c>
      <c r="C255" s="15" t="s">
        <v>149</v>
      </c>
      <c r="D255" s="15" t="s">
        <v>148</v>
      </c>
      <c r="E255" s="15">
        <v>2019</v>
      </c>
      <c r="F255" s="15" t="s">
        <v>77</v>
      </c>
      <c r="G255" s="15">
        <v>5</v>
      </c>
      <c r="H255" s="51">
        <v>3</v>
      </c>
      <c r="I255" s="50">
        <f t="shared" si="9"/>
        <v>0</v>
      </c>
      <c r="J255" s="50">
        <f t="shared" si="10"/>
        <v>0</v>
      </c>
      <c r="K255" s="50">
        <f t="shared" si="11"/>
        <v>3</v>
      </c>
      <c r="L255" s="15"/>
      <c r="M255" s="15"/>
      <c r="N255" s="15"/>
      <c r="O255" s="15"/>
      <c r="P255" s="15"/>
      <c r="Q255" s="15"/>
      <c r="R255" s="15"/>
      <c r="S255" s="15"/>
    </row>
    <row r="256" spans="2:19" x14ac:dyDescent="0.3">
      <c r="B256" s="53">
        <v>2019</v>
      </c>
      <c r="C256" s="15" t="s">
        <v>147</v>
      </c>
      <c r="D256" s="15" t="s">
        <v>88</v>
      </c>
      <c r="E256" s="15">
        <v>2013</v>
      </c>
      <c r="F256" s="15" t="s">
        <v>117</v>
      </c>
      <c r="G256" s="15">
        <v>5</v>
      </c>
      <c r="H256" s="51">
        <v>16</v>
      </c>
      <c r="I256" s="50">
        <f t="shared" si="9"/>
        <v>0</v>
      </c>
      <c r="J256" s="50">
        <f t="shared" si="10"/>
        <v>0</v>
      </c>
      <c r="K256" s="50">
        <f t="shared" si="11"/>
        <v>16</v>
      </c>
      <c r="L256" s="15"/>
      <c r="M256" s="15"/>
      <c r="N256" s="15"/>
      <c r="O256" s="15"/>
      <c r="P256" s="15"/>
      <c r="Q256" s="15"/>
      <c r="R256" s="15"/>
      <c r="S256" s="15"/>
    </row>
    <row r="257" spans="2:19" x14ac:dyDescent="0.3">
      <c r="B257" s="53">
        <v>2019</v>
      </c>
      <c r="C257" s="15" t="s">
        <v>146</v>
      </c>
      <c r="D257" s="15" t="s">
        <v>145</v>
      </c>
      <c r="E257" s="15">
        <v>2015</v>
      </c>
      <c r="F257" s="15" t="s">
        <v>90</v>
      </c>
      <c r="G257" s="15">
        <v>5</v>
      </c>
      <c r="H257" s="51">
        <v>0</v>
      </c>
      <c r="I257" s="50">
        <f t="shared" si="9"/>
        <v>0</v>
      </c>
      <c r="J257" s="50">
        <f t="shared" si="10"/>
        <v>0</v>
      </c>
      <c r="K257" s="50">
        <f t="shared" si="11"/>
        <v>0</v>
      </c>
      <c r="L257" s="15"/>
      <c r="M257" s="15"/>
      <c r="N257" s="15"/>
      <c r="O257" s="15"/>
      <c r="P257" s="15"/>
      <c r="Q257" s="15"/>
      <c r="R257" s="15"/>
      <c r="S257" s="15"/>
    </row>
    <row r="258" spans="2:19" x14ac:dyDescent="0.3">
      <c r="B258" s="53">
        <v>2019</v>
      </c>
      <c r="C258" s="15" t="s">
        <v>144</v>
      </c>
      <c r="D258" s="15" t="s">
        <v>143</v>
      </c>
      <c r="E258" s="15">
        <v>2017</v>
      </c>
      <c r="F258" s="15" t="s">
        <v>94</v>
      </c>
      <c r="G258" s="15">
        <v>4</v>
      </c>
      <c r="H258" s="51">
        <v>88</v>
      </c>
      <c r="I258" s="50">
        <f t="shared" si="9"/>
        <v>0</v>
      </c>
      <c r="J258" s="50">
        <f t="shared" si="10"/>
        <v>88</v>
      </c>
      <c r="K258" s="50">
        <f t="shared" si="11"/>
        <v>0</v>
      </c>
      <c r="L258" s="15"/>
      <c r="M258" s="15"/>
      <c r="N258" s="15"/>
      <c r="O258" s="15"/>
      <c r="P258" s="15"/>
      <c r="Q258" s="15"/>
      <c r="R258" s="15"/>
      <c r="S258" s="15"/>
    </row>
    <row r="259" spans="2:19" x14ac:dyDescent="0.3">
      <c r="B259" s="53">
        <v>2019</v>
      </c>
      <c r="C259" s="15" t="s">
        <v>142</v>
      </c>
      <c r="D259" s="15" t="s">
        <v>141</v>
      </c>
      <c r="E259" s="15">
        <v>2017</v>
      </c>
      <c r="F259" s="15" t="s">
        <v>82</v>
      </c>
      <c r="G259" s="15">
        <v>5</v>
      </c>
      <c r="H259" s="51">
        <v>394</v>
      </c>
      <c r="I259" s="50">
        <f t="shared" si="9"/>
        <v>0</v>
      </c>
      <c r="J259" s="50">
        <f t="shared" si="10"/>
        <v>0</v>
      </c>
      <c r="K259" s="50">
        <f t="shared" si="11"/>
        <v>394</v>
      </c>
      <c r="L259" s="15"/>
      <c r="M259" s="15"/>
      <c r="N259" s="15"/>
      <c r="O259" s="15"/>
      <c r="P259" s="15"/>
      <c r="Q259" s="15"/>
      <c r="R259" s="15"/>
      <c r="S259" s="15"/>
    </row>
    <row r="260" spans="2:19" x14ac:dyDescent="0.3">
      <c r="B260" s="53">
        <v>2019</v>
      </c>
      <c r="C260" s="15" t="s">
        <v>140</v>
      </c>
      <c r="D260" s="15" t="s">
        <v>88</v>
      </c>
      <c r="E260" s="15">
        <v>2019</v>
      </c>
      <c r="F260" s="15" t="s">
        <v>117</v>
      </c>
      <c r="G260" s="15">
        <v>5</v>
      </c>
      <c r="H260" s="51">
        <v>117</v>
      </c>
      <c r="I260" s="50">
        <f t="shared" si="9"/>
        <v>0</v>
      </c>
      <c r="J260" s="50">
        <f t="shared" si="10"/>
        <v>0</v>
      </c>
      <c r="K260" s="50">
        <f t="shared" si="11"/>
        <v>117</v>
      </c>
      <c r="L260" s="15"/>
      <c r="M260" s="15"/>
      <c r="N260" s="15"/>
      <c r="O260" s="15"/>
      <c r="P260" s="15"/>
      <c r="Q260" s="15"/>
      <c r="R260" s="15"/>
      <c r="S260" s="15"/>
    </row>
    <row r="261" spans="2:19" x14ac:dyDescent="0.3">
      <c r="B261" s="53">
        <v>2019</v>
      </c>
      <c r="C261" s="15" t="s">
        <v>139</v>
      </c>
      <c r="D261" s="15" t="s">
        <v>138</v>
      </c>
      <c r="E261" s="15">
        <v>2016</v>
      </c>
      <c r="F261" s="15" t="s">
        <v>137</v>
      </c>
      <c r="G261" s="15">
        <v>5</v>
      </c>
      <c r="H261" s="51">
        <v>0</v>
      </c>
      <c r="I261" s="50">
        <f t="shared" ref="I261:I291" si="12">IF(G261&lt;4,H261,0)</f>
        <v>0</v>
      </c>
      <c r="J261" s="50">
        <f t="shared" ref="J261:J291" si="13">IF(G261=4,H261,0)</f>
        <v>0</v>
      </c>
      <c r="K261" s="50">
        <f t="shared" ref="K261:K291" si="14">IF(G261=5,H261,0)</f>
        <v>0</v>
      </c>
      <c r="L261" s="15"/>
      <c r="M261" s="15"/>
      <c r="N261" s="15"/>
      <c r="O261" s="15"/>
      <c r="P261" s="15"/>
      <c r="Q261" s="15"/>
      <c r="R261" s="15"/>
      <c r="S261" s="15"/>
    </row>
    <row r="262" spans="2:19" x14ac:dyDescent="0.3">
      <c r="B262" s="53">
        <v>2019</v>
      </c>
      <c r="C262" s="15" t="s">
        <v>136</v>
      </c>
      <c r="D262" s="15" t="s">
        <v>135</v>
      </c>
      <c r="E262" s="15">
        <v>2016</v>
      </c>
      <c r="F262" s="15" t="s">
        <v>90</v>
      </c>
      <c r="G262" s="15">
        <v>5</v>
      </c>
      <c r="H262" s="51">
        <v>2</v>
      </c>
      <c r="I262" s="50">
        <f t="shared" si="12"/>
        <v>0</v>
      </c>
      <c r="J262" s="50">
        <f t="shared" si="13"/>
        <v>0</v>
      </c>
      <c r="K262" s="50">
        <f t="shared" si="14"/>
        <v>2</v>
      </c>
      <c r="L262" s="15"/>
      <c r="M262" s="15"/>
      <c r="N262" s="15"/>
      <c r="O262" s="15"/>
      <c r="P262" s="15"/>
      <c r="Q262" s="15"/>
      <c r="R262" s="15"/>
      <c r="S262" s="15"/>
    </row>
    <row r="263" spans="2:19" x14ac:dyDescent="0.3">
      <c r="B263" s="53">
        <v>2019</v>
      </c>
      <c r="C263" s="15" t="s">
        <v>134</v>
      </c>
      <c r="D263" s="15" t="s">
        <v>88</v>
      </c>
      <c r="E263" s="15">
        <v>2015</v>
      </c>
      <c r="F263" s="15" t="s">
        <v>133</v>
      </c>
      <c r="G263" s="15">
        <v>5</v>
      </c>
      <c r="H263" s="51">
        <v>6</v>
      </c>
      <c r="I263" s="50">
        <f t="shared" si="12"/>
        <v>0</v>
      </c>
      <c r="J263" s="50">
        <f t="shared" si="13"/>
        <v>0</v>
      </c>
      <c r="K263" s="50">
        <f t="shared" si="14"/>
        <v>6</v>
      </c>
      <c r="L263" s="15"/>
      <c r="M263" s="15"/>
      <c r="N263" s="15"/>
      <c r="O263" s="15"/>
      <c r="P263" s="15"/>
      <c r="Q263" s="15"/>
      <c r="R263" s="15"/>
      <c r="S263" s="15"/>
    </row>
    <row r="264" spans="2:19" x14ac:dyDescent="0.3">
      <c r="B264" s="53">
        <v>2019</v>
      </c>
      <c r="C264" s="15" t="s">
        <v>132</v>
      </c>
      <c r="D264" s="15" t="s">
        <v>88</v>
      </c>
      <c r="E264" s="15">
        <v>2018</v>
      </c>
      <c r="F264" s="15" t="s">
        <v>101</v>
      </c>
      <c r="G264" s="15">
        <v>4</v>
      </c>
      <c r="H264" s="51">
        <v>0</v>
      </c>
      <c r="I264" s="50">
        <f t="shared" si="12"/>
        <v>0</v>
      </c>
      <c r="J264" s="50">
        <f t="shared" si="13"/>
        <v>0</v>
      </c>
      <c r="K264" s="50">
        <f t="shared" si="14"/>
        <v>0</v>
      </c>
      <c r="L264" s="15"/>
      <c r="M264" s="15"/>
      <c r="N264" s="15"/>
      <c r="O264" s="15"/>
      <c r="P264" s="15"/>
      <c r="Q264" s="15"/>
      <c r="R264" s="15"/>
      <c r="S264" s="15"/>
    </row>
    <row r="265" spans="2:19" x14ac:dyDescent="0.3">
      <c r="B265" s="53">
        <v>2019</v>
      </c>
      <c r="C265" s="15" t="s">
        <v>131</v>
      </c>
      <c r="D265" s="15" t="s">
        <v>130</v>
      </c>
      <c r="E265" s="15">
        <v>2019</v>
      </c>
      <c r="F265" s="15" t="s">
        <v>82</v>
      </c>
      <c r="G265" s="15">
        <v>5</v>
      </c>
      <c r="H265" s="51">
        <v>270</v>
      </c>
      <c r="I265" s="50">
        <f t="shared" si="12"/>
        <v>0</v>
      </c>
      <c r="J265" s="50">
        <f t="shared" si="13"/>
        <v>0</v>
      </c>
      <c r="K265" s="50">
        <f t="shared" si="14"/>
        <v>270</v>
      </c>
      <c r="L265" s="15"/>
      <c r="M265" s="15"/>
      <c r="N265" s="15"/>
      <c r="O265" s="15"/>
      <c r="P265" s="15"/>
      <c r="Q265" s="15"/>
      <c r="R265" s="15"/>
      <c r="S265" s="15"/>
    </row>
    <row r="266" spans="2:19" x14ac:dyDescent="0.3">
      <c r="B266" s="53">
        <v>2019</v>
      </c>
      <c r="C266" s="15" t="s">
        <v>128</v>
      </c>
      <c r="D266" s="15" t="s">
        <v>129</v>
      </c>
      <c r="E266" s="15">
        <v>2017</v>
      </c>
      <c r="F266" s="15" t="s">
        <v>94</v>
      </c>
      <c r="G266" s="15">
        <v>5</v>
      </c>
      <c r="H266" s="51">
        <v>463</v>
      </c>
      <c r="I266" s="50">
        <f t="shared" si="12"/>
        <v>0</v>
      </c>
      <c r="J266" s="50">
        <f t="shared" si="13"/>
        <v>0</v>
      </c>
      <c r="K266" s="50">
        <f t="shared" si="14"/>
        <v>463</v>
      </c>
      <c r="L266" s="15"/>
      <c r="M266" s="15"/>
      <c r="N266" s="15"/>
      <c r="O266" s="15"/>
      <c r="P266" s="15"/>
      <c r="Q266" s="15"/>
      <c r="R266" s="15"/>
      <c r="S266" s="15"/>
    </row>
    <row r="267" spans="2:19" x14ac:dyDescent="0.3">
      <c r="B267" s="53">
        <v>2019</v>
      </c>
      <c r="C267" s="15" t="s">
        <v>128</v>
      </c>
      <c r="D267" s="15" t="s">
        <v>127</v>
      </c>
      <c r="E267" s="15">
        <v>2020</v>
      </c>
      <c r="F267" s="15" t="s">
        <v>117</v>
      </c>
      <c r="G267" s="15">
        <v>5</v>
      </c>
      <c r="H267" s="51">
        <v>0</v>
      </c>
      <c r="I267" s="50">
        <f t="shared" si="12"/>
        <v>0</v>
      </c>
      <c r="J267" s="50">
        <f t="shared" si="13"/>
        <v>0</v>
      </c>
      <c r="K267" s="50">
        <f t="shared" si="14"/>
        <v>0</v>
      </c>
      <c r="L267" s="15"/>
      <c r="M267" s="15"/>
      <c r="N267" s="15"/>
      <c r="O267" s="15"/>
      <c r="P267" s="15"/>
      <c r="Q267" s="15"/>
      <c r="R267" s="15"/>
      <c r="S267" s="15"/>
    </row>
    <row r="268" spans="2:19" x14ac:dyDescent="0.3">
      <c r="B268" s="53">
        <v>2019</v>
      </c>
      <c r="C268" s="15" t="s">
        <v>126</v>
      </c>
      <c r="D268" s="15" t="s">
        <v>125</v>
      </c>
      <c r="E268" s="15">
        <v>2017</v>
      </c>
      <c r="F268" s="15" t="s">
        <v>85</v>
      </c>
      <c r="G268" s="15">
        <v>5</v>
      </c>
      <c r="H268" s="51">
        <v>0</v>
      </c>
      <c r="I268" s="50">
        <f t="shared" si="12"/>
        <v>0</v>
      </c>
      <c r="J268" s="50">
        <f t="shared" si="13"/>
        <v>0</v>
      </c>
      <c r="K268" s="50">
        <f t="shared" si="14"/>
        <v>0</v>
      </c>
      <c r="L268" s="15"/>
      <c r="M268" s="15"/>
      <c r="N268" s="15"/>
      <c r="O268" s="15"/>
      <c r="P268" s="15"/>
      <c r="Q268" s="15"/>
      <c r="R268" s="15"/>
      <c r="S268" s="15"/>
    </row>
    <row r="269" spans="2:19" x14ac:dyDescent="0.3">
      <c r="B269" s="53">
        <v>2019</v>
      </c>
      <c r="C269" s="15" t="s">
        <v>124</v>
      </c>
      <c r="D269" s="15" t="s">
        <v>123</v>
      </c>
      <c r="E269" s="15">
        <v>2015</v>
      </c>
      <c r="F269" s="15" t="s">
        <v>101</v>
      </c>
      <c r="G269" s="15">
        <v>4</v>
      </c>
      <c r="H269" s="51">
        <v>1</v>
      </c>
      <c r="I269" s="50">
        <f t="shared" si="12"/>
        <v>0</v>
      </c>
      <c r="J269" s="50">
        <f t="shared" si="13"/>
        <v>1</v>
      </c>
      <c r="K269" s="50">
        <f t="shared" si="14"/>
        <v>0</v>
      </c>
      <c r="L269" s="15"/>
      <c r="M269" s="15"/>
      <c r="N269" s="15"/>
      <c r="O269" s="15"/>
      <c r="P269" s="15"/>
      <c r="Q269" s="15"/>
      <c r="R269" s="15"/>
      <c r="S269" s="15"/>
    </row>
    <row r="270" spans="2:19" x14ac:dyDescent="0.3">
      <c r="B270" s="53">
        <v>2019</v>
      </c>
      <c r="C270" s="15" t="s">
        <v>122</v>
      </c>
      <c r="D270" s="15" t="s">
        <v>121</v>
      </c>
      <c r="E270" s="15">
        <v>2019</v>
      </c>
      <c r="F270" s="15" t="s">
        <v>117</v>
      </c>
      <c r="G270" s="15">
        <v>5</v>
      </c>
      <c r="H270" s="51">
        <v>150</v>
      </c>
      <c r="I270" s="50">
        <f t="shared" si="12"/>
        <v>0</v>
      </c>
      <c r="J270" s="50">
        <f t="shared" si="13"/>
        <v>0</v>
      </c>
      <c r="K270" s="50">
        <f t="shared" si="14"/>
        <v>150</v>
      </c>
      <c r="L270" s="15"/>
      <c r="M270" s="15"/>
      <c r="N270" s="15"/>
      <c r="O270" s="15"/>
      <c r="P270" s="15"/>
      <c r="Q270" s="15"/>
      <c r="R270" s="15"/>
      <c r="S270" s="15"/>
    </row>
    <row r="271" spans="2:19" x14ac:dyDescent="0.3">
      <c r="B271" s="53">
        <v>2019</v>
      </c>
      <c r="C271" s="15" t="s">
        <v>120</v>
      </c>
      <c r="D271" s="15" t="s">
        <v>88</v>
      </c>
      <c r="E271" s="15">
        <v>2014</v>
      </c>
      <c r="F271" s="15" t="s">
        <v>101</v>
      </c>
      <c r="G271" s="15">
        <v>5</v>
      </c>
      <c r="H271" s="51">
        <v>0</v>
      </c>
      <c r="I271" s="50">
        <f t="shared" si="12"/>
        <v>0</v>
      </c>
      <c r="J271" s="50">
        <f t="shared" si="13"/>
        <v>0</v>
      </c>
      <c r="K271" s="50">
        <f t="shared" si="14"/>
        <v>0</v>
      </c>
      <c r="L271" s="15"/>
      <c r="M271" s="15"/>
      <c r="N271" s="15"/>
      <c r="O271" s="15"/>
      <c r="P271" s="15"/>
      <c r="Q271" s="15"/>
      <c r="R271" s="15"/>
      <c r="S271" s="15"/>
    </row>
    <row r="272" spans="2:19" x14ac:dyDescent="0.3">
      <c r="B272" s="53">
        <v>2019</v>
      </c>
      <c r="C272" s="15" t="s">
        <v>119</v>
      </c>
      <c r="D272" s="15" t="s">
        <v>118</v>
      </c>
      <c r="E272" s="15">
        <v>2020</v>
      </c>
      <c r="F272" s="15" t="s">
        <v>117</v>
      </c>
      <c r="G272" s="15">
        <v>5</v>
      </c>
      <c r="H272" s="51">
        <v>0</v>
      </c>
      <c r="I272" s="50">
        <f t="shared" si="12"/>
        <v>0</v>
      </c>
      <c r="J272" s="50">
        <f t="shared" si="13"/>
        <v>0</v>
      </c>
      <c r="K272" s="50">
        <f t="shared" si="14"/>
        <v>0</v>
      </c>
      <c r="L272" s="15"/>
      <c r="M272" s="15"/>
      <c r="N272" s="15"/>
      <c r="O272" s="15"/>
      <c r="P272" s="15"/>
      <c r="Q272" s="15"/>
      <c r="R272" s="15"/>
      <c r="S272" s="15"/>
    </row>
    <row r="273" spans="2:19" x14ac:dyDescent="0.3">
      <c r="B273" s="53">
        <v>2019</v>
      </c>
      <c r="C273" s="15" t="s">
        <v>116</v>
      </c>
      <c r="D273" s="15" t="s">
        <v>115</v>
      </c>
      <c r="E273" s="15">
        <v>2021</v>
      </c>
      <c r="F273" s="15" t="s">
        <v>82</v>
      </c>
      <c r="G273" s="15">
        <v>5</v>
      </c>
      <c r="H273" s="51">
        <v>0</v>
      </c>
      <c r="I273" s="50">
        <f t="shared" si="12"/>
        <v>0</v>
      </c>
      <c r="J273" s="50">
        <f t="shared" si="13"/>
        <v>0</v>
      </c>
      <c r="K273" s="50">
        <f t="shared" si="14"/>
        <v>0</v>
      </c>
      <c r="L273" s="15"/>
      <c r="M273" s="15"/>
      <c r="N273" s="15"/>
      <c r="O273" s="15"/>
      <c r="P273" s="15"/>
      <c r="Q273" s="15"/>
      <c r="R273" s="15"/>
      <c r="S273" s="15"/>
    </row>
    <row r="274" spans="2:19" x14ac:dyDescent="0.3">
      <c r="B274" s="53">
        <v>2019</v>
      </c>
      <c r="C274" s="15" t="s">
        <v>114</v>
      </c>
      <c r="D274" s="15" t="s">
        <v>113</v>
      </c>
      <c r="E274" s="15">
        <v>2014</v>
      </c>
      <c r="F274" s="15" t="s">
        <v>90</v>
      </c>
      <c r="G274" s="15">
        <v>5</v>
      </c>
      <c r="H274" s="51">
        <v>5</v>
      </c>
      <c r="I274" s="50">
        <f t="shared" si="12"/>
        <v>0</v>
      </c>
      <c r="J274" s="50">
        <f t="shared" si="13"/>
        <v>0</v>
      </c>
      <c r="K274" s="50">
        <f t="shared" si="14"/>
        <v>5</v>
      </c>
      <c r="L274" s="15"/>
      <c r="M274" s="15"/>
      <c r="N274" s="15"/>
      <c r="O274" s="15"/>
      <c r="P274" s="15"/>
      <c r="Q274" s="15"/>
      <c r="R274" s="15"/>
      <c r="S274" s="15"/>
    </row>
    <row r="275" spans="2:19" x14ac:dyDescent="0.3">
      <c r="B275" s="53">
        <v>2019</v>
      </c>
      <c r="C275" s="15" t="s">
        <v>112</v>
      </c>
      <c r="D275" s="15" t="s">
        <v>111</v>
      </c>
      <c r="E275" s="15">
        <v>2017</v>
      </c>
      <c r="F275" s="15" t="s">
        <v>94</v>
      </c>
      <c r="G275" s="15">
        <v>5</v>
      </c>
      <c r="H275" s="51">
        <v>111</v>
      </c>
      <c r="I275" s="50">
        <f t="shared" si="12"/>
        <v>0</v>
      </c>
      <c r="J275" s="50">
        <f t="shared" si="13"/>
        <v>0</v>
      </c>
      <c r="K275" s="50">
        <f t="shared" si="14"/>
        <v>111</v>
      </c>
      <c r="L275" s="15"/>
      <c r="M275" s="15"/>
      <c r="N275" s="15"/>
      <c r="O275" s="15"/>
      <c r="P275" s="15"/>
      <c r="Q275" s="15"/>
      <c r="R275" s="15"/>
      <c r="S275" s="15"/>
    </row>
    <row r="276" spans="2:19" x14ac:dyDescent="0.3">
      <c r="B276" s="53">
        <v>2019</v>
      </c>
      <c r="C276" s="15" t="s">
        <v>110</v>
      </c>
      <c r="D276" s="15" t="s">
        <v>109</v>
      </c>
      <c r="E276" s="15">
        <v>2019</v>
      </c>
      <c r="F276" s="15" t="s">
        <v>99</v>
      </c>
      <c r="G276" s="15">
        <v>4</v>
      </c>
      <c r="H276" s="51">
        <v>0</v>
      </c>
      <c r="I276" s="50">
        <f t="shared" si="12"/>
        <v>0</v>
      </c>
      <c r="J276" s="50">
        <f t="shared" si="13"/>
        <v>0</v>
      </c>
      <c r="K276" s="50">
        <f t="shared" si="14"/>
        <v>0</v>
      </c>
      <c r="L276" s="15"/>
      <c r="M276" s="15"/>
      <c r="N276" s="15"/>
      <c r="O276" s="15"/>
      <c r="P276" s="15"/>
      <c r="Q276" s="15"/>
      <c r="R276" s="15"/>
      <c r="S276" s="15"/>
    </row>
    <row r="277" spans="2:19" x14ac:dyDescent="0.3">
      <c r="B277" s="53">
        <v>2019</v>
      </c>
      <c r="C277" s="15" t="s">
        <v>108</v>
      </c>
      <c r="D277" s="15" t="s">
        <v>107</v>
      </c>
      <c r="E277" s="15">
        <v>2019</v>
      </c>
      <c r="F277" s="15" t="s">
        <v>101</v>
      </c>
      <c r="G277" s="15">
        <v>5</v>
      </c>
      <c r="H277" s="51">
        <v>148</v>
      </c>
      <c r="I277" s="50">
        <f t="shared" si="12"/>
        <v>0</v>
      </c>
      <c r="J277" s="50">
        <f t="shared" si="13"/>
        <v>0</v>
      </c>
      <c r="K277" s="50">
        <f t="shared" si="14"/>
        <v>148</v>
      </c>
      <c r="L277" s="15"/>
      <c r="M277" s="15"/>
      <c r="N277" s="15"/>
      <c r="O277" s="15"/>
      <c r="P277" s="15"/>
      <c r="Q277" s="15"/>
      <c r="R277" s="15"/>
      <c r="S277" s="15"/>
    </row>
    <row r="278" spans="2:19" x14ac:dyDescent="0.3">
      <c r="B278" s="53">
        <v>2019</v>
      </c>
      <c r="C278" s="15" t="s">
        <v>106</v>
      </c>
      <c r="D278" s="15" t="s">
        <v>105</v>
      </c>
      <c r="E278" s="15">
        <v>2016</v>
      </c>
      <c r="F278" s="15" t="s">
        <v>82</v>
      </c>
      <c r="G278" s="15">
        <v>5</v>
      </c>
      <c r="H278" s="51">
        <v>160</v>
      </c>
      <c r="I278" s="50">
        <f t="shared" si="12"/>
        <v>0</v>
      </c>
      <c r="J278" s="50">
        <f t="shared" si="13"/>
        <v>0</v>
      </c>
      <c r="K278" s="50">
        <f t="shared" si="14"/>
        <v>160</v>
      </c>
      <c r="L278" s="15"/>
      <c r="M278" s="15"/>
      <c r="N278" s="15"/>
      <c r="O278" s="15"/>
      <c r="P278" s="15"/>
      <c r="Q278" s="15"/>
      <c r="R278" s="15"/>
      <c r="S278" s="15"/>
    </row>
    <row r="279" spans="2:19" x14ac:dyDescent="0.3">
      <c r="B279" s="53">
        <v>2019</v>
      </c>
      <c r="C279" s="15" t="s">
        <v>104</v>
      </c>
      <c r="D279" s="15" t="s">
        <v>103</v>
      </c>
      <c r="E279" s="15">
        <v>2018</v>
      </c>
      <c r="F279" s="15" t="s">
        <v>77</v>
      </c>
      <c r="G279" s="15">
        <v>5</v>
      </c>
      <c r="H279" s="51">
        <v>8</v>
      </c>
      <c r="I279" s="50">
        <f t="shared" si="12"/>
        <v>0</v>
      </c>
      <c r="J279" s="50">
        <f t="shared" si="13"/>
        <v>0</v>
      </c>
      <c r="K279" s="50">
        <f t="shared" si="14"/>
        <v>8</v>
      </c>
      <c r="L279" s="15"/>
      <c r="M279" s="15"/>
      <c r="N279" s="15"/>
      <c r="O279" s="15"/>
      <c r="P279" s="15"/>
      <c r="Q279" s="15"/>
      <c r="R279" s="15"/>
      <c r="S279" s="15"/>
    </row>
    <row r="280" spans="2:19" x14ac:dyDescent="0.3">
      <c r="B280" s="53">
        <v>2019</v>
      </c>
      <c r="C280" s="15" t="s">
        <v>102</v>
      </c>
      <c r="D280" s="15" t="s">
        <v>88</v>
      </c>
      <c r="E280" s="15">
        <v>2015</v>
      </c>
      <c r="F280" s="15" t="s">
        <v>101</v>
      </c>
      <c r="G280" s="15">
        <v>5</v>
      </c>
      <c r="H280" s="51">
        <v>1</v>
      </c>
      <c r="I280" s="50">
        <f t="shared" si="12"/>
        <v>0</v>
      </c>
      <c r="J280" s="50">
        <f t="shared" si="13"/>
        <v>0</v>
      </c>
      <c r="K280" s="50">
        <f t="shared" si="14"/>
        <v>1</v>
      </c>
      <c r="L280" s="15"/>
      <c r="M280" s="15"/>
      <c r="N280" s="15"/>
      <c r="O280" s="15"/>
      <c r="P280" s="15"/>
      <c r="Q280" s="15"/>
      <c r="R280" s="15"/>
      <c r="S280" s="15"/>
    </row>
    <row r="281" spans="2:19" x14ac:dyDescent="0.3">
      <c r="B281" s="53">
        <v>2019</v>
      </c>
      <c r="C281" s="15" t="s">
        <v>100</v>
      </c>
      <c r="D281" s="15" t="s">
        <v>88</v>
      </c>
      <c r="E281" s="15">
        <v>2013</v>
      </c>
      <c r="F281" s="15" t="s">
        <v>99</v>
      </c>
      <c r="G281" s="15">
        <v>4</v>
      </c>
      <c r="H281" s="51">
        <v>0</v>
      </c>
      <c r="I281" s="50">
        <f t="shared" si="12"/>
        <v>0</v>
      </c>
      <c r="J281" s="50">
        <f t="shared" si="13"/>
        <v>0</v>
      </c>
      <c r="K281" s="50">
        <f t="shared" si="14"/>
        <v>0</v>
      </c>
      <c r="L281" s="15"/>
      <c r="M281" s="15"/>
      <c r="N281" s="15"/>
      <c r="O281" s="15"/>
      <c r="P281" s="15"/>
      <c r="Q281" s="15"/>
      <c r="R281" s="15"/>
      <c r="S281" s="15"/>
    </row>
    <row r="282" spans="2:19" x14ac:dyDescent="0.3">
      <c r="B282" s="53">
        <v>2019</v>
      </c>
      <c r="C282" s="15" t="s">
        <v>98</v>
      </c>
      <c r="D282" s="15" t="s">
        <v>97</v>
      </c>
      <c r="E282" s="15">
        <v>2017</v>
      </c>
      <c r="F282" s="15" t="s">
        <v>82</v>
      </c>
      <c r="G282" s="15">
        <v>5</v>
      </c>
      <c r="H282" s="51">
        <v>403</v>
      </c>
      <c r="I282" s="50">
        <f t="shared" si="12"/>
        <v>0</v>
      </c>
      <c r="J282" s="50">
        <f t="shared" si="13"/>
        <v>0</v>
      </c>
      <c r="K282" s="50">
        <f t="shared" si="14"/>
        <v>403</v>
      </c>
      <c r="L282" s="15"/>
      <c r="M282" s="15"/>
      <c r="N282" s="15"/>
      <c r="O282" s="15"/>
      <c r="P282" s="15"/>
      <c r="Q282" s="15"/>
      <c r="R282" s="15"/>
      <c r="S282" s="15"/>
    </row>
    <row r="283" spans="2:19" x14ac:dyDescent="0.3">
      <c r="B283" s="53">
        <v>2019</v>
      </c>
      <c r="C283" s="15" t="s">
        <v>96</v>
      </c>
      <c r="D283" s="15" t="s">
        <v>95</v>
      </c>
      <c r="E283" s="15">
        <v>2019</v>
      </c>
      <c r="F283" s="15" t="s">
        <v>94</v>
      </c>
      <c r="G283" s="15">
        <v>3</v>
      </c>
      <c r="H283" s="51">
        <v>9</v>
      </c>
      <c r="I283" s="50">
        <f t="shared" si="12"/>
        <v>9</v>
      </c>
      <c r="J283" s="50">
        <f t="shared" si="13"/>
        <v>0</v>
      </c>
      <c r="K283" s="50">
        <f t="shared" si="14"/>
        <v>0</v>
      </c>
      <c r="L283" s="15"/>
      <c r="M283" s="15"/>
      <c r="N283" s="15"/>
      <c r="O283" s="15"/>
      <c r="P283" s="15"/>
      <c r="Q283" s="15"/>
      <c r="R283" s="15"/>
      <c r="S283" s="15"/>
    </row>
    <row r="284" spans="2:19" x14ac:dyDescent="0.3">
      <c r="B284" s="53">
        <v>2019</v>
      </c>
      <c r="C284" s="15" t="s">
        <v>93</v>
      </c>
      <c r="D284" s="15" t="s">
        <v>92</v>
      </c>
      <c r="E284" s="15">
        <v>2018</v>
      </c>
      <c r="F284" s="15" t="s">
        <v>90</v>
      </c>
      <c r="G284" s="15">
        <v>5</v>
      </c>
      <c r="H284" s="51">
        <v>1</v>
      </c>
      <c r="I284" s="50">
        <f t="shared" si="12"/>
        <v>0</v>
      </c>
      <c r="J284" s="50">
        <f t="shared" si="13"/>
        <v>0</v>
      </c>
      <c r="K284" s="50">
        <f t="shared" si="14"/>
        <v>1</v>
      </c>
      <c r="L284" s="15"/>
      <c r="M284" s="15"/>
      <c r="N284" s="15"/>
      <c r="O284" s="15"/>
      <c r="P284" s="15"/>
      <c r="Q284" s="15"/>
      <c r="R284" s="15"/>
      <c r="S284" s="15"/>
    </row>
    <row r="285" spans="2:19" x14ac:dyDescent="0.3">
      <c r="B285" s="53">
        <v>2019</v>
      </c>
      <c r="C285" s="15" t="s">
        <v>91</v>
      </c>
      <c r="D285" s="15" t="s">
        <v>88</v>
      </c>
      <c r="E285" s="15">
        <v>2018</v>
      </c>
      <c r="F285" s="15" t="s">
        <v>90</v>
      </c>
      <c r="G285" s="15">
        <v>5</v>
      </c>
      <c r="H285" s="51">
        <v>0</v>
      </c>
      <c r="I285" s="50">
        <f t="shared" si="12"/>
        <v>0</v>
      </c>
      <c r="J285" s="50">
        <f t="shared" si="13"/>
        <v>0</v>
      </c>
      <c r="K285" s="50">
        <f t="shared" si="14"/>
        <v>0</v>
      </c>
      <c r="L285" s="15"/>
      <c r="M285" s="15"/>
      <c r="N285" s="15"/>
      <c r="O285" s="15"/>
      <c r="P285" s="15"/>
      <c r="Q285" s="15"/>
      <c r="R285" s="15"/>
      <c r="S285" s="15"/>
    </row>
    <row r="286" spans="2:19" x14ac:dyDescent="0.3">
      <c r="B286" s="53">
        <v>2019</v>
      </c>
      <c r="C286" s="15" t="s">
        <v>89</v>
      </c>
      <c r="D286" s="15" t="s">
        <v>88</v>
      </c>
      <c r="E286" s="15">
        <v>2017</v>
      </c>
      <c r="F286" s="15" t="s">
        <v>85</v>
      </c>
      <c r="G286" s="15">
        <v>5</v>
      </c>
      <c r="H286" s="51">
        <v>4</v>
      </c>
      <c r="I286" s="50">
        <f t="shared" si="12"/>
        <v>0</v>
      </c>
      <c r="J286" s="50">
        <f t="shared" si="13"/>
        <v>0</v>
      </c>
      <c r="K286" s="50">
        <f t="shared" si="14"/>
        <v>4</v>
      </c>
      <c r="L286" s="15"/>
      <c r="M286" s="15"/>
      <c r="N286" s="15"/>
      <c r="O286" s="15"/>
      <c r="P286" s="15"/>
      <c r="Q286" s="15"/>
      <c r="R286" s="15"/>
      <c r="S286" s="15"/>
    </row>
    <row r="287" spans="2:19" x14ac:dyDescent="0.3">
      <c r="B287" s="53">
        <v>2019</v>
      </c>
      <c r="C287" s="15" t="s">
        <v>87</v>
      </c>
      <c r="D287" s="15" t="s">
        <v>86</v>
      </c>
      <c r="E287" s="15">
        <v>2017</v>
      </c>
      <c r="F287" s="15" t="s">
        <v>85</v>
      </c>
      <c r="G287" s="15">
        <v>5</v>
      </c>
      <c r="H287" s="51">
        <v>2</v>
      </c>
      <c r="I287" s="50">
        <f t="shared" si="12"/>
        <v>0</v>
      </c>
      <c r="J287" s="50">
        <f t="shared" si="13"/>
        <v>0</v>
      </c>
      <c r="K287" s="50">
        <f t="shared" si="14"/>
        <v>2</v>
      </c>
      <c r="L287" s="15"/>
      <c r="M287" s="15"/>
      <c r="N287" s="15"/>
      <c r="O287" s="15"/>
      <c r="P287" s="15"/>
      <c r="Q287" s="15"/>
      <c r="R287" s="15"/>
      <c r="S287" s="15"/>
    </row>
    <row r="288" spans="2:19" x14ac:dyDescent="0.3">
      <c r="B288" s="53">
        <v>2019</v>
      </c>
      <c r="C288" s="15" t="s">
        <v>84</v>
      </c>
      <c r="D288" s="15" t="s">
        <v>83</v>
      </c>
      <c r="E288" s="15">
        <v>2018</v>
      </c>
      <c r="F288" s="15" t="s">
        <v>82</v>
      </c>
      <c r="G288" s="15">
        <v>5</v>
      </c>
      <c r="H288" s="51">
        <v>162</v>
      </c>
      <c r="I288" s="50">
        <f t="shared" si="12"/>
        <v>0</v>
      </c>
      <c r="J288" s="50">
        <f t="shared" si="13"/>
        <v>0</v>
      </c>
      <c r="K288" s="50">
        <f t="shared" si="14"/>
        <v>162</v>
      </c>
      <c r="L288" s="15"/>
      <c r="M288" s="15"/>
      <c r="N288" s="15"/>
      <c r="O288" s="15"/>
      <c r="P288" s="15"/>
      <c r="Q288" s="15"/>
      <c r="R288" s="15"/>
      <c r="S288" s="15"/>
    </row>
    <row r="289" spans="2:19" x14ac:dyDescent="0.3">
      <c r="B289" s="53">
        <v>2019</v>
      </c>
      <c r="C289" s="15" t="s">
        <v>81</v>
      </c>
      <c r="D289" s="15" t="s">
        <v>80</v>
      </c>
      <c r="E289" s="15">
        <v>2017</v>
      </c>
      <c r="F289" s="15" t="s">
        <v>77</v>
      </c>
      <c r="G289" s="15">
        <v>5</v>
      </c>
      <c r="H289" s="51">
        <v>98</v>
      </c>
      <c r="I289" s="50">
        <f t="shared" si="12"/>
        <v>0</v>
      </c>
      <c r="J289" s="50">
        <f t="shared" si="13"/>
        <v>0</v>
      </c>
      <c r="K289" s="50">
        <f t="shared" si="14"/>
        <v>98</v>
      </c>
      <c r="L289" s="15"/>
      <c r="M289" s="15"/>
      <c r="N289" s="15"/>
      <c r="O289" s="15"/>
      <c r="P289" s="15"/>
      <c r="Q289" s="15"/>
      <c r="R289" s="15"/>
      <c r="S289" s="15"/>
    </row>
    <row r="290" spans="2:19" x14ac:dyDescent="0.3">
      <c r="B290" s="53">
        <v>2019</v>
      </c>
      <c r="C290" s="15" t="s">
        <v>79</v>
      </c>
      <c r="D290" s="15" t="s">
        <v>78</v>
      </c>
      <c r="E290" s="15">
        <v>2015</v>
      </c>
      <c r="F290" s="15" t="s">
        <v>77</v>
      </c>
      <c r="G290" s="15">
        <v>5</v>
      </c>
      <c r="H290" s="51">
        <v>17</v>
      </c>
      <c r="I290" s="50">
        <f t="shared" si="12"/>
        <v>0</v>
      </c>
      <c r="J290" s="50">
        <f t="shared" si="13"/>
        <v>0</v>
      </c>
      <c r="K290" s="50">
        <f t="shared" si="14"/>
        <v>17</v>
      </c>
      <c r="L290" s="15"/>
      <c r="M290" s="15"/>
      <c r="N290" s="15"/>
      <c r="O290" s="15"/>
      <c r="P290" s="15"/>
      <c r="Q290" s="15"/>
      <c r="R290" s="15"/>
      <c r="S290" s="15"/>
    </row>
    <row r="291" spans="2:19" x14ac:dyDescent="0.3">
      <c r="B291" s="53">
        <v>2019</v>
      </c>
      <c r="C291" s="52" t="s">
        <v>47</v>
      </c>
      <c r="D291" s="52" t="s">
        <v>47</v>
      </c>
      <c r="E291" s="15" t="s">
        <v>47</v>
      </c>
      <c r="F291" s="15" t="s">
        <v>47</v>
      </c>
      <c r="G291" s="15" t="s">
        <v>76</v>
      </c>
      <c r="H291" s="51">
        <v>908</v>
      </c>
      <c r="I291" s="50">
        <f t="shared" si="12"/>
        <v>0</v>
      </c>
      <c r="J291" s="50">
        <f t="shared" si="13"/>
        <v>0</v>
      </c>
      <c r="K291" s="50">
        <f t="shared" si="14"/>
        <v>0</v>
      </c>
      <c r="L291" s="15"/>
      <c r="M291" s="15"/>
      <c r="N291" s="15"/>
      <c r="O291" s="15"/>
      <c r="P291" s="15"/>
      <c r="Q291" s="15"/>
      <c r="R291" s="15"/>
      <c r="S291" s="15"/>
    </row>
    <row r="292" spans="2:19" x14ac:dyDescent="0.3">
      <c r="B292" s="13">
        <v>2019</v>
      </c>
      <c r="C292" s="14" t="s">
        <v>33</v>
      </c>
      <c r="D292" s="49" t="s">
        <v>47</v>
      </c>
      <c r="E292" s="49" t="s">
        <v>47</v>
      </c>
      <c r="F292" s="49" t="s">
        <v>47</v>
      </c>
      <c r="G292" s="49" t="s">
        <v>47</v>
      </c>
      <c r="H292" s="48">
        <v>10623</v>
      </c>
      <c r="I292" s="16">
        <f>SUM(I4:I290)</f>
        <v>490</v>
      </c>
      <c r="J292" s="16">
        <f t="shared" ref="J292:K292" si="15">SUM(J4:J290)</f>
        <v>777</v>
      </c>
      <c r="K292" s="16">
        <f t="shared" si="15"/>
        <v>9356</v>
      </c>
      <c r="L292" s="47">
        <f>SUM(J292:K292)/$H292</f>
        <v>0.95387367033794601</v>
      </c>
      <c r="M292" s="46">
        <f>K292/$H292</f>
        <v>0.88073049044526031</v>
      </c>
      <c r="N292" s="15"/>
      <c r="O292" s="15"/>
      <c r="P292" s="15"/>
      <c r="Q292" s="15"/>
      <c r="R292" s="15"/>
      <c r="S292" s="15"/>
    </row>
    <row r="293" spans="2:19" x14ac:dyDescent="0.3">
      <c r="B293" s="13">
        <v>2019</v>
      </c>
      <c r="C293" s="14" t="s">
        <v>34</v>
      </c>
      <c r="D293" s="49" t="s">
        <v>47</v>
      </c>
      <c r="E293" s="49" t="s">
        <v>47</v>
      </c>
      <c r="F293" s="49" t="s">
        <v>47</v>
      </c>
      <c r="G293" s="49" t="s">
        <v>47</v>
      </c>
      <c r="H293" s="48">
        <v>11531</v>
      </c>
      <c r="I293" s="16">
        <f>SUM(I4:I290)</f>
        <v>490</v>
      </c>
      <c r="J293" s="16">
        <f t="shared" ref="J293:K293" si="16">SUM(J4:J290)</f>
        <v>777</v>
      </c>
      <c r="K293" s="16">
        <f t="shared" si="16"/>
        <v>9356</v>
      </c>
      <c r="L293" s="47">
        <f>SUM(J293:K293)/$H293</f>
        <v>0.87876159916746166</v>
      </c>
      <c r="M293" s="46">
        <f>K293/$H293</f>
        <v>0.81137802445581475</v>
      </c>
      <c r="N293" s="16">
        <v>12.3</v>
      </c>
      <c r="O293" s="16"/>
      <c r="P293" s="16"/>
      <c r="Q293" s="16"/>
      <c r="R293" s="16"/>
      <c r="S293" s="16"/>
    </row>
    <row r="294" spans="2:19" x14ac:dyDescent="0.3">
      <c r="B294" s="53">
        <v>2020</v>
      </c>
      <c r="C294" s="15" t="s">
        <v>522</v>
      </c>
      <c r="D294" s="15" t="s">
        <v>88</v>
      </c>
      <c r="E294" s="15">
        <v>2019</v>
      </c>
      <c r="F294" s="15" t="s">
        <v>82</v>
      </c>
      <c r="G294" s="15">
        <v>3</v>
      </c>
      <c r="H294" s="51">
        <v>0</v>
      </c>
      <c r="I294" s="50">
        <f>IF(G294&lt;4,H294,0)</f>
        <v>0</v>
      </c>
      <c r="J294" s="50">
        <f>IF(G294=4,H294,0)</f>
        <v>0</v>
      </c>
      <c r="K294" s="50">
        <f>IF(G294=5,H294,0)</f>
        <v>0</v>
      </c>
      <c r="L294" s="15"/>
      <c r="M294" s="15"/>
      <c r="N294" s="15"/>
      <c r="O294" s="15"/>
      <c r="P294" s="15"/>
      <c r="Q294" s="15"/>
      <c r="R294" s="15"/>
      <c r="S294" s="15"/>
    </row>
    <row r="295" spans="2:19" x14ac:dyDescent="0.3">
      <c r="B295" s="53">
        <v>2020</v>
      </c>
      <c r="C295" s="15" t="s">
        <v>521</v>
      </c>
      <c r="D295" s="15" t="s">
        <v>88</v>
      </c>
      <c r="E295" s="15">
        <v>2016</v>
      </c>
      <c r="F295" s="15" t="s">
        <v>90</v>
      </c>
      <c r="G295" s="15">
        <v>5</v>
      </c>
      <c r="H295" s="51">
        <v>3</v>
      </c>
      <c r="I295" s="50">
        <f t="shared" ref="I295:I358" si="17">IF(G295&lt;4,H295,0)</f>
        <v>0</v>
      </c>
      <c r="J295" s="50">
        <f t="shared" ref="J295:J358" si="18">IF(G295=4,H295,0)</f>
        <v>0</v>
      </c>
      <c r="K295" s="50">
        <f t="shared" ref="K295:K358" si="19">IF(G295=5,H295,0)</f>
        <v>3</v>
      </c>
      <c r="L295" s="15"/>
      <c r="M295" s="15"/>
      <c r="N295" s="15"/>
      <c r="O295" s="15"/>
      <c r="P295" s="15"/>
      <c r="Q295" s="15"/>
      <c r="R295" s="15"/>
      <c r="S295" s="15"/>
    </row>
    <row r="296" spans="2:19" x14ac:dyDescent="0.3">
      <c r="B296" s="53">
        <v>2020</v>
      </c>
      <c r="C296" s="15" t="s">
        <v>520</v>
      </c>
      <c r="D296" s="15" t="s">
        <v>519</v>
      </c>
      <c r="E296" s="15">
        <v>2017</v>
      </c>
      <c r="F296" s="15" t="s">
        <v>117</v>
      </c>
      <c r="G296" s="15">
        <v>3</v>
      </c>
      <c r="H296" s="51">
        <v>0</v>
      </c>
      <c r="I296" s="50">
        <f t="shared" si="17"/>
        <v>0</v>
      </c>
      <c r="J296" s="50">
        <f t="shared" si="18"/>
        <v>0</v>
      </c>
      <c r="K296" s="50">
        <f t="shared" si="19"/>
        <v>0</v>
      </c>
      <c r="L296" s="15"/>
      <c r="M296" s="15"/>
      <c r="N296" s="15"/>
      <c r="O296" s="15"/>
      <c r="P296" s="15"/>
      <c r="Q296" s="15"/>
      <c r="R296" s="15"/>
      <c r="S296" s="15"/>
    </row>
    <row r="297" spans="2:19" x14ac:dyDescent="0.3">
      <c r="B297" s="53">
        <v>2020</v>
      </c>
      <c r="C297" s="15" t="s">
        <v>518</v>
      </c>
      <c r="D297" s="15" t="s">
        <v>517</v>
      </c>
      <c r="E297" s="15">
        <v>2017</v>
      </c>
      <c r="F297" s="15" t="s">
        <v>77</v>
      </c>
      <c r="G297" s="15">
        <v>5</v>
      </c>
      <c r="H297" s="51">
        <v>8</v>
      </c>
      <c r="I297" s="50">
        <f t="shared" si="17"/>
        <v>0</v>
      </c>
      <c r="J297" s="50">
        <f t="shared" si="18"/>
        <v>0</v>
      </c>
      <c r="K297" s="50">
        <f t="shared" si="19"/>
        <v>8</v>
      </c>
      <c r="L297" s="15"/>
      <c r="M297" s="15"/>
      <c r="N297" s="15"/>
      <c r="O297" s="15"/>
      <c r="P297" s="15"/>
      <c r="Q297" s="15"/>
      <c r="R297" s="15"/>
      <c r="S297" s="15"/>
    </row>
    <row r="298" spans="2:19" x14ac:dyDescent="0.3">
      <c r="B298" s="53">
        <v>2020</v>
      </c>
      <c r="C298" s="15" t="s">
        <v>516</v>
      </c>
      <c r="D298" s="15" t="s">
        <v>515</v>
      </c>
      <c r="E298" s="15">
        <v>2019</v>
      </c>
      <c r="F298" s="15" t="s">
        <v>94</v>
      </c>
      <c r="G298" s="15">
        <v>5</v>
      </c>
      <c r="H298" s="51">
        <v>22</v>
      </c>
      <c r="I298" s="50">
        <f t="shared" si="17"/>
        <v>0</v>
      </c>
      <c r="J298" s="50">
        <f t="shared" si="18"/>
        <v>0</v>
      </c>
      <c r="K298" s="50">
        <f t="shared" si="19"/>
        <v>22</v>
      </c>
      <c r="L298" s="15"/>
      <c r="M298" s="15"/>
      <c r="N298" s="15"/>
      <c r="O298" s="15"/>
      <c r="P298" s="15"/>
      <c r="Q298" s="15"/>
      <c r="R298" s="15"/>
      <c r="S298" s="15"/>
    </row>
    <row r="299" spans="2:19" x14ac:dyDescent="0.3">
      <c r="B299" s="53">
        <v>2020</v>
      </c>
      <c r="C299" s="15" t="s">
        <v>514</v>
      </c>
      <c r="D299" s="15" t="s">
        <v>513</v>
      </c>
      <c r="E299" s="15">
        <v>2020</v>
      </c>
      <c r="F299" s="15" t="s">
        <v>117</v>
      </c>
      <c r="G299" s="15">
        <v>5</v>
      </c>
      <c r="H299" s="51">
        <v>0</v>
      </c>
      <c r="I299" s="50">
        <f t="shared" si="17"/>
        <v>0</v>
      </c>
      <c r="J299" s="50">
        <f t="shared" si="18"/>
        <v>0</v>
      </c>
      <c r="K299" s="50">
        <f t="shared" si="19"/>
        <v>0</v>
      </c>
      <c r="L299" s="15"/>
      <c r="M299" s="15"/>
      <c r="N299" s="15"/>
      <c r="O299" s="15"/>
      <c r="P299" s="15"/>
      <c r="Q299" s="15"/>
      <c r="R299" s="15"/>
      <c r="S299" s="15"/>
    </row>
    <row r="300" spans="2:19" x14ac:dyDescent="0.3">
      <c r="B300" s="53">
        <v>2020</v>
      </c>
      <c r="C300" s="15" t="s">
        <v>512</v>
      </c>
      <c r="D300" s="15" t="s">
        <v>88</v>
      </c>
      <c r="E300" s="15">
        <v>2014</v>
      </c>
      <c r="F300" s="15" t="s">
        <v>117</v>
      </c>
      <c r="G300" s="15">
        <v>5</v>
      </c>
      <c r="H300" s="51">
        <v>15</v>
      </c>
      <c r="I300" s="50">
        <f t="shared" si="17"/>
        <v>0</v>
      </c>
      <c r="J300" s="50">
        <f t="shared" si="18"/>
        <v>0</v>
      </c>
      <c r="K300" s="50">
        <f t="shared" si="19"/>
        <v>15</v>
      </c>
      <c r="L300" s="15"/>
      <c r="M300" s="15"/>
      <c r="N300" s="15"/>
      <c r="O300" s="15"/>
      <c r="P300" s="15"/>
      <c r="Q300" s="15"/>
      <c r="R300" s="15"/>
      <c r="S300" s="15"/>
    </row>
    <row r="301" spans="2:19" x14ac:dyDescent="0.3">
      <c r="B301" s="53">
        <v>2020</v>
      </c>
      <c r="C301" s="15" t="s">
        <v>511</v>
      </c>
      <c r="D301" s="15" t="s">
        <v>88</v>
      </c>
      <c r="E301" s="15">
        <v>2015</v>
      </c>
      <c r="F301" s="15" t="s">
        <v>90</v>
      </c>
      <c r="G301" s="15">
        <v>5</v>
      </c>
      <c r="H301" s="51">
        <v>2</v>
      </c>
      <c r="I301" s="50">
        <f t="shared" si="17"/>
        <v>0</v>
      </c>
      <c r="J301" s="50">
        <f t="shared" si="18"/>
        <v>0</v>
      </c>
      <c r="K301" s="50">
        <f t="shared" si="19"/>
        <v>2</v>
      </c>
      <c r="L301" s="15"/>
      <c r="M301" s="15"/>
      <c r="N301" s="15"/>
      <c r="O301" s="15"/>
      <c r="P301" s="15"/>
      <c r="Q301" s="15"/>
      <c r="R301" s="15"/>
      <c r="S301" s="15"/>
    </row>
    <row r="302" spans="2:19" x14ac:dyDescent="0.3">
      <c r="B302" s="53">
        <v>2020</v>
      </c>
      <c r="C302" s="15" t="s">
        <v>510</v>
      </c>
      <c r="D302" s="15" t="s">
        <v>88</v>
      </c>
      <c r="E302" s="15">
        <v>2015</v>
      </c>
      <c r="F302" s="15" t="s">
        <v>90</v>
      </c>
      <c r="G302" s="15">
        <v>5</v>
      </c>
      <c r="H302" s="51">
        <v>1</v>
      </c>
      <c r="I302" s="50">
        <f t="shared" si="17"/>
        <v>0</v>
      </c>
      <c r="J302" s="50">
        <f t="shared" si="18"/>
        <v>0</v>
      </c>
      <c r="K302" s="50">
        <f t="shared" si="19"/>
        <v>1</v>
      </c>
      <c r="L302" s="15"/>
      <c r="M302" s="15"/>
      <c r="N302" s="15"/>
      <c r="O302" s="15"/>
      <c r="P302" s="15"/>
      <c r="Q302" s="15"/>
      <c r="R302" s="15"/>
      <c r="S302" s="15"/>
    </row>
    <row r="303" spans="2:19" x14ac:dyDescent="0.3">
      <c r="B303" s="53">
        <v>2020</v>
      </c>
      <c r="C303" s="15" t="s">
        <v>509</v>
      </c>
      <c r="D303" s="15" t="s">
        <v>508</v>
      </c>
      <c r="E303" s="15">
        <v>2018</v>
      </c>
      <c r="F303" s="15" t="s">
        <v>85</v>
      </c>
      <c r="G303" s="15">
        <v>5</v>
      </c>
      <c r="H303" s="51">
        <v>0</v>
      </c>
      <c r="I303" s="50">
        <f t="shared" si="17"/>
        <v>0</v>
      </c>
      <c r="J303" s="50">
        <f t="shared" si="18"/>
        <v>0</v>
      </c>
      <c r="K303" s="50">
        <f t="shared" si="19"/>
        <v>0</v>
      </c>
      <c r="L303" s="15"/>
      <c r="M303" s="15"/>
      <c r="N303" s="15"/>
      <c r="O303" s="15"/>
      <c r="P303" s="15"/>
      <c r="Q303" s="15"/>
      <c r="R303" s="15"/>
      <c r="S303" s="15"/>
    </row>
    <row r="304" spans="2:19" x14ac:dyDescent="0.3">
      <c r="B304" s="53">
        <v>2020</v>
      </c>
      <c r="C304" s="15" t="s">
        <v>507</v>
      </c>
      <c r="D304" s="15" t="s">
        <v>88</v>
      </c>
      <c r="E304" s="15">
        <v>2018</v>
      </c>
      <c r="F304" s="15" t="s">
        <v>85</v>
      </c>
      <c r="G304" s="15">
        <v>5</v>
      </c>
      <c r="H304" s="51">
        <v>0</v>
      </c>
      <c r="I304" s="50">
        <f t="shared" si="17"/>
        <v>0</v>
      </c>
      <c r="J304" s="50">
        <f t="shared" si="18"/>
        <v>0</v>
      </c>
      <c r="K304" s="50">
        <f t="shared" si="19"/>
        <v>0</v>
      </c>
      <c r="L304" s="15"/>
      <c r="M304" s="15"/>
      <c r="N304" s="15"/>
      <c r="O304" s="15"/>
      <c r="P304" s="15"/>
      <c r="Q304" s="15"/>
      <c r="R304" s="15"/>
      <c r="S304" s="15"/>
    </row>
    <row r="305" spans="2:19" x14ac:dyDescent="0.3">
      <c r="B305" s="53">
        <v>2020</v>
      </c>
      <c r="C305" s="15" t="s">
        <v>506</v>
      </c>
      <c r="D305" s="15" t="s">
        <v>505</v>
      </c>
      <c r="E305" s="15">
        <v>2019</v>
      </c>
      <c r="F305" s="15" t="s">
        <v>77</v>
      </c>
      <c r="G305" s="15">
        <v>5</v>
      </c>
      <c r="H305" s="51">
        <v>4</v>
      </c>
      <c r="I305" s="50">
        <f t="shared" si="17"/>
        <v>0</v>
      </c>
      <c r="J305" s="50">
        <f t="shared" si="18"/>
        <v>0</v>
      </c>
      <c r="K305" s="50">
        <f t="shared" si="19"/>
        <v>4</v>
      </c>
      <c r="L305" s="15"/>
      <c r="M305" s="15"/>
      <c r="N305" s="15"/>
      <c r="O305" s="15"/>
      <c r="P305" s="15"/>
      <c r="Q305" s="15"/>
      <c r="R305" s="15"/>
      <c r="S305" s="15"/>
    </row>
    <row r="306" spans="2:19" x14ac:dyDescent="0.3">
      <c r="B306" s="53">
        <v>2020</v>
      </c>
      <c r="C306" s="15" t="s">
        <v>504</v>
      </c>
      <c r="D306" s="15" t="s">
        <v>503</v>
      </c>
      <c r="E306" s="15">
        <v>2016</v>
      </c>
      <c r="F306" s="15" t="s">
        <v>82</v>
      </c>
      <c r="G306" s="15">
        <v>5</v>
      </c>
      <c r="H306" s="51">
        <v>73</v>
      </c>
      <c r="I306" s="50">
        <f t="shared" si="17"/>
        <v>0</v>
      </c>
      <c r="J306" s="50">
        <f t="shared" si="18"/>
        <v>0</v>
      </c>
      <c r="K306" s="50">
        <f t="shared" si="19"/>
        <v>73</v>
      </c>
      <c r="L306" s="15"/>
      <c r="M306" s="15"/>
      <c r="N306" s="15"/>
      <c r="O306" s="15"/>
      <c r="P306" s="15"/>
      <c r="Q306" s="15"/>
      <c r="R306" s="15"/>
      <c r="S306" s="15"/>
    </row>
    <row r="307" spans="2:19" x14ac:dyDescent="0.3">
      <c r="B307" s="53">
        <v>2020</v>
      </c>
      <c r="C307" s="15" t="s">
        <v>502</v>
      </c>
      <c r="D307" s="15" t="s">
        <v>501</v>
      </c>
      <c r="E307" s="15">
        <v>2018</v>
      </c>
      <c r="F307" s="15" t="s">
        <v>82</v>
      </c>
      <c r="G307" s="15">
        <v>5</v>
      </c>
      <c r="H307" s="51">
        <v>145</v>
      </c>
      <c r="I307" s="50">
        <f t="shared" si="17"/>
        <v>0</v>
      </c>
      <c r="J307" s="50">
        <f t="shared" si="18"/>
        <v>0</v>
      </c>
      <c r="K307" s="50">
        <f t="shared" si="19"/>
        <v>145</v>
      </c>
      <c r="L307" s="15"/>
      <c r="M307" s="15"/>
      <c r="N307" s="15"/>
      <c r="O307" s="15"/>
      <c r="P307" s="15"/>
      <c r="Q307" s="15"/>
      <c r="R307" s="15"/>
      <c r="S307" s="15"/>
    </row>
    <row r="308" spans="2:19" x14ac:dyDescent="0.3">
      <c r="B308" s="53">
        <v>2020</v>
      </c>
      <c r="C308" s="15" t="s">
        <v>500</v>
      </c>
      <c r="D308" s="15" t="s">
        <v>499</v>
      </c>
      <c r="E308" s="15">
        <v>2017</v>
      </c>
      <c r="F308" s="15" t="s">
        <v>77</v>
      </c>
      <c r="G308" s="15">
        <v>5</v>
      </c>
      <c r="H308" s="51">
        <v>38</v>
      </c>
      <c r="I308" s="50">
        <f t="shared" si="17"/>
        <v>0</v>
      </c>
      <c r="J308" s="50">
        <f t="shared" si="18"/>
        <v>0</v>
      </c>
      <c r="K308" s="50">
        <f t="shared" si="19"/>
        <v>38</v>
      </c>
      <c r="L308" s="15"/>
      <c r="M308" s="15"/>
      <c r="N308" s="15"/>
      <c r="O308" s="15"/>
      <c r="P308" s="15"/>
      <c r="Q308" s="15"/>
      <c r="R308" s="15"/>
      <c r="S308" s="15"/>
    </row>
    <row r="309" spans="2:19" x14ac:dyDescent="0.3">
      <c r="B309" s="53">
        <v>2020</v>
      </c>
      <c r="C309" s="15" t="s">
        <v>497</v>
      </c>
      <c r="D309" s="15" t="s">
        <v>498</v>
      </c>
      <c r="E309" s="15">
        <v>2015</v>
      </c>
      <c r="F309" s="15" t="s">
        <v>77</v>
      </c>
      <c r="G309" s="15">
        <v>5</v>
      </c>
      <c r="H309" s="51">
        <v>3</v>
      </c>
      <c r="I309" s="50">
        <f t="shared" si="17"/>
        <v>0</v>
      </c>
      <c r="J309" s="50">
        <f t="shared" si="18"/>
        <v>0</v>
      </c>
      <c r="K309" s="50">
        <f t="shared" si="19"/>
        <v>3</v>
      </c>
      <c r="L309" s="15"/>
      <c r="M309" s="15"/>
      <c r="N309" s="15"/>
      <c r="O309" s="15"/>
      <c r="P309" s="15"/>
      <c r="Q309" s="15"/>
      <c r="R309" s="15"/>
      <c r="S309" s="15"/>
    </row>
    <row r="310" spans="2:19" x14ac:dyDescent="0.3">
      <c r="B310" s="53">
        <v>2020</v>
      </c>
      <c r="C310" s="15" t="s">
        <v>497</v>
      </c>
      <c r="D310" s="15" t="s">
        <v>496</v>
      </c>
      <c r="E310" s="15">
        <v>2019</v>
      </c>
      <c r="F310" s="15" t="s">
        <v>77</v>
      </c>
      <c r="G310" s="15">
        <v>5</v>
      </c>
      <c r="H310" s="51">
        <v>6</v>
      </c>
      <c r="I310" s="50">
        <f t="shared" si="17"/>
        <v>0</v>
      </c>
      <c r="J310" s="50">
        <f t="shared" si="18"/>
        <v>0</v>
      </c>
      <c r="K310" s="50">
        <f t="shared" si="19"/>
        <v>6</v>
      </c>
      <c r="L310" s="15"/>
      <c r="M310" s="15"/>
      <c r="N310" s="15"/>
      <c r="O310" s="15"/>
      <c r="P310" s="15"/>
      <c r="Q310" s="15"/>
      <c r="R310" s="15"/>
      <c r="S310" s="15"/>
    </row>
    <row r="311" spans="2:19" x14ac:dyDescent="0.3">
      <c r="B311" s="53">
        <v>2020</v>
      </c>
      <c r="C311" s="15" t="s">
        <v>495</v>
      </c>
      <c r="D311" s="15" t="s">
        <v>494</v>
      </c>
      <c r="E311" s="15">
        <v>2019</v>
      </c>
      <c r="F311" s="15" t="s">
        <v>77</v>
      </c>
      <c r="G311" s="15">
        <v>5</v>
      </c>
      <c r="H311" s="51">
        <v>16</v>
      </c>
      <c r="I311" s="50">
        <f t="shared" si="17"/>
        <v>0</v>
      </c>
      <c r="J311" s="50">
        <f t="shared" si="18"/>
        <v>0</v>
      </c>
      <c r="K311" s="50">
        <f t="shared" si="19"/>
        <v>16</v>
      </c>
      <c r="L311" s="15"/>
      <c r="M311" s="15"/>
      <c r="N311" s="15"/>
      <c r="O311" s="15"/>
      <c r="P311" s="15"/>
      <c r="Q311" s="15"/>
      <c r="R311" s="15"/>
      <c r="S311" s="15"/>
    </row>
    <row r="312" spans="2:19" x14ac:dyDescent="0.3">
      <c r="B312" s="53">
        <v>2020</v>
      </c>
      <c r="C312" s="15" t="s">
        <v>493</v>
      </c>
      <c r="D312" s="15" t="s">
        <v>492</v>
      </c>
      <c r="E312" s="15">
        <v>2015</v>
      </c>
      <c r="F312" s="15" t="s">
        <v>307</v>
      </c>
      <c r="G312" s="15">
        <v>4</v>
      </c>
      <c r="H312" s="51">
        <v>2</v>
      </c>
      <c r="I312" s="50">
        <f t="shared" si="17"/>
        <v>0</v>
      </c>
      <c r="J312" s="50">
        <f t="shared" si="18"/>
        <v>2</v>
      </c>
      <c r="K312" s="50">
        <f t="shared" si="19"/>
        <v>0</v>
      </c>
      <c r="L312" s="15"/>
      <c r="M312" s="15"/>
      <c r="N312" s="15"/>
      <c r="O312" s="15"/>
      <c r="P312" s="15"/>
      <c r="Q312" s="15"/>
      <c r="R312" s="15"/>
      <c r="S312" s="15"/>
    </row>
    <row r="313" spans="2:19" x14ac:dyDescent="0.3">
      <c r="B313" s="53">
        <v>2020</v>
      </c>
      <c r="C313" s="15" t="s">
        <v>491</v>
      </c>
      <c r="D313" s="15" t="s">
        <v>88</v>
      </c>
      <c r="E313" s="15">
        <v>2019</v>
      </c>
      <c r="F313" s="15" t="s">
        <v>117</v>
      </c>
      <c r="G313" s="15">
        <v>5</v>
      </c>
      <c r="H313" s="51">
        <v>45</v>
      </c>
      <c r="I313" s="50">
        <f t="shared" si="17"/>
        <v>0</v>
      </c>
      <c r="J313" s="50">
        <f t="shared" si="18"/>
        <v>0</v>
      </c>
      <c r="K313" s="50">
        <f t="shared" si="19"/>
        <v>45</v>
      </c>
      <c r="L313" s="15"/>
      <c r="M313" s="15"/>
      <c r="N313" s="15"/>
      <c r="O313" s="15"/>
      <c r="P313" s="15"/>
      <c r="Q313" s="15"/>
      <c r="R313" s="15"/>
      <c r="S313" s="15"/>
    </row>
    <row r="314" spans="2:19" x14ac:dyDescent="0.3">
      <c r="B314" s="53">
        <v>2020</v>
      </c>
      <c r="C314" s="15" t="s">
        <v>490</v>
      </c>
      <c r="D314" s="15" t="s">
        <v>88</v>
      </c>
      <c r="E314" s="15">
        <v>2014</v>
      </c>
      <c r="F314" s="15" t="s">
        <v>117</v>
      </c>
      <c r="G314" s="15">
        <v>5</v>
      </c>
      <c r="H314" s="51">
        <v>36</v>
      </c>
      <c r="I314" s="50">
        <f t="shared" si="17"/>
        <v>0</v>
      </c>
      <c r="J314" s="50">
        <f t="shared" si="18"/>
        <v>0</v>
      </c>
      <c r="K314" s="50">
        <f t="shared" si="19"/>
        <v>36</v>
      </c>
      <c r="L314" s="15"/>
      <c r="M314" s="15"/>
      <c r="N314" s="15"/>
      <c r="O314" s="15"/>
      <c r="P314" s="15"/>
      <c r="Q314" s="15"/>
      <c r="R314" s="15"/>
      <c r="S314" s="15"/>
    </row>
    <row r="315" spans="2:19" x14ac:dyDescent="0.3">
      <c r="B315" s="53">
        <v>2020</v>
      </c>
      <c r="C315" s="15" t="s">
        <v>489</v>
      </c>
      <c r="D315" s="15" t="s">
        <v>88</v>
      </c>
      <c r="E315" s="15">
        <v>2019</v>
      </c>
      <c r="F315" s="15" t="s">
        <v>90</v>
      </c>
      <c r="G315" s="15">
        <v>5</v>
      </c>
      <c r="H315" s="51">
        <v>40</v>
      </c>
      <c r="I315" s="50">
        <f t="shared" si="17"/>
        <v>0</v>
      </c>
      <c r="J315" s="50">
        <f t="shared" si="18"/>
        <v>0</v>
      </c>
      <c r="K315" s="50">
        <f t="shared" si="19"/>
        <v>40</v>
      </c>
      <c r="L315" s="15"/>
      <c r="M315" s="15"/>
      <c r="N315" s="15"/>
      <c r="O315" s="15"/>
      <c r="P315" s="15"/>
      <c r="Q315" s="15"/>
      <c r="R315" s="15"/>
      <c r="S315" s="15"/>
    </row>
    <row r="316" spans="2:19" x14ac:dyDescent="0.3">
      <c r="B316" s="53">
        <v>2020</v>
      </c>
      <c r="C316" s="15" t="s">
        <v>488</v>
      </c>
      <c r="D316" s="15" t="s">
        <v>487</v>
      </c>
      <c r="E316" s="15">
        <v>2017</v>
      </c>
      <c r="F316" s="15" t="s">
        <v>85</v>
      </c>
      <c r="G316" s="15">
        <v>5</v>
      </c>
      <c r="H316" s="51">
        <v>17</v>
      </c>
      <c r="I316" s="50">
        <f t="shared" si="17"/>
        <v>0</v>
      </c>
      <c r="J316" s="50">
        <f t="shared" si="18"/>
        <v>0</v>
      </c>
      <c r="K316" s="50">
        <f t="shared" si="19"/>
        <v>17</v>
      </c>
      <c r="L316" s="15"/>
      <c r="M316" s="15"/>
      <c r="N316" s="15"/>
      <c r="O316" s="15"/>
      <c r="P316" s="15"/>
      <c r="Q316" s="15"/>
      <c r="R316" s="15"/>
      <c r="S316" s="15"/>
    </row>
    <row r="317" spans="2:19" x14ac:dyDescent="0.3">
      <c r="B317" s="53">
        <v>2020</v>
      </c>
      <c r="C317" s="15" t="s">
        <v>486</v>
      </c>
      <c r="D317" s="15" t="s">
        <v>88</v>
      </c>
      <c r="E317" s="15">
        <v>2017</v>
      </c>
      <c r="F317" s="15" t="s">
        <v>85</v>
      </c>
      <c r="G317" s="15">
        <v>5</v>
      </c>
      <c r="H317" s="51">
        <v>0</v>
      </c>
      <c r="I317" s="50">
        <f t="shared" si="17"/>
        <v>0</v>
      </c>
      <c r="J317" s="50">
        <f t="shared" si="18"/>
        <v>0</v>
      </c>
      <c r="K317" s="50">
        <f t="shared" si="19"/>
        <v>0</v>
      </c>
      <c r="L317" s="15"/>
      <c r="M317" s="15"/>
      <c r="N317" s="15"/>
      <c r="O317" s="15"/>
      <c r="P317" s="15"/>
      <c r="Q317" s="15"/>
      <c r="R317" s="15"/>
      <c r="S317" s="15"/>
    </row>
    <row r="318" spans="2:19" x14ac:dyDescent="0.3">
      <c r="B318" s="53">
        <v>2020</v>
      </c>
      <c r="C318" s="15" t="s">
        <v>485</v>
      </c>
      <c r="D318" s="15" t="s">
        <v>88</v>
      </c>
      <c r="E318" s="15">
        <v>2013</v>
      </c>
      <c r="F318" s="15" t="s">
        <v>117</v>
      </c>
      <c r="G318" s="15">
        <v>4</v>
      </c>
      <c r="H318" s="51">
        <v>3</v>
      </c>
      <c r="I318" s="50">
        <f t="shared" si="17"/>
        <v>0</v>
      </c>
      <c r="J318" s="50">
        <f t="shared" si="18"/>
        <v>3</v>
      </c>
      <c r="K318" s="50">
        <f t="shared" si="19"/>
        <v>0</v>
      </c>
      <c r="L318" s="15"/>
      <c r="M318" s="15"/>
      <c r="N318" s="15"/>
      <c r="O318" s="15"/>
      <c r="P318" s="15"/>
      <c r="Q318" s="15"/>
      <c r="R318" s="15"/>
      <c r="S318" s="15"/>
    </row>
    <row r="319" spans="2:19" x14ac:dyDescent="0.3">
      <c r="B319" s="53">
        <v>2020</v>
      </c>
      <c r="C319" s="15" t="s">
        <v>484</v>
      </c>
      <c r="D319" s="15" t="s">
        <v>483</v>
      </c>
      <c r="E319" s="15">
        <v>2015</v>
      </c>
      <c r="F319" s="15" t="s">
        <v>82</v>
      </c>
      <c r="G319" s="15">
        <v>5</v>
      </c>
      <c r="H319" s="51">
        <v>128</v>
      </c>
      <c r="I319" s="50">
        <f t="shared" si="17"/>
        <v>0</v>
      </c>
      <c r="J319" s="50">
        <f t="shared" si="18"/>
        <v>0</v>
      </c>
      <c r="K319" s="50">
        <f t="shared" si="19"/>
        <v>128</v>
      </c>
      <c r="L319" s="15"/>
      <c r="M319" s="15"/>
      <c r="N319" s="15"/>
      <c r="O319" s="15"/>
      <c r="P319" s="15"/>
      <c r="Q319" s="15"/>
      <c r="R319" s="15"/>
      <c r="S319" s="15"/>
    </row>
    <row r="320" spans="2:19" x14ac:dyDescent="0.3">
      <c r="B320" s="53">
        <v>2020</v>
      </c>
      <c r="C320" s="15" t="s">
        <v>482</v>
      </c>
      <c r="D320" s="15" t="s">
        <v>88</v>
      </c>
      <c r="E320" s="15">
        <v>2015</v>
      </c>
      <c r="F320" s="15" t="s">
        <v>82</v>
      </c>
      <c r="G320" s="15">
        <v>5</v>
      </c>
      <c r="H320" s="51">
        <v>59</v>
      </c>
      <c r="I320" s="50">
        <f t="shared" si="17"/>
        <v>0</v>
      </c>
      <c r="J320" s="50">
        <f t="shared" si="18"/>
        <v>0</v>
      </c>
      <c r="K320" s="50">
        <f t="shared" si="19"/>
        <v>59</v>
      </c>
      <c r="L320" s="15"/>
      <c r="M320" s="15"/>
      <c r="N320" s="15"/>
      <c r="O320" s="15"/>
      <c r="P320" s="15"/>
      <c r="Q320" s="15"/>
      <c r="R320" s="15"/>
      <c r="S320" s="15"/>
    </row>
    <row r="321" spans="2:19" x14ac:dyDescent="0.3">
      <c r="B321" s="53">
        <v>2020</v>
      </c>
      <c r="C321" s="15" t="s">
        <v>481</v>
      </c>
      <c r="D321" s="15" t="s">
        <v>88</v>
      </c>
      <c r="E321" s="15">
        <v>2017</v>
      </c>
      <c r="F321" s="15" t="s">
        <v>82</v>
      </c>
      <c r="G321" s="15">
        <v>5</v>
      </c>
      <c r="H321" s="51">
        <v>37</v>
      </c>
      <c r="I321" s="50">
        <f t="shared" si="17"/>
        <v>0</v>
      </c>
      <c r="J321" s="50">
        <f t="shared" si="18"/>
        <v>0</v>
      </c>
      <c r="K321" s="50">
        <f t="shared" si="19"/>
        <v>37</v>
      </c>
      <c r="L321" s="15"/>
      <c r="M321" s="15"/>
      <c r="N321" s="15"/>
      <c r="O321" s="15"/>
      <c r="P321" s="15"/>
      <c r="Q321" s="15"/>
      <c r="R321" s="15"/>
      <c r="S321" s="15"/>
    </row>
    <row r="322" spans="2:19" x14ac:dyDescent="0.3">
      <c r="B322" s="53">
        <v>2020</v>
      </c>
      <c r="C322" s="15" t="s">
        <v>480</v>
      </c>
      <c r="D322" s="15" t="s">
        <v>88</v>
      </c>
      <c r="E322" s="15">
        <v>2017</v>
      </c>
      <c r="F322" s="15" t="s">
        <v>82</v>
      </c>
      <c r="G322" s="15">
        <v>5</v>
      </c>
      <c r="H322" s="51">
        <v>32</v>
      </c>
      <c r="I322" s="50">
        <f t="shared" si="17"/>
        <v>0</v>
      </c>
      <c r="J322" s="50">
        <f t="shared" si="18"/>
        <v>0</v>
      </c>
      <c r="K322" s="50">
        <f t="shared" si="19"/>
        <v>32</v>
      </c>
      <c r="L322" s="15"/>
      <c r="M322" s="15"/>
      <c r="N322" s="15"/>
      <c r="O322" s="15"/>
      <c r="P322" s="15"/>
      <c r="Q322" s="15"/>
      <c r="R322" s="15"/>
      <c r="S322" s="15"/>
    </row>
    <row r="323" spans="2:19" x14ac:dyDescent="0.3">
      <c r="B323" s="53">
        <v>2020</v>
      </c>
      <c r="C323" s="15" t="s">
        <v>479</v>
      </c>
      <c r="D323" s="15" t="s">
        <v>478</v>
      </c>
      <c r="E323" s="15">
        <v>2018</v>
      </c>
      <c r="F323" s="15" t="s">
        <v>77</v>
      </c>
      <c r="G323" s="15">
        <v>5</v>
      </c>
      <c r="H323" s="51">
        <v>38</v>
      </c>
      <c r="I323" s="50">
        <f t="shared" si="17"/>
        <v>0</v>
      </c>
      <c r="J323" s="50">
        <f t="shared" si="18"/>
        <v>0</v>
      </c>
      <c r="K323" s="50">
        <f t="shared" si="19"/>
        <v>38</v>
      </c>
      <c r="L323" s="15"/>
      <c r="M323" s="15"/>
      <c r="N323" s="15"/>
      <c r="O323" s="15"/>
      <c r="P323" s="15"/>
      <c r="Q323" s="15"/>
      <c r="R323" s="15"/>
      <c r="S323" s="15"/>
    </row>
    <row r="324" spans="2:19" x14ac:dyDescent="0.3">
      <c r="B324" s="53">
        <v>2020</v>
      </c>
      <c r="C324" s="15" t="s">
        <v>477</v>
      </c>
      <c r="D324" s="15" t="s">
        <v>88</v>
      </c>
      <c r="E324" s="15">
        <v>2019</v>
      </c>
      <c r="F324" s="15" t="s">
        <v>307</v>
      </c>
      <c r="G324" s="15">
        <v>5</v>
      </c>
      <c r="H324" s="51">
        <v>5</v>
      </c>
      <c r="I324" s="50">
        <f t="shared" si="17"/>
        <v>0</v>
      </c>
      <c r="J324" s="50">
        <f t="shared" si="18"/>
        <v>0</v>
      </c>
      <c r="K324" s="50">
        <f t="shared" si="19"/>
        <v>5</v>
      </c>
      <c r="L324" s="15"/>
      <c r="M324" s="15"/>
      <c r="N324" s="15"/>
      <c r="O324" s="15"/>
      <c r="P324" s="15"/>
      <c r="Q324" s="15"/>
      <c r="R324" s="15"/>
      <c r="S324" s="15"/>
    </row>
    <row r="325" spans="2:19" x14ac:dyDescent="0.3">
      <c r="B325" s="53">
        <v>2020</v>
      </c>
      <c r="C325" s="15" t="s">
        <v>476</v>
      </c>
      <c r="D325" s="15" t="s">
        <v>88</v>
      </c>
      <c r="E325" s="15">
        <v>2013</v>
      </c>
      <c r="F325" s="15" t="s">
        <v>117</v>
      </c>
      <c r="G325" s="15">
        <v>5</v>
      </c>
      <c r="H325" s="51">
        <v>0</v>
      </c>
      <c r="I325" s="50">
        <f t="shared" si="17"/>
        <v>0</v>
      </c>
      <c r="J325" s="50">
        <f t="shared" si="18"/>
        <v>0</v>
      </c>
      <c r="K325" s="50">
        <f t="shared" si="19"/>
        <v>0</v>
      </c>
      <c r="L325" s="15"/>
      <c r="M325" s="15"/>
      <c r="N325" s="15"/>
      <c r="O325" s="15"/>
      <c r="P325" s="15"/>
      <c r="Q325" s="15"/>
      <c r="R325" s="15"/>
      <c r="S325" s="15"/>
    </row>
    <row r="326" spans="2:19" x14ac:dyDescent="0.3">
      <c r="B326" s="53">
        <v>2020</v>
      </c>
      <c r="C326" s="15" t="s">
        <v>475</v>
      </c>
      <c r="D326" s="15" t="s">
        <v>88</v>
      </c>
      <c r="E326" s="15">
        <v>2018</v>
      </c>
      <c r="F326" s="15" t="s">
        <v>101</v>
      </c>
      <c r="G326" s="15">
        <v>4</v>
      </c>
      <c r="H326" s="51">
        <v>1</v>
      </c>
      <c r="I326" s="50">
        <f t="shared" si="17"/>
        <v>0</v>
      </c>
      <c r="J326" s="50">
        <f t="shared" si="18"/>
        <v>1</v>
      </c>
      <c r="K326" s="50">
        <f t="shared" si="19"/>
        <v>0</v>
      </c>
      <c r="L326" s="15"/>
      <c r="M326" s="15"/>
      <c r="N326" s="15"/>
      <c r="O326" s="15"/>
      <c r="P326" s="15"/>
      <c r="Q326" s="15"/>
      <c r="R326" s="15"/>
      <c r="S326" s="15"/>
    </row>
    <row r="327" spans="2:19" x14ac:dyDescent="0.3">
      <c r="B327" s="53">
        <v>2020</v>
      </c>
      <c r="C327" s="15" t="s">
        <v>474</v>
      </c>
      <c r="D327" s="15" t="s">
        <v>88</v>
      </c>
      <c r="E327" s="15">
        <v>2014</v>
      </c>
      <c r="F327" s="15" t="s">
        <v>94</v>
      </c>
      <c r="G327" s="15">
        <v>4</v>
      </c>
      <c r="H327" s="51">
        <v>3</v>
      </c>
      <c r="I327" s="50">
        <f t="shared" si="17"/>
        <v>0</v>
      </c>
      <c r="J327" s="50">
        <f t="shared" si="18"/>
        <v>3</v>
      </c>
      <c r="K327" s="50">
        <f t="shared" si="19"/>
        <v>0</v>
      </c>
      <c r="L327" s="15"/>
      <c r="M327" s="15"/>
      <c r="N327" s="15"/>
      <c r="O327" s="15"/>
      <c r="P327" s="15"/>
      <c r="Q327" s="15"/>
      <c r="R327" s="15"/>
      <c r="S327" s="15"/>
    </row>
    <row r="328" spans="2:19" x14ac:dyDescent="0.3">
      <c r="B328" s="53">
        <v>2020</v>
      </c>
      <c r="C328" s="15" t="s">
        <v>473</v>
      </c>
      <c r="D328" s="15" t="s">
        <v>88</v>
      </c>
      <c r="E328" s="15">
        <v>2017</v>
      </c>
      <c r="F328" s="15" t="s">
        <v>94</v>
      </c>
      <c r="G328" s="15">
        <v>4</v>
      </c>
      <c r="H328" s="51">
        <v>33</v>
      </c>
      <c r="I328" s="50">
        <f t="shared" si="17"/>
        <v>0</v>
      </c>
      <c r="J328" s="50">
        <f t="shared" si="18"/>
        <v>33</v>
      </c>
      <c r="K328" s="50">
        <f t="shared" si="19"/>
        <v>0</v>
      </c>
      <c r="L328" s="15"/>
      <c r="M328" s="15"/>
      <c r="N328" s="15"/>
      <c r="O328" s="15"/>
      <c r="P328" s="15"/>
      <c r="Q328" s="15"/>
      <c r="R328" s="15"/>
      <c r="S328" s="15"/>
    </row>
    <row r="329" spans="2:19" x14ac:dyDescent="0.3">
      <c r="B329" s="53">
        <v>2020</v>
      </c>
      <c r="C329" s="15" t="s">
        <v>472</v>
      </c>
      <c r="D329" s="15" t="s">
        <v>88</v>
      </c>
      <c r="E329" s="15">
        <v>2017</v>
      </c>
      <c r="F329" s="15" t="s">
        <v>101</v>
      </c>
      <c r="G329" s="15">
        <v>5</v>
      </c>
      <c r="H329" s="51">
        <v>5</v>
      </c>
      <c r="I329" s="50">
        <f t="shared" si="17"/>
        <v>0</v>
      </c>
      <c r="J329" s="50">
        <f t="shared" si="18"/>
        <v>0</v>
      </c>
      <c r="K329" s="50">
        <f t="shared" si="19"/>
        <v>5</v>
      </c>
      <c r="L329" s="15"/>
      <c r="M329" s="15"/>
      <c r="N329" s="15"/>
      <c r="O329" s="15"/>
      <c r="P329" s="15"/>
      <c r="Q329" s="15"/>
      <c r="R329" s="15"/>
      <c r="S329" s="15"/>
    </row>
    <row r="330" spans="2:19" x14ac:dyDescent="0.3">
      <c r="B330" s="53">
        <v>2020</v>
      </c>
      <c r="C330" s="15" t="s">
        <v>471</v>
      </c>
      <c r="D330" s="15" t="s">
        <v>470</v>
      </c>
      <c r="E330" s="15">
        <v>2021</v>
      </c>
      <c r="F330" s="15" t="s">
        <v>117</v>
      </c>
      <c r="G330" s="15">
        <v>4</v>
      </c>
      <c r="H330" s="51">
        <v>0</v>
      </c>
      <c r="I330" s="50">
        <f t="shared" si="17"/>
        <v>0</v>
      </c>
      <c r="J330" s="50">
        <f t="shared" si="18"/>
        <v>0</v>
      </c>
      <c r="K330" s="50">
        <f t="shared" si="19"/>
        <v>0</v>
      </c>
      <c r="L330" s="15"/>
      <c r="M330" s="15"/>
      <c r="N330" s="15"/>
      <c r="O330" s="15"/>
      <c r="P330" s="15"/>
      <c r="Q330" s="15"/>
      <c r="R330" s="15"/>
      <c r="S330" s="15"/>
    </row>
    <row r="331" spans="2:19" x14ac:dyDescent="0.3">
      <c r="B331" s="53">
        <v>2020</v>
      </c>
      <c r="C331" s="15" t="s">
        <v>469</v>
      </c>
      <c r="D331" s="15" t="s">
        <v>468</v>
      </c>
      <c r="E331" s="15">
        <v>2014</v>
      </c>
      <c r="F331" s="15" t="s">
        <v>117</v>
      </c>
      <c r="G331" s="15">
        <v>4</v>
      </c>
      <c r="H331" s="51">
        <v>0</v>
      </c>
      <c r="I331" s="50">
        <f t="shared" si="17"/>
        <v>0</v>
      </c>
      <c r="J331" s="50">
        <f t="shared" si="18"/>
        <v>0</v>
      </c>
      <c r="K331" s="50">
        <f t="shared" si="19"/>
        <v>0</v>
      </c>
      <c r="L331" s="15"/>
      <c r="M331" s="15"/>
      <c r="N331" s="15"/>
      <c r="O331" s="15"/>
      <c r="P331" s="15"/>
      <c r="Q331" s="15"/>
      <c r="R331" s="15"/>
      <c r="S331" s="15"/>
    </row>
    <row r="332" spans="2:19" x14ac:dyDescent="0.3">
      <c r="B332" s="53">
        <v>2020</v>
      </c>
      <c r="C332" s="15" t="s">
        <v>467</v>
      </c>
      <c r="D332" s="15" t="s">
        <v>88</v>
      </c>
      <c r="E332" s="15">
        <v>2013</v>
      </c>
      <c r="F332" s="15" t="s">
        <v>101</v>
      </c>
      <c r="G332" s="15">
        <v>5</v>
      </c>
      <c r="H332" s="51">
        <v>0</v>
      </c>
      <c r="I332" s="50">
        <f t="shared" si="17"/>
        <v>0</v>
      </c>
      <c r="J332" s="50">
        <f t="shared" si="18"/>
        <v>0</v>
      </c>
      <c r="K332" s="50">
        <f t="shared" si="19"/>
        <v>0</v>
      </c>
      <c r="L332" s="15"/>
      <c r="M332" s="15"/>
      <c r="N332" s="15"/>
      <c r="O332" s="15"/>
      <c r="P332" s="15"/>
      <c r="Q332" s="15"/>
      <c r="R332" s="15"/>
      <c r="S332" s="15"/>
    </row>
    <row r="333" spans="2:19" x14ac:dyDescent="0.3">
      <c r="B333" s="53">
        <v>2020</v>
      </c>
      <c r="C333" s="15" t="s">
        <v>466</v>
      </c>
      <c r="D333" s="15" t="s">
        <v>465</v>
      </c>
      <c r="E333" s="15">
        <v>2019</v>
      </c>
      <c r="F333" s="15" t="s">
        <v>82</v>
      </c>
      <c r="G333" s="15">
        <v>5</v>
      </c>
      <c r="H333" s="51">
        <v>8</v>
      </c>
      <c r="I333" s="50">
        <f t="shared" si="17"/>
        <v>0</v>
      </c>
      <c r="J333" s="50">
        <f t="shared" si="18"/>
        <v>0</v>
      </c>
      <c r="K333" s="50">
        <f t="shared" si="19"/>
        <v>8</v>
      </c>
      <c r="L333" s="15"/>
      <c r="M333" s="15"/>
      <c r="N333" s="15"/>
      <c r="O333" s="15"/>
      <c r="P333" s="15"/>
      <c r="Q333" s="15"/>
      <c r="R333" s="15"/>
      <c r="S333" s="15"/>
    </row>
    <row r="334" spans="2:19" x14ac:dyDescent="0.3">
      <c r="B334" s="53">
        <v>2020</v>
      </c>
      <c r="C334" s="15" t="s">
        <v>464</v>
      </c>
      <c r="D334" s="15" t="s">
        <v>463</v>
      </c>
      <c r="E334" s="15">
        <v>2014</v>
      </c>
      <c r="F334" s="15" t="s">
        <v>117</v>
      </c>
      <c r="G334" s="15">
        <v>3</v>
      </c>
      <c r="H334" s="51">
        <v>0</v>
      </c>
      <c r="I334" s="50">
        <f t="shared" si="17"/>
        <v>0</v>
      </c>
      <c r="J334" s="50">
        <f t="shared" si="18"/>
        <v>0</v>
      </c>
      <c r="K334" s="50">
        <f t="shared" si="19"/>
        <v>0</v>
      </c>
      <c r="L334" s="15"/>
      <c r="M334" s="15"/>
      <c r="N334" s="15"/>
      <c r="O334" s="15"/>
      <c r="P334" s="15"/>
      <c r="Q334" s="15"/>
      <c r="R334" s="15"/>
      <c r="S334" s="15"/>
    </row>
    <row r="335" spans="2:19" x14ac:dyDescent="0.3">
      <c r="B335" s="53">
        <v>2020</v>
      </c>
      <c r="C335" s="15" t="s">
        <v>462</v>
      </c>
      <c r="D335" s="15" t="s">
        <v>461</v>
      </c>
      <c r="E335" s="15">
        <v>2017</v>
      </c>
      <c r="F335" s="15" t="s">
        <v>117</v>
      </c>
      <c r="G335" s="15">
        <v>3</v>
      </c>
      <c r="H335" s="51">
        <v>0</v>
      </c>
      <c r="I335" s="50">
        <f t="shared" si="17"/>
        <v>0</v>
      </c>
      <c r="J335" s="50">
        <f t="shared" si="18"/>
        <v>0</v>
      </c>
      <c r="K335" s="50">
        <f t="shared" si="19"/>
        <v>0</v>
      </c>
      <c r="L335" s="15"/>
      <c r="M335" s="15"/>
      <c r="N335" s="15"/>
      <c r="O335" s="15"/>
      <c r="P335" s="15"/>
      <c r="Q335" s="15"/>
      <c r="R335" s="15"/>
      <c r="S335" s="15"/>
    </row>
    <row r="336" spans="2:19" x14ac:dyDescent="0.3">
      <c r="B336" s="53">
        <v>2020</v>
      </c>
      <c r="C336" s="15" t="s">
        <v>460</v>
      </c>
      <c r="D336" s="15" t="s">
        <v>88</v>
      </c>
      <c r="E336" s="15">
        <v>2015</v>
      </c>
      <c r="F336" s="15" t="s">
        <v>133</v>
      </c>
      <c r="G336" s="15">
        <v>5</v>
      </c>
      <c r="H336" s="51">
        <v>0</v>
      </c>
      <c r="I336" s="50">
        <f t="shared" si="17"/>
        <v>0</v>
      </c>
      <c r="J336" s="50">
        <f t="shared" si="18"/>
        <v>0</v>
      </c>
      <c r="K336" s="50">
        <f t="shared" si="19"/>
        <v>0</v>
      </c>
      <c r="L336" s="15"/>
      <c r="M336" s="15"/>
      <c r="N336" s="15"/>
      <c r="O336" s="15"/>
      <c r="P336" s="15"/>
      <c r="Q336" s="15"/>
      <c r="R336" s="15"/>
      <c r="S336" s="15"/>
    </row>
    <row r="337" spans="2:19" x14ac:dyDescent="0.3">
      <c r="B337" s="53">
        <v>2020</v>
      </c>
      <c r="C337" s="15" t="s">
        <v>459</v>
      </c>
      <c r="D337" s="15" t="s">
        <v>458</v>
      </c>
      <c r="E337" s="15">
        <v>2021</v>
      </c>
      <c r="F337" s="15" t="s">
        <v>82</v>
      </c>
      <c r="G337" s="15">
        <v>5</v>
      </c>
      <c r="H337" s="51">
        <v>0</v>
      </c>
      <c r="I337" s="50">
        <f t="shared" si="17"/>
        <v>0</v>
      </c>
      <c r="J337" s="50">
        <f t="shared" si="18"/>
        <v>0</v>
      </c>
      <c r="K337" s="50">
        <f t="shared" si="19"/>
        <v>0</v>
      </c>
      <c r="L337" s="15"/>
      <c r="M337" s="15"/>
      <c r="N337" s="15"/>
      <c r="O337" s="15"/>
      <c r="P337" s="15"/>
      <c r="Q337" s="15"/>
      <c r="R337" s="15"/>
      <c r="S337" s="15"/>
    </row>
    <row r="338" spans="2:19" x14ac:dyDescent="0.3">
      <c r="B338" s="53">
        <v>2020</v>
      </c>
      <c r="C338" s="15" t="s">
        <v>457</v>
      </c>
      <c r="D338" s="15" t="s">
        <v>456</v>
      </c>
      <c r="E338" s="15">
        <v>2017</v>
      </c>
      <c r="F338" s="15" t="s">
        <v>82</v>
      </c>
      <c r="G338" s="15">
        <v>3</v>
      </c>
      <c r="H338" s="51">
        <v>94</v>
      </c>
      <c r="I338" s="50">
        <f t="shared" si="17"/>
        <v>94</v>
      </c>
      <c r="J338" s="50">
        <f t="shared" si="18"/>
        <v>0</v>
      </c>
      <c r="K338" s="50">
        <f t="shared" si="19"/>
        <v>0</v>
      </c>
      <c r="L338" s="15"/>
      <c r="M338" s="15"/>
      <c r="N338" s="15"/>
      <c r="O338" s="15"/>
      <c r="P338" s="15"/>
      <c r="Q338" s="15"/>
      <c r="R338" s="15"/>
      <c r="S338" s="15"/>
    </row>
    <row r="339" spans="2:19" x14ac:dyDescent="0.3">
      <c r="B339" s="53">
        <v>2020</v>
      </c>
      <c r="C339" s="15" t="s">
        <v>455</v>
      </c>
      <c r="D339" s="15" t="s">
        <v>454</v>
      </c>
      <c r="E339" s="15">
        <v>2014</v>
      </c>
      <c r="F339" s="15" t="s">
        <v>101</v>
      </c>
      <c r="G339" s="15">
        <v>3</v>
      </c>
      <c r="H339" s="51">
        <v>0</v>
      </c>
      <c r="I339" s="50">
        <f t="shared" si="17"/>
        <v>0</v>
      </c>
      <c r="J339" s="50">
        <f t="shared" si="18"/>
        <v>0</v>
      </c>
      <c r="K339" s="50">
        <f t="shared" si="19"/>
        <v>0</v>
      </c>
      <c r="L339" s="15"/>
      <c r="M339" s="15"/>
      <c r="N339" s="15"/>
      <c r="O339" s="15"/>
      <c r="P339" s="15"/>
      <c r="Q339" s="15"/>
      <c r="R339" s="15"/>
      <c r="S339" s="15"/>
    </row>
    <row r="340" spans="2:19" x14ac:dyDescent="0.3">
      <c r="B340" s="53">
        <v>2020</v>
      </c>
      <c r="C340" s="15" t="s">
        <v>453</v>
      </c>
      <c r="D340" s="15" t="s">
        <v>88</v>
      </c>
      <c r="E340" s="15">
        <v>2013</v>
      </c>
      <c r="F340" s="15" t="s">
        <v>94</v>
      </c>
      <c r="G340" s="15">
        <v>4</v>
      </c>
      <c r="H340" s="51">
        <v>0</v>
      </c>
      <c r="I340" s="50">
        <f t="shared" si="17"/>
        <v>0</v>
      </c>
      <c r="J340" s="50">
        <f t="shared" si="18"/>
        <v>0</v>
      </c>
      <c r="K340" s="50">
        <f t="shared" si="19"/>
        <v>0</v>
      </c>
      <c r="L340" s="15"/>
      <c r="M340" s="15"/>
      <c r="N340" s="15"/>
      <c r="O340" s="15"/>
      <c r="P340" s="15"/>
      <c r="Q340" s="15"/>
      <c r="R340" s="15"/>
      <c r="S340" s="15"/>
    </row>
    <row r="341" spans="2:19" x14ac:dyDescent="0.3">
      <c r="B341" s="53">
        <v>2020</v>
      </c>
      <c r="C341" s="15" t="s">
        <v>453</v>
      </c>
      <c r="D341" s="15" t="s">
        <v>88</v>
      </c>
      <c r="E341" s="15">
        <v>2021</v>
      </c>
      <c r="F341" s="15" t="s">
        <v>94</v>
      </c>
      <c r="G341" s="15">
        <v>2</v>
      </c>
      <c r="H341" s="51">
        <v>0</v>
      </c>
      <c r="I341" s="50">
        <f t="shared" si="17"/>
        <v>0</v>
      </c>
      <c r="J341" s="50">
        <f t="shared" si="18"/>
        <v>0</v>
      </c>
      <c r="K341" s="50">
        <f t="shared" si="19"/>
        <v>0</v>
      </c>
      <c r="L341" s="15"/>
      <c r="M341" s="15"/>
      <c r="N341" s="15"/>
      <c r="O341" s="15"/>
      <c r="P341" s="15"/>
      <c r="Q341" s="15"/>
      <c r="R341" s="15"/>
      <c r="S341" s="15"/>
    </row>
    <row r="342" spans="2:19" x14ac:dyDescent="0.3">
      <c r="B342" s="53">
        <v>2020</v>
      </c>
      <c r="C342" s="15" t="s">
        <v>452</v>
      </c>
      <c r="D342" s="15" t="s">
        <v>451</v>
      </c>
      <c r="E342" s="15">
        <v>2021</v>
      </c>
      <c r="F342" s="15" t="s">
        <v>94</v>
      </c>
      <c r="G342" s="15">
        <v>2</v>
      </c>
      <c r="H342" s="51">
        <v>0</v>
      </c>
      <c r="I342" s="50">
        <f t="shared" si="17"/>
        <v>0</v>
      </c>
      <c r="J342" s="50">
        <f t="shared" si="18"/>
        <v>0</v>
      </c>
      <c r="K342" s="50">
        <f t="shared" si="19"/>
        <v>0</v>
      </c>
      <c r="L342" s="15"/>
      <c r="M342" s="15"/>
      <c r="N342" s="15"/>
      <c r="O342" s="15"/>
      <c r="P342" s="15"/>
      <c r="Q342" s="15"/>
      <c r="R342" s="15"/>
      <c r="S342" s="15"/>
    </row>
    <row r="343" spans="2:19" x14ac:dyDescent="0.3">
      <c r="B343" s="53">
        <v>2020</v>
      </c>
      <c r="C343" s="15" t="s">
        <v>450</v>
      </c>
      <c r="D343" s="15" t="s">
        <v>449</v>
      </c>
      <c r="E343" s="15">
        <v>2017</v>
      </c>
      <c r="F343" s="15" t="s">
        <v>94</v>
      </c>
      <c r="G343" s="15">
        <v>3</v>
      </c>
      <c r="H343" s="51">
        <v>0</v>
      </c>
      <c r="I343" s="50">
        <f t="shared" si="17"/>
        <v>0</v>
      </c>
      <c r="J343" s="50">
        <f t="shared" si="18"/>
        <v>0</v>
      </c>
      <c r="K343" s="50">
        <f t="shared" si="19"/>
        <v>0</v>
      </c>
      <c r="L343" s="15"/>
      <c r="M343" s="15"/>
      <c r="N343" s="15"/>
      <c r="O343" s="15"/>
      <c r="P343" s="15"/>
      <c r="Q343" s="15"/>
      <c r="R343" s="15"/>
      <c r="S343" s="15"/>
    </row>
    <row r="344" spans="2:19" x14ac:dyDescent="0.3">
      <c r="B344" s="53">
        <v>2020</v>
      </c>
      <c r="C344" s="15" t="s">
        <v>448</v>
      </c>
      <c r="D344" s="15" t="s">
        <v>447</v>
      </c>
      <c r="E344" s="15">
        <v>2019</v>
      </c>
      <c r="F344" s="15" t="s">
        <v>82</v>
      </c>
      <c r="G344" s="15">
        <v>4</v>
      </c>
      <c r="H344" s="51">
        <v>0</v>
      </c>
      <c r="I344" s="50">
        <f t="shared" si="17"/>
        <v>0</v>
      </c>
      <c r="J344" s="50">
        <f t="shared" si="18"/>
        <v>0</v>
      </c>
      <c r="K344" s="50">
        <f t="shared" si="19"/>
        <v>0</v>
      </c>
      <c r="L344" s="15"/>
      <c r="M344" s="15"/>
      <c r="N344" s="15"/>
      <c r="O344" s="15"/>
      <c r="P344" s="15"/>
      <c r="Q344" s="15"/>
      <c r="R344" s="15"/>
      <c r="S344" s="15"/>
    </row>
    <row r="345" spans="2:19" x14ac:dyDescent="0.3">
      <c r="B345" s="53">
        <v>2020</v>
      </c>
      <c r="C345" s="15" t="s">
        <v>446</v>
      </c>
      <c r="D345" s="15" t="s">
        <v>88</v>
      </c>
      <c r="E345" s="15">
        <v>2017</v>
      </c>
      <c r="F345" s="15" t="s">
        <v>82</v>
      </c>
      <c r="G345" s="15">
        <v>5</v>
      </c>
      <c r="H345" s="51">
        <v>1</v>
      </c>
      <c r="I345" s="50">
        <f t="shared" si="17"/>
        <v>0</v>
      </c>
      <c r="J345" s="50">
        <f t="shared" si="18"/>
        <v>0</v>
      </c>
      <c r="K345" s="50">
        <f t="shared" si="19"/>
        <v>1</v>
      </c>
      <c r="L345" s="15"/>
      <c r="M345" s="15"/>
      <c r="N345" s="15"/>
      <c r="O345" s="15"/>
      <c r="P345" s="15"/>
      <c r="Q345" s="15"/>
      <c r="R345" s="15"/>
      <c r="S345" s="15"/>
    </row>
    <row r="346" spans="2:19" x14ac:dyDescent="0.3">
      <c r="B346" s="53">
        <v>2020</v>
      </c>
      <c r="C346" s="15" t="s">
        <v>445</v>
      </c>
      <c r="D346" s="15" t="s">
        <v>444</v>
      </c>
      <c r="E346" s="15">
        <v>2017</v>
      </c>
      <c r="F346" s="15" t="s">
        <v>94</v>
      </c>
      <c r="G346" s="15">
        <v>3</v>
      </c>
      <c r="H346" s="51">
        <v>22</v>
      </c>
      <c r="I346" s="50">
        <f t="shared" si="17"/>
        <v>22</v>
      </c>
      <c r="J346" s="50">
        <f t="shared" si="18"/>
        <v>0</v>
      </c>
      <c r="K346" s="50">
        <f t="shared" si="19"/>
        <v>0</v>
      </c>
      <c r="L346" s="15"/>
      <c r="M346" s="15"/>
      <c r="N346" s="15"/>
      <c r="O346" s="15"/>
      <c r="P346" s="15"/>
      <c r="Q346" s="15"/>
      <c r="R346" s="15"/>
      <c r="S346" s="15"/>
    </row>
    <row r="347" spans="2:19" x14ac:dyDescent="0.3">
      <c r="B347" s="53">
        <v>2020</v>
      </c>
      <c r="C347" s="15" t="s">
        <v>443</v>
      </c>
      <c r="D347" s="15" t="s">
        <v>88</v>
      </c>
      <c r="E347" s="15">
        <v>2015</v>
      </c>
      <c r="F347" s="15" t="s">
        <v>101</v>
      </c>
      <c r="G347" s="15">
        <v>4</v>
      </c>
      <c r="H347" s="51">
        <v>12</v>
      </c>
      <c r="I347" s="50">
        <f t="shared" si="17"/>
        <v>0</v>
      </c>
      <c r="J347" s="50">
        <f t="shared" si="18"/>
        <v>12</v>
      </c>
      <c r="K347" s="50">
        <f t="shared" si="19"/>
        <v>0</v>
      </c>
      <c r="L347" s="15"/>
      <c r="M347" s="15"/>
      <c r="N347" s="15"/>
      <c r="O347" s="15"/>
      <c r="P347" s="15"/>
      <c r="Q347" s="15"/>
      <c r="R347" s="15"/>
      <c r="S347" s="15"/>
    </row>
    <row r="348" spans="2:19" x14ac:dyDescent="0.3">
      <c r="B348" s="53">
        <v>2020</v>
      </c>
      <c r="C348" s="15" t="s">
        <v>442</v>
      </c>
      <c r="D348" s="15" t="s">
        <v>441</v>
      </c>
      <c r="E348" s="15">
        <v>2017</v>
      </c>
      <c r="F348" s="15" t="s">
        <v>101</v>
      </c>
      <c r="G348" s="15">
        <v>3</v>
      </c>
      <c r="H348" s="51">
        <v>0</v>
      </c>
      <c r="I348" s="50">
        <f t="shared" si="17"/>
        <v>0</v>
      </c>
      <c r="J348" s="50">
        <f t="shared" si="18"/>
        <v>0</v>
      </c>
      <c r="K348" s="50">
        <f t="shared" si="19"/>
        <v>0</v>
      </c>
      <c r="L348" s="15"/>
      <c r="M348" s="15"/>
      <c r="N348" s="15"/>
      <c r="O348" s="15"/>
      <c r="P348" s="15"/>
      <c r="Q348" s="15"/>
      <c r="R348" s="15"/>
      <c r="S348" s="15"/>
    </row>
    <row r="349" spans="2:19" x14ac:dyDescent="0.3">
      <c r="B349" s="53">
        <v>2020</v>
      </c>
      <c r="C349" s="15" t="s">
        <v>440</v>
      </c>
      <c r="D349" s="15" t="s">
        <v>438</v>
      </c>
      <c r="E349" s="15">
        <v>2018</v>
      </c>
      <c r="F349" s="15" t="s">
        <v>94</v>
      </c>
      <c r="G349" s="15">
        <v>0</v>
      </c>
      <c r="H349" s="51">
        <v>0</v>
      </c>
      <c r="I349" s="50">
        <f t="shared" si="17"/>
        <v>0</v>
      </c>
      <c r="J349" s="50">
        <f t="shared" si="18"/>
        <v>0</v>
      </c>
      <c r="K349" s="50">
        <f t="shared" si="19"/>
        <v>0</v>
      </c>
      <c r="L349" s="15"/>
      <c r="M349" s="15"/>
      <c r="N349" s="15"/>
      <c r="O349" s="15"/>
      <c r="P349" s="15"/>
      <c r="Q349" s="15"/>
      <c r="R349" s="15"/>
      <c r="S349" s="15"/>
    </row>
    <row r="350" spans="2:19" x14ac:dyDescent="0.3">
      <c r="B350" s="53">
        <v>2020</v>
      </c>
      <c r="C350" s="15" t="s">
        <v>439</v>
      </c>
      <c r="D350" s="15" t="s">
        <v>438</v>
      </c>
      <c r="E350" s="15">
        <v>2015</v>
      </c>
      <c r="F350" s="15" t="s">
        <v>82</v>
      </c>
      <c r="G350" s="15">
        <v>3</v>
      </c>
      <c r="H350" s="51">
        <v>0</v>
      </c>
      <c r="I350" s="50">
        <f t="shared" si="17"/>
        <v>0</v>
      </c>
      <c r="J350" s="50">
        <f t="shared" si="18"/>
        <v>0</v>
      </c>
      <c r="K350" s="50">
        <f t="shared" si="19"/>
        <v>0</v>
      </c>
      <c r="L350" s="15"/>
      <c r="M350" s="15"/>
      <c r="N350" s="15"/>
      <c r="O350" s="15"/>
      <c r="P350" s="15"/>
      <c r="Q350" s="15"/>
      <c r="R350" s="15"/>
      <c r="S350" s="15"/>
    </row>
    <row r="351" spans="2:19" x14ac:dyDescent="0.3">
      <c r="B351" s="53">
        <v>2020</v>
      </c>
      <c r="C351" s="15" t="s">
        <v>437</v>
      </c>
      <c r="D351" s="15" t="s">
        <v>436</v>
      </c>
      <c r="E351" s="15">
        <v>2017</v>
      </c>
      <c r="F351" s="15" t="s">
        <v>117</v>
      </c>
      <c r="G351" s="15">
        <v>0</v>
      </c>
      <c r="H351" s="51">
        <v>0</v>
      </c>
      <c r="I351" s="50">
        <f t="shared" si="17"/>
        <v>0</v>
      </c>
      <c r="J351" s="50">
        <f t="shared" si="18"/>
        <v>0</v>
      </c>
      <c r="K351" s="50">
        <f t="shared" si="19"/>
        <v>0</v>
      </c>
      <c r="L351" s="15"/>
      <c r="M351" s="15"/>
      <c r="N351" s="15"/>
      <c r="O351" s="15"/>
      <c r="P351" s="15"/>
      <c r="Q351" s="15"/>
      <c r="R351" s="15"/>
      <c r="S351" s="15"/>
    </row>
    <row r="352" spans="2:19" x14ac:dyDescent="0.3">
      <c r="B352" s="53">
        <v>2020</v>
      </c>
      <c r="C352" s="15" t="s">
        <v>435</v>
      </c>
      <c r="D352" s="15" t="s">
        <v>434</v>
      </c>
      <c r="E352" s="15">
        <v>2016</v>
      </c>
      <c r="F352" s="15" t="s">
        <v>117</v>
      </c>
      <c r="G352" s="15">
        <v>4</v>
      </c>
      <c r="H352" s="51">
        <v>14</v>
      </c>
      <c r="I352" s="50">
        <f t="shared" si="17"/>
        <v>0</v>
      </c>
      <c r="J352" s="50">
        <f t="shared" si="18"/>
        <v>14</v>
      </c>
      <c r="K352" s="50">
        <f t="shared" si="19"/>
        <v>0</v>
      </c>
      <c r="L352" s="15"/>
      <c r="M352" s="15"/>
      <c r="N352" s="15"/>
      <c r="O352" s="15"/>
      <c r="P352" s="15"/>
      <c r="Q352" s="15"/>
      <c r="R352" s="15"/>
      <c r="S352" s="15"/>
    </row>
    <row r="353" spans="2:19" x14ac:dyDescent="0.3">
      <c r="B353" s="53">
        <v>2020</v>
      </c>
      <c r="C353" s="15" t="s">
        <v>433</v>
      </c>
      <c r="D353" s="15" t="s">
        <v>88</v>
      </c>
      <c r="E353" s="15">
        <v>2017</v>
      </c>
      <c r="F353" s="15" t="s">
        <v>101</v>
      </c>
      <c r="G353" s="15">
        <v>3</v>
      </c>
      <c r="H353" s="51">
        <v>0</v>
      </c>
      <c r="I353" s="50">
        <f t="shared" si="17"/>
        <v>0</v>
      </c>
      <c r="J353" s="50">
        <f t="shared" si="18"/>
        <v>0</v>
      </c>
      <c r="K353" s="50">
        <f t="shared" si="19"/>
        <v>0</v>
      </c>
      <c r="L353" s="15"/>
      <c r="M353" s="15"/>
      <c r="N353" s="15"/>
      <c r="O353" s="15"/>
      <c r="P353" s="15"/>
      <c r="Q353" s="15"/>
      <c r="R353" s="15"/>
      <c r="S353" s="15"/>
    </row>
    <row r="354" spans="2:19" x14ac:dyDescent="0.3">
      <c r="B354" s="53">
        <v>2020</v>
      </c>
      <c r="C354" s="15" t="s">
        <v>432</v>
      </c>
      <c r="D354" s="15" t="s">
        <v>88</v>
      </c>
      <c r="E354" s="15">
        <v>2013</v>
      </c>
      <c r="F354" s="15" t="s">
        <v>117</v>
      </c>
      <c r="G354" s="15">
        <v>4</v>
      </c>
      <c r="H354" s="51">
        <v>25</v>
      </c>
      <c r="I354" s="50">
        <f t="shared" si="17"/>
        <v>0</v>
      </c>
      <c r="J354" s="50">
        <f t="shared" si="18"/>
        <v>25</v>
      </c>
      <c r="K354" s="50">
        <f t="shared" si="19"/>
        <v>0</v>
      </c>
      <c r="L354" s="15"/>
      <c r="M354" s="15"/>
      <c r="N354" s="15"/>
      <c r="O354" s="15"/>
      <c r="P354" s="15"/>
      <c r="Q354" s="15"/>
      <c r="R354" s="15"/>
      <c r="S354" s="15"/>
    </row>
    <row r="355" spans="2:19" x14ac:dyDescent="0.3">
      <c r="B355" s="53">
        <v>2020</v>
      </c>
      <c r="C355" s="15" t="s">
        <v>431</v>
      </c>
      <c r="D355" s="15" t="s">
        <v>430</v>
      </c>
      <c r="E355" s="15">
        <v>2016</v>
      </c>
      <c r="F355" s="15" t="s">
        <v>77</v>
      </c>
      <c r="G355" s="15">
        <v>5</v>
      </c>
      <c r="H355" s="51">
        <v>0</v>
      </c>
      <c r="I355" s="50">
        <f t="shared" si="17"/>
        <v>0</v>
      </c>
      <c r="J355" s="50">
        <f t="shared" si="18"/>
        <v>0</v>
      </c>
      <c r="K355" s="50">
        <f t="shared" si="19"/>
        <v>0</v>
      </c>
      <c r="L355" s="15"/>
      <c r="M355" s="15"/>
      <c r="N355" s="15"/>
      <c r="O355" s="15"/>
      <c r="P355" s="15"/>
      <c r="Q355" s="15"/>
      <c r="R355" s="15"/>
      <c r="S355" s="15"/>
    </row>
    <row r="356" spans="2:19" x14ac:dyDescent="0.3">
      <c r="B356" s="53">
        <v>2020</v>
      </c>
      <c r="C356" s="15" t="s">
        <v>429</v>
      </c>
      <c r="D356" s="15" t="s">
        <v>88</v>
      </c>
      <c r="E356" s="15">
        <v>2019</v>
      </c>
      <c r="F356" s="15" t="s">
        <v>77</v>
      </c>
      <c r="G356" s="15">
        <v>5</v>
      </c>
      <c r="H356" s="51">
        <v>0</v>
      </c>
      <c r="I356" s="50">
        <f t="shared" si="17"/>
        <v>0</v>
      </c>
      <c r="J356" s="50">
        <f t="shared" si="18"/>
        <v>0</v>
      </c>
      <c r="K356" s="50">
        <f t="shared" si="19"/>
        <v>0</v>
      </c>
      <c r="L356" s="15"/>
      <c r="M356" s="15"/>
      <c r="N356" s="15"/>
      <c r="O356" s="15"/>
      <c r="P356" s="15"/>
      <c r="Q356" s="15"/>
      <c r="R356" s="15"/>
      <c r="S356" s="15"/>
    </row>
    <row r="357" spans="2:19" x14ac:dyDescent="0.3">
      <c r="B357" s="53">
        <v>2020</v>
      </c>
      <c r="C357" s="15" t="s">
        <v>428</v>
      </c>
      <c r="D357" s="15" t="s">
        <v>88</v>
      </c>
      <c r="E357" s="15">
        <v>2017</v>
      </c>
      <c r="F357" s="15" t="s">
        <v>94</v>
      </c>
      <c r="G357" s="15">
        <v>5</v>
      </c>
      <c r="H357" s="51">
        <v>29</v>
      </c>
      <c r="I357" s="50">
        <f t="shared" si="17"/>
        <v>0</v>
      </c>
      <c r="J357" s="50">
        <f t="shared" si="18"/>
        <v>0</v>
      </c>
      <c r="K357" s="50">
        <f t="shared" si="19"/>
        <v>29</v>
      </c>
      <c r="L357" s="15"/>
      <c r="M357" s="15"/>
      <c r="N357" s="15"/>
      <c r="O357" s="15"/>
      <c r="P357" s="15"/>
      <c r="Q357" s="15"/>
      <c r="R357" s="15"/>
      <c r="S357" s="15"/>
    </row>
    <row r="358" spans="2:19" x14ac:dyDescent="0.3">
      <c r="B358" s="53">
        <v>2020</v>
      </c>
      <c r="C358" s="15" t="s">
        <v>427</v>
      </c>
      <c r="D358" s="15" t="s">
        <v>88</v>
      </c>
      <c r="E358" s="15">
        <v>2019</v>
      </c>
      <c r="F358" s="15" t="s">
        <v>117</v>
      </c>
      <c r="G358" s="15">
        <v>5</v>
      </c>
      <c r="H358" s="51">
        <v>87</v>
      </c>
      <c r="I358" s="50">
        <f t="shared" si="17"/>
        <v>0</v>
      </c>
      <c r="J358" s="50">
        <f t="shared" si="18"/>
        <v>0</v>
      </c>
      <c r="K358" s="50">
        <f t="shared" si="19"/>
        <v>87</v>
      </c>
      <c r="L358" s="15"/>
      <c r="M358" s="15"/>
      <c r="N358" s="15"/>
      <c r="O358" s="15"/>
      <c r="P358" s="15"/>
      <c r="Q358" s="15"/>
      <c r="R358" s="15"/>
      <c r="S358" s="15"/>
    </row>
    <row r="359" spans="2:19" x14ac:dyDescent="0.3">
      <c r="B359" s="53">
        <v>2020</v>
      </c>
      <c r="C359" s="15" t="s">
        <v>426</v>
      </c>
      <c r="D359" s="15" t="s">
        <v>425</v>
      </c>
      <c r="E359" s="15">
        <v>2015</v>
      </c>
      <c r="F359" s="15" t="s">
        <v>99</v>
      </c>
      <c r="G359" s="15">
        <v>5</v>
      </c>
      <c r="H359" s="51">
        <v>1</v>
      </c>
      <c r="I359" s="50">
        <f t="shared" ref="I359:I422" si="20">IF(G359&lt;4,H359,0)</f>
        <v>0</v>
      </c>
      <c r="J359" s="50">
        <f t="shared" ref="J359:J422" si="21">IF(G359=4,H359,0)</f>
        <v>0</v>
      </c>
      <c r="K359" s="50">
        <f t="shared" ref="K359:K422" si="22">IF(G359=5,H359,0)</f>
        <v>1</v>
      </c>
      <c r="L359" s="15"/>
      <c r="M359" s="15"/>
      <c r="N359" s="15"/>
      <c r="O359" s="15"/>
      <c r="P359" s="15"/>
      <c r="Q359" s="15"/>
      <c r="R359" s="15"/>
      <c r="S359" s="15"/>
    </row>
    <row r="360" spans="2:19" x14ac:dyDescent="0.3">
      <c r="B360" s="53">
        <v>2020</v>
      </c>
      <c r="C360" s="15" t="s">
        <v>424</v>
      </c>
      <c r="D360" s="15" t="s">
        <v>88</v>
      </c>
      <c r="E360" s="15">
        <v>2017</v>
      </c>
      <c r="F360" s="15" t="s">
        <v>101</v>
      </c>
      <c r="G360" s="15">
        <v>3</v>
      </c>
      <c r="H360" s="51">
        <v>0</v>
      </c>
      <c r="I360" s="50">
        <f t="shared" si="20"/>
        <v>0</v>
      </c>
      <c r="J360" s="50">
        <f t="shared" si="21"/>
        <v>0</v>
      </c>
      <c r="K360" s="50">
        <f t="shared" si="22"/>
        <v>0</v>
      </c>
      <c r="L360" s="15"/>
      <c r="M360" s="15"/>
      <c r="N360" s="15"/>
      <c r="O360" s="15"/>
      <c r="P360" s="15"/>
      <c r="Q360" s="15"/>
      <c r="R360" s="15"/>
      <c r="S360" s="15"/>
    </row>
    <row r="361" spans="2:19" x14ac:dyDescent="0.3">
      <c r="B361" s="53">
        <v>2020</v>
      </c>
      <c r="C361" s="15" t="s">
        <v>423</v>
      </c>
      <c r="D361" s="15" t="s">
        <v>422</v>
      </c>
      <c r="E361" s="15">
        <v>2017</v>
      </c>
      <c r="F361" s="15" t="s">
        <v>94</v>
      </c>
      <c r="G361" s="15">
        <v>3</v>
      </c>
      <c r="H361" s="51">
        <v>0</v>
      </c>
      <c r="I361" s="50">
        <f t="shared" si="20"/>
        <v>0</v>
      </c>
      <c r="J361" s="50">
        <f t="shared" si="21"/>
        <v>0</v>
      </c>
      <c r="K361" s="50">
        <f t="shared" si="22"/>
        <v>0</v>
      </c>
      <c r="L361" s="15"/>
      <c r="M361" s="15"/>
      <c r="N361" s="15"/>
      <c r="O361" s="15"/>
      <c r="P361" s="15"/>
      <c r="Q361" s="15"/>
      <c r="R361" s="15"/>
      <c r="S361" s="15"/>
    </row>
    <row r="362" spans="2:19" x14ac:dyDescent="0.3">
      <c r="B362" s="53">
        <v>2020</v>
      </c>
      <c r="C362" s="15" t="s">
        <v>421</v>
      </c>
      <c r="D362" s="15" t="s">
        <v>420</v>
      </c>
      <c r="E362" s="15">
        <v>2019</v>
      </c>
      <c r="F362" s="15" t="s">
        <v>82</v>
      </c>
      <c r="G362" s="15">
        <v>5</v>
      </c>
      <c r="H362" s="51">
        <v>9</v>
      </c>
      <c r="I362" s="50">
        <f t="shared" si="20"/>
        <v>0</v>
      </c>
      <c r="J362" s="50">
        <f t="shared" si="21"/>
        <v>0</v>
      </c>
      <c r="K362" s="50">
        <f t="shared" si="22"/>
        <v>9</v>
      </c>
      <c r="L362" s="15"/>
      <c r="M362" s="15"/>
      <c r="N362" s="15"/>
      <c r="O362" s="15"/>
      <c r="P362" s="15"/>
      <c r="Q362" s="15"/>
      <c r="R362" s="15"/>
      <c r="S362" s="15"/>
    </row>
    <row r="363" spans="2:19" x14ac:dyDescent="0.3">
      <c r="B363" s="53">
        <v>2020</v>
      </c>
      <c r="C363" s="15" t="s">
        <v>419</v>
      </c>
      <c r="D363" s="15" t="s">
        <v>88</v>
      </c>
      <c r="E363" s="15">
        <v>2014</v>
      </c>
      <c r="F363" s="15" t="s">
        <v>90</v>
      </c>
      <c r="G363" s="15">
        <v>5</v>
      </c>
      <c r="H363" s="51">
        <v>0</v>
      </c>
      <c r="I363" s="50">
        <f t="shared" si="20"/>
        <v>0</v>
      </c>
      <c r="J363" s="50">
        <f t="shared" si="21"/>
        <v>0</v>
      </c>
      <c r="K363" s="50">
        <f t="shared" si="22"/>
        <v>0</v>
      </c>
      <c r="L363" s="15"/>
      <c r="M363" s="15"/>
      <c r="N363" s="15"/>
      <c r="O363" s="15"/>
      <c r="P363" s="15"/>
      <c r="Q363" s="15"/>
      <c r="R363" s="15"/>
      <c r="S363" s="15"/>
    </row>
    <row r="364" spans="2:19" x14ac:dyDescent="0.3">
      <c r="B364" s="53">
        <v>2020</v>
      </c>
      <c r="C364" s="15" t="s">
        <v>419</v>
      </c>
      <c r="D364" s="15" t="s">
        <v>418</v>
      </c>
      <c r="E364" s="15">
        <v>2019</v>
      </c>
      <c r="F364" s="15" t="s">
        <v>90</v>
      </c>
      <c r="G364" s="15">
        <v>5</v>
      </c>
      <c r="H364" s="51">
        <v>23</v>
      </c>
      <c r="I364" s="50">
        <f t="shared" si="20"/>
        <v>0</v>
      </c>
      <c r="J364" s="50">
        <f t="shared" si="21"/>
        <v>0</v>
      </c>
      <c r="K364" s="50">
        <f t="shared" si="22"/>
        <v>23</v>
      </c>
      <c r="L364" s="15"/>
      <c r="M364" s="15"/>
      <c r="N364" s="15"/>
      <c r="O364" s="15"/>
      <c r="P364" s="15"/>
      <c r="Q364" s="15"/>
      <c r="R364" s="15"/>
      <c r="S364" s="15"/>
    </row>
    <row r="365" spans="2:19" x14ac:dyDescent="0.3">
      <c r="B365" s="53">
        <v>2020</v>
      </c>
      <c r="C365" s="15" t="s">
        <v>417</v>
      </c>
      <c r="D365" s="15" t="s">
        <v>88</v>
      </c>
      <c r="E365" s="15">
        <v>2017</v>
      </c>
      <c r="F365" s="15" t="s">
        <v>307</v>
      </c>
      <c r="G365" s="15">
        <v>3</v>
      </c>
      <c r="H365" s="51">
        <v>3</v>
      </c>
      <c r="I365" s="50">
        <f t="shared" si="20"/>
        <v>3</v>
      </c>
      <c r="J365" s="50">
        <f t="shared" si="21"/>
        <v>0</v>
      </c>
      <c r="K365" s="50">
        <f t="shared" si="22"/>
        <v>0</v>
      </c>
      <c r="L365" s="15"/>
      <c r="M365" s="15"/>
      <c r="N365" s="15"/>
      <c r="O365" s="15"/>
      <c r="P365" s="15"/>
      <c r="Q365" s="15"/>
      <c r="R365" s="15"/>
      <c r="S365" s="15"/>
    </row>
    <row r="366" spans="2:19" x14ac:dyDescent="0.3">
      <c r="B366" s="53">
        <v>2020</v>
      </c>
      <c r="C366" s="15" t="s">
        <v>416</v>
      </c>
      <c r="D366" s="15" t="s">
        <v>88</v>
      </c>
      <c r="E366" s="15">
        <v>2019</v>
      </c>
      <c r="F366" s="15" t="s">
        <v>94</v>
      </c>
      <c r="G366" s="15">
        <v>5</v>
      </c>
      <c r="H366" s="51">
        <v>31</v>
      </c>
      <c r="I366" s="50">
        <f t="shared" si="20"/>
        <v>0</v>
      </c>
      <c r="J366" s="50">
        <f t="shared" si="21"/>
        <v>0</v>
      </c>
      <c r="K366" s="50">
        <f t="shared" si="22"/>
        <v>31</v>
      </c>
      <c r="L366" s="15"/>
      <c r="M366" s="15"/>
      <c r="N366" s="15"/>
      <c r="O366" s="15"/>
      <c r="P366" s="15"/>
      <c r="Q366" s="15"/>
      <c r="R366" s="15"/>
      <c r="S366" s="15"/>
    </row>
    <row r="367" spans="2:19" x14ac:dyDescent="0.3">
      <c r="B367" s="53">
        <v>2020</v>
      </c>
      <c r="C367" s="15" t="s">
        <v>415</v>
      </c>
      <c r="D367" s="15" t="s">
        <v>88</v>
      </c>
      <c r="E367" s="15">
        <v>2015</v>
      </c>
      <c r="F367" s="15" t="s">
        <v>99</v>
      </c>
      <c r="G367" s="15">
        <v>5</v>
      </c>
      <c r="H367" s="51">
        <v>0</v>
      </c>
      <c r="I367" s="50">
        <f t="shared" si="20"/>
        <v>0</v>
      </c>
      <c r="J367" s="50">
        <f t="shared" si="21"/>
        <v>0</v>
      </c>
      <c r="K367" s="50">
        <f t="shared" si="22"/>
        <v>0</v>
      </c>
      <c r="L367" s="15"/>
      <c r="M367" s="15"/>
      <c r="N367" s="15"/>
      <c r="O367" s="15"/>
      <c r="P367" s="15"/>
      <c r="Q367" s="15"/>
      <c r="R367" s="15"/>
      <c r="S367" s="15"/>
    </row>
    <row r="368" spans="2:19" x14ac:dyDescent="0.3">
      <c r="B368" s="53">
        <v>2020</v>
      </c>
      <c r="C368" s="15" t="s">
        <v>414</v>
      </c>
      <c r="D368" s="15" t="s">
        <v>413</v>
      </c>
      <c r="E368" s="15">
        <v>2018</v>
      </c>
      <c r="F368" s="15" t="s">
        <v>101</v>
      </c>
      <c r="G368" s="15">
        <v>4</v>
      </c>
      <c r="H368" s="51">
        <v>0</v>
      </c>
      <c r="I368" s="50">
        <f t="shared" si="20"/>
        <v>0</v>
      </c>
      <c r="J368" s="50">
        <f t="shared" si="21"/>
        <v>0</v>
      </c>
      <c r="K368" s="50">
        <f t="shared" si="22"/>
        <v>0</v>
      </c>
      <c r="L368" s="15"/>
      <c r="M368" s="15"/>
      <c r="N368" s="15"/>
      <c r="O368" s="15"/>
      <c r="P368" s="15"/>
      <c r="Q368" s="15"/>
      <c r="R368" s="15"/>
      <c r="S368" s="15"/>
    </row>
    <row r="369" spans="2:19" x14ac:dyDescent="0.3">
      <c r="B369" s="53">
        <v>2020</v>
      </c>
      <c r="C369" s="15" t="s">
        <v>412</v>
      </c>
      <c r="D369" s="15" t="s">
        <v>411</v>
      </c>
      <c r="E369" s="15">
        <v>2014</v>
      </c>
      <c r="F369" s="15" t="s">
        <v>94</v>
      </c>
      <c r="G369" s="15">
        <v>4</v>
      </c>
      <c r="H369" s="51">
        <v>0</v>
      </c>
      <c r="I369" s="50">
        <f t="shared" si="20"/>
        <v>0</v>
      </c>
      <c r="J369" s="50">
        <f t="shared" si="21"/>
        <v>0</v>
      </c>
      <c r="K369" s="50">
        <f t="shared" si="22"/>
        <v>0</v>
      </c>
      <c r="L369" s="15"/>
      <c r="M369" s="15"/>
      <c r="N369" s="15"/>
      <c r="O369" s="15"/>
      <c r="P369" s="15"/>
      <c r="Q369" s="15"/>
      <c r="R369" s="15"/>
      <c r="S369" s="15"/>
    </row>
    <row r="370" spans="2:19" x14ac:dyDescent="0.3">
      <c r="B370" s="53">
        <v>2020</v>
      </c>
      <c r="C370" s="15" t="s">
        <v>410</v>
      </c>
      <c r="D370" s="15" t="s">
        <v>409</v>
      </c>
      <c r="E370" s="15">
        <v>2021</v>
      </c>
      <c r="F370" s="15" t="s">
        <v>85</v>
      </c>
      <c r="G370" s="15">
        <v>5</v>
      </c>
      <c r="H370" s="51">
        <v>0</v>
      </c>
      <c r="I370" s="50">
        <f t="shared" si="20"/>
        <v>0</v>
      </c>
      <c r="J370" s="50">
        <f t="shared" si="21"/>
        <v>0</v>
      </c>
      <c r="K370" s="50">
        <f t="shared" si="22"/>
        <v>0</v>
      </c>
      <c r="L370" s="15"/>
      <c r="M370" s="15"/>
      <c r="N370" s="15"/>
      <c r="O370" s="15"/>
      <c r="P370" s="15"/>
      <c r="Q370" s="15"/>
      <c r="R370" s="15"/>
      <c r="S370" s="15"/>
    </row>
    <row r="371" spans="2:19" x14ac:dyDescent="0.3">
      <c r="B371" s="53">
        <v>2020</v>
      </c>
      <c r="C371" s="15" t="s">
        <v>408</v>
      </c>
      <c r="D371" s="15" t="s">
        <v>407</v>
      </c>
      <c r="E371" s="15">
        <v>2021</v>
      </c>
      <c r="F371" s="15" t="s">
        <v>77</v>
      </c>
      <c r="G371" s="15">
        <v>5</v>
      </c>
      <c r="H371" s="51">
        <v>0</v>
      </c>
      <c r="I371" s="50">
        <f t="shared" si="20"/>
        <v>0</v>
      </c>
      <c r="J371" s="50">
        <f t="shared" si="21"/>
        <v>0</v>
      </c>
      <c r="K371" s="50">
        <f t="shared" si="22"/>
        <v>0</v>
      </c>
      <c r="L371" s="15"/>
      <c r="M371" s="15"/>
      <c r="N371" s="15"/>
      <c r="O371" s="15"/>
      <c r="P371" s="15"/>
      <c r="Q371" s="15"/>
      <c r="R371" s="15"/>
      <c r="S371" s="15"/>
    </row>
    <row r="372" spans="2:19" x14ac:dyDescent="0.3">
      <c r="B372" s="53">
        <v>2020</v>
      </c>
      <c r="C372" s="15" t="s">
        <v>406</v>
      </c>
      <c r="D372" s="15" t="s">
        <v>88</v>
      </c>
      <c r="E372" s="15">
        <v>2017</v>
      </c>
      <c r="F372" s="15" t="s">
        <v>117</v>
      </c>
      <c r="G372" s="15">
        <v>5</v>
      </c>
      <c r="H372" s="51">
        <v>33</v>
      </c>
      <c r="I372" s="50">
        <f t="shared" si="20"/>
        <v>0</v>
      </c>
      <c r="J372" s="50">
        <f t="shared" si="21"/>
        <v>0</v>
      </c>
      <c r="K372" s="50">
        <f t="shared" si="22"/>
        <v>33</v>
      </c>
      <c r="L372" s="15"/>
      <c r="M372" s="15"/>
      <c r="N372" s="15"/>
      <c r="O372" s="15"/>
      <c r="P372" s="15"/>
      <c r="Q372" s="15"/>
      <c r="R372" s="15"/>
      <c r="S372" s="15"/>
    </row>
    <row r="373" spans="2:19" x14ac:dyDescent="0.3">
      <c r="B373" s="53">
        <v>2020</v>
      </c>
      <c r="C373" s="15" t="s">
        <v>405</v>
      </c>
      <c r="D373" s="15" t="s">
        <v>88</v>
      </c>
      <c r="E373" s="15">
        <v>2019</v>
      </c>
      <c r="F373" s="15" t="s">
        <v>77</v>
      </c>
      <c r="G373" s="15">
        <v>5</v>
      </c>
      <c r="H373" s="51">
        <v>49</v>
      </c>
      <c r="I373" s="50">
        <f t="shared" si="20"/>
        <v>0</v>
      </c>
      <c r="J373" s="50">
        <f t="shared" si="21"/>
        <v>0</v>
      </c>
      <c r="K373" s="50">
        <f t="shared" si="22"/>
        <v>49</v>
      </c>
      <c r="L373" s="15"/>
      <c r="M373" s="15"/>
      <c r="N373" s="15"/>
      <c r="O373" s="15"/>
      <c r="P373" s="15"/>
      <c r="Q373" s="15"/>
      <c r="R373" s="15"/>
      <c r="S373" s="15"/>
    </row>
    <row r="374" spans="2:19" x14ac:dyDescent="0.3">
      <c r="B374" s="53">
        <v>2020</v>
      </c>
      <c r="C374" s="15" t="s">
        <v>404</v>
      </c>
      <c r="D374" s="15" t="s">
        <v>88</v>
      </c>
      <c r="E374" s="15">
        <v>2020</v>
      </c>
      <c r="F374" s="15" t="s">
        <v>117</v>
      </c>
      <c r="G374" s="15">
        <v>4</v>
      </c>
      <c r="H374" s="51">
        <v>0</v>
      </c>
      <c r="I374" s="50">
        <f t="shared" si="20"/>
        <v>0</v>
      </c>
      <c r="J374" s="50">
        <f t="shared" si="21"/>
        <v>0</v>
      </c>
      <c r="K374" s="50">
        <f t="shared" si="22"/>
        <v>0</v>
      </c>
      <c r="L374" s="15"/>
      <c r="M374" s="15"/>
      <c r="N374" s="15"/>
      <c r="O374" s="15"/>
      <c r="P374" s="15"/>
      <c r="Q374" s="15"/>
      <c r="R374" s="15"/>
      <c r="S374" s="15"/>
    </row>
    <row r="375" spans="2:19" x14ac:dyDescent="0.3">
      <c r="B375" s="53">
        <v>2020</v>
      </c>
      <c r="C375" s="15" t="s">
        <v>403</v>
      </c>
      <c r="D375" s="15" t="s">
        <v>402</v>
      </c>
      <c r="E375" s="15">
        <v>2015</v>
      </c>
      <c r="F375" s="15" t="s">
        <v>117</v>
      </c>
      <c r="G375" s="15">
        <v>5</v>
      </c>
      <c r="H375" s="51">
        <v>77</v>
      </c>
      <c r="I375" s="50">
        <f t="shared" si="20"/>
        <v>0</v>
      </c>
      <c r="J375" s="50">
        <f t="shared" si="21"/>
        <v>0</v>
      </c>
      <c r="K375" s="50">
        <f t="shared" si="22"/>
        <v>77</v>
      </c>
      <c r="L375" s="15"/>
      <c r="M375" s="15"/>
      <c r="N375" s="15"/>
      <c r="O375" s="15"/>
      <c r="P375" s="15"/>
      <c r="Q375" s="15"/>
      <c r="R375" s="15"/>
      <c r="S375" s="15"/>
    </row>
    <row r="376" spans="2:19" x14ac:dyDescent="0.3">
      <c r="B376" s="53">
        <v>2020</v>
      </c>
      <c r="C376" s="15" t="s">
        <v>400</v>
      </c>
      <c r="D376" s="15" t="s">
        <v>401</v>
      </c>
      <c r="E376" s="15">
        <v>2015</v>
      </c>
      <c r="F376" s="15" t="s">
        <v>94</v>
      </c>
      <c r="G376" s="15">
        <v>5</v>
      </c>
      <c r="H376" s="51">
        <v>1</v>
      </c>
      <c r="I376" s="50">
        <f t="shared" si="20"/>
        <v>0</v>
      </c>
      <c r="J376" s="50">
        <f t="shared" si="21"/>
        <v>0</v>
      </c>
      <c r="K376" s="50">
        <f t="shared" si="22"/>
        <v>1</v>
      </c>
      <c r="L376" s="15"/>
      <c r="M376" s="15"/>
      <c r="N376" s="15"/>
      <c r="O376" s="15"/>
      <c r="P376" s="15"/>
      <c r="Q376" s="15"/>
      <c r="R376" s="15"/>
      <c r="S376" s="15"/>
    </row>
    <row r="377" spans="2:19" x14ac:dyDescent="0.3">
      <c r="B377" s="53">
        <v>2020</v>
      </c>
      <c r="C377" s="15" t="s">
        <v>400</v>
      </c>
      <c r="D377" s="15" t="s">
        <v>399</v>
      </c>
      <c r="E377" s="15">
        <v>2020</v>
      </c>
      <c r="F377" s="15" t="s">
        <v>117</v>
      </c>
      <c r="G377" s="15">
        <v>5</v>
      </c>
      <c r="H377" s="51">
        <v>8</v>
      </c>
      <c r="I377" s="50">
        <f t="shared" si="20"/>
        <v>0</v>
      </c>
      <c r="J377" s="50">
        <f t="shared" si="21"/>
        <v>0</v>
      </c>
      <c r="K377" s="50">
        <f t="shared" si="22"/>
        <v>8</v>
      </c>
      <c r="L377" s="15"/>
      <c r="M377" s="15"/>
      <c r="N377" s="15"/>
      <c r="O377" s="15"/>
      <c r="P377" s="15"/>
      <c r="Q377" s="15"/>
      <c r="R377" s="15"/>
      <c r="S377" s="15"/>
    </row>
    <row r="378" spans="2:19" x14ac:dyDescent="0.3">
      <c r="B378" s="53">
        <v>2020</v>
      </c>
      <c r="C378" s="15" t="s">
        <v>398</v>
      </c>
      <c r="D378" s="15" t="s">
        <v>88</v>
      </c>
      <c r="E378" s="15">
        <v>2014</v>
      </c>
      <c r="F378" s="15" t="s">
        <v>94</v>
      </c>
      <c r="G378" s="15">
        <v>4</v>
      </c>
      <c r="H378" s="51">
        <v>7</v>
      </c>
      <c r="I378" s="50">
        <f t="shared" si="20"/>
        <v>0</v>
      </c>
      <c r="J378" s="50">
        <f t="shared" si="21"/>
        <v>7</v>
      </c>
      <c r="K378" s="50">
        <f t="shared" si="22"/>
        <v>0</v>
      </c>
      <c r="L378" s="15"/>
      <c r="M378" s="15"/>
      <c r="N378" s="15"/>
      <c r="O378" s="15"/>
      <c r="P378" s="15"/>
      <c r="Q378" s="15"/>
      <c r="R378" s="15"/>
      <c r="S378" s="15"/>
    </row>
    <row r="379" spans="2:19" x14ac:dyDescent="0.3">
      <c r="B379" s="53">
        <v>2020</v>
      </c>
      <c r="C379" s="15" t="s">
        <v>398</v>
      </c>
      <c r="D379" s="15" t="s">
        <v>397</v>
      </c>
      <c r="E379" s="15">
        <v>2020</v>
      </c>
      <c r="F379" s="15" t="s">
        <v>94</v>
      </c>
      <c r="G379" s="15">
        <v>3</v>
      </c>
      <c r="H379" s="51">
        <v>38</v>
      </c>
      <c r="I379" s="50">
        <f t="shared" si="20"/>
        <v>38</v>
      </c>
      <c r="J379" s="50">
        <f t="shared" si="21"/>
        <v>0</v>
      </c>
      <c r="K379" s="50">
        <f t="shared" si="22"/>
        <v>0</v>
      </c>
      <c r="L379" s="15"/>
      <c r="M379" s="15"/>
      <c r="N379" s="15"/>
      <c r="O379" s="15"/>
      <c r="P379" s="15"/>
      <c r="Q379" s="15"/>
      <c r="R379" s="15"/>
      <c r="S379" s="15"/>
    </row>
    <row r="380" spans="2:19" x14ac:dyDescent="0.3">
      <c r="B380" s="53">
        <v>2020</v>
      </c>
      <c r="C380" s="15" t="s">
        <v>396</v>
      </c>
      <c r="D380" s="15" t="s">
        <v>395</v>
      </c>
      <c r="E380" s="15">
        <v>2015</v>
      </c>
      <c r="F380" s="15" t="s">
        <v>94</v>
      </c>
      <c r="G380" s="15">
        <v>4</v>
      </c>
      <c r="H380" s="51">
        <v>89</v>
      </c>
      <c r="I380" s="50">
        <f t="shared" si="20"/>
        <v>0</v>
      </c>
      <c r="J380" s="50">
        <f t="shared" si="21"/>
        <v>89</v>
      </c>
      <c r="K380" s="50">
        <f t="shared" si="22"/>
        <v>0</v>
      </c>
      <c r="L380" s="15"/>
      <c r="M380" s="15"/>
      <c r="N380" s="15"/>
      <c r="O380" s="15"/>
      <c r="P380" s="15"/>
      <c r="Q380" s="15"/>
      <c r="R380" s="15"/>
      <c r="S380" s="15"/>
    </row>
    <row r="381" spans="2:19" x14ac:dyDescent="0.3">
      <c r="B381" s="53">
        <v>2020</v>
      </c>
      <c r="C381" s="15" t="s">
        <v>394</v>
      </c>
      <c r="D381" s="15" t="s">
        <v>88</v>
      </c>
      <c r="E381" s="15">
        <v>2017</v>
      </c>
      <c r="F381" s="15" t="s">
        <v>117</v>
      </c>
      <c r="G381" s="15">
        <v>5</v>
      </c>
      <c r="H381" s="51">
        <v>35</v>
      </c>
      <c r="I381" s="50">
        <f t="shared" si="20"/>
        <v>0</v>
      </c>
      <c r="J381" s="50">
        <f t="shared" si="21"/>
        <v>0</v>
      </c>
      <c r="K381" s="50">
        <f t="shared" si="22"/>
        <v>35</v>
      </c>
      <c r="L381" s="15"/>
      <c r="M381" s="15"/>
      <c r="N381" s="15"/>
      <c r="O381" s="15"/>
      <c r="P381" s="15"/>
      <c r="Q381" s="15"/>
      <c r="R381" s="15"/>
      <c r="S381" s="15"/>
    </row>
    <row r="382" spans="2:19" x14ac:dyDescent="0.3">
      <c r="B382" s="53">
        <v>2020</v>
      </c>
      <c r="C382" s="15" t="s">
        <v>393</v>
      </c>
      <c r="D382" s="15" t="s">
        <v>88</v>
      </c>
      <c r="E382" s="15">
        <v>2016</v>
      </c>
      <c r="F382" s="15" t="s">
        <v>117</v>
      </c>
      <c r="G382" s="15">
        <v>5</v>
      </c>
      <c r="H382" s="51">
        <v>2</v>
      </c>
      <c r="I382" s="50">
        <f t="shared" si="20"/>
        <v>0</v>
      </c>
      <c r="J382" s="50">
        <f t="shared" si="21"/>
        <v>0</v>
      </c>
      <c r="K382" s="50">
        <f t="shared" si="22"/>
        <v>2</v>
      </c>
      <c r="L382" s="15"/>
      <c r="M382" s="15"/>
      <c r="N382" s="15"/>
      <c r="O382" s="15"/>
      <c r="P382" s="15"/>
      <c r="Q382" s="15"/>
      <c r="R382" s="15"/>
      <c r="S382" s="15"/>
    </row>
    <row r="383" spans="2:19" x14ac:dyDescent="0.3">
      <c r="B383" s="53">
        <v>2020</v>
      </c>
      <c r="C383" s="15" t="s">
        <v>392</v>
      </c>
      <c r="D383" s="15" t="s">
        <v>391</v>
      </c>
      <c r="E383" s="15">
        <v>2017</v>
      </c>
      <c r="F383" s="15" t="s">
        <v>82</v>
      </c>
      <c r="G383" s="15">
        <v>5</v>
      </c>
      <c r="H383" s="51">
        <v>229</v>
      </c>
      <c r="I383" s="50">
        <f t="shared" si="20"/>
        <v>0</v>
      </c>
      <c r="J383" s="50">
        <f t="shared" si="21"/>
        <v>0</v>
      </c>
      <c r="K383" s="50">
        <f t="shared" si="22"/>
        <v>229</v>
      </c>
      <c r="L383" s="15"/>
      <c r="M383" s="15"/>
      <c r="N383" s="15"/>
      <c r="O383" s="15"/>
      <c r="P383" s="15"/>
      <c r="Q383" s="15"/>
      <c r="R383" s="15"/>
      <c r="S383" s="15"/>
    </row>
    <row r="384" spans="2:19" x14ac:dyDescent="0.3">
      <c r="B384" s="53">
        <v>2020</v>
      </c>
      <c r="C384" s="15" t="s">
        <v>390</v>
      </c>
      <c r="D384" s="15" t="s">
        <v>389</v>
      </c>
      <c r="E384" s="15">
        <v>2018</v>
      </c>
      <c r="F384" s="15" t="s">
        <v>77</v>
      </c>
      <c r="G384" s="15">
        <v>5</v>
      </c>
      <c r="H384" s="51">
        <v>0</v>
      </c>
      <c r="I384" s="50">
        <f t="shared" si="20"/>
        <v>0</v>
      </c>
      <c r="J384" s="50">
        <f t="shared" si="21"/>
        <v>0</v>
      </c>
      <c r="K384" s="50">
        <f t="shared" si="22"/>
        <v>0</v>
      </c>
      <c r="L384" s="15"/>
      <c r="M384" s="15"/>
      <c r="N384" s="15"/>
      <c r="O384" s="15"/>
      <c r="P384" s="15"/>
      <c r="Q384" s="15"/>
      <c r="R384" s="15"/>
      <c r="S384" s="15"/>
    </row>
    <row r="385" spans="2:19" x14ac:dyDescent="0.3">
      <c r="B385" s="53">
        <v>2020</v>
      </c>
      <c r="C385" s="15" t="s">
        <v>388</v>
      </c>
      <c r="D385" s="15" t="s">
        <v>387</v>
      </c>
      <c r="E385" s="15">
        <v>2018</v>
      </c>
      <c r="F385" s="15" t="s">
        <v>77</v>
      </c>
      <c r="G385" s="15">
        <v>5</v>
      </c>
      <c r="H385" s="51">
        <v>9</v>
      </c>
      <c r="I385" s="50">
        <f t="shared" si="20"/>
        <v>0</v>
      </c>
      <c r="J385" s="50">
        <f t="shared" si="21"/>
        <v>0</v>
      </c>
      <c r="K385" s="50">
        <f t="shared" si="22"/>
        <v>9</v>
      </c>
      <c r="L385" s="15"/>
      <c r="M385" s="15"/>
      <c r="N385" s="15"/>
      <c r="O385" s="15"/>
      <c r="P385" s="15"/>
      <c r="Q385" s="15"/>
      <c r="R385" s="15"/>
      <c r="S385" s="15"/>
    </row>
    <row r="386" spans="2:19" x14ac:dyDescent="0.3">
      <c r="B386" s="53">
        <v>2020</v>
      </c>
      <c r="C386" s="15" t="s">
        <v>386</v>
      </c>
      <c r="D386" s="15" t="s">
        <v>385</v>
      </c>
      <c r="E386" s="15">
        <v>2015</v>
      </c>
      <c r="F386" s="15" t="s">
        <v>82</v>
      </c>
      <c r="G386" s="15">
        <v>5</v>
      </c>
      <c r="H386" s="51">
        <v>362</v>
      </c>
      <c r="I386" s="50">
        <f t="shared" si="20"/>
        <v>0</v>
      </c>
      <c r="J386" s="50">
        <f t="shared" si="21"/>
        <v>0</v>
      </c>
      <c r="K386" s="50">
        <f t="shared" si="22"/>
        <v>362</v>
      </c>
      <c r="L386" s="15"/>
      <c r="M386" s="15"/>
      <c r="N386" s="15"/>
      <c r="O386" s="15"/>
      <c r="P386" s="15"/>
      <c r="Q386" s="15"/>
      <c r="R386" s="15"/>
      <c r="S386" s="15"/>
    </row>
    <row r="387" spans="2:19" x14ac:dyDescent="0.3">
      <c r="B387" s="53">
        <v>2020</v>
      </c>
      <c r="C387" s="15" t="s">
        <v>384</v>
      </c>
      <c r="D387" s="15" t="s">
        <v>383</v>
      </c>
      <c r="E387" s="15">
        <v>2015</v>
      </c>
      <c r="F387" s="15" t="s">
        <v>117</v>
      </c>
      <c r="G387" s="15">
        <v>5</v>
      </c>
      <c r="H387" s="51">
        <v>0</v>
      </c>
      <c r="I387" s="50">
        <f t="shared" si="20"/>
        <v>0</v>
      </c>
      <c r="J387" s="50">
        <f t="shared" si="21"/>
        <v>0</v>
      </c>
      <c r="K387" s="50">
        <f t="shared" si="22"/>
        <v>0</v>
      </c>
      <c r="L387" s="15"/>
      <c r="M387" s="15"/>
      <c r="N387" s="15"/>
      <c r="O387" s="15"/>
      <c r="P387" s="15"/>
      <c r="Q387" s="15"/>
      <c r="R387" s="15"/>
      <c r="S387" s="15"/>
    </row>
    <row r="388" spans="2:19" x14ac:dyDescent="0.3">
      <c r="B388" s="53">
        <v>2020</v>
      </c>
      <c r="C388" s="15" t="s">
        <v>382</v>
      </c>
      <c r="D388" s="15" t="s">
        <v>88</v>
      </c>
      <c r="E388" s="15">
        <v>2013</v>
      </c>
      <c r="F388" s="15" t="s">
        <v>85</v>
      </c>
      <c r="G388" s="15">
        <v>5</v>
      </c>
      <c r="H388" s="51">
        <v>0</v>
      </c>
      <c r="I388" s="50">
        <f t="shared" si="20"/>
        <v>0</v>
      </c>
      <c r="J388" s="50">
        <f t="shared" si="21"/>
        <v>0</v>
      </c>
      <c r="K388" s="50">
        <f t="shared" si="22"/>
        <v>0</v>
      </c>
      <c r="L388" s="15"/>
      <c r="M388" s="15"/>
      <c r="N388" s="15"/>
      <c r="O388" s="15"/>
      <c r="P388" s="15"/>
      <c r="Q388" s="15"/>
      <c r="R388" s="15"/>
      <c r="S388" s="15"/>
    </row>
    <row r="389" spans="2:19" x14ac:dyDescent="0.3">
      <c r="B389" s="53">
        <v>2020</v>
      </c>
      <c r="C389" s="15" t="s">
        <v>381</v>
      </c>
      <c r="D389" s="15" t="s">
        <v>380</v>
      </c>
      <c r="E389" s="15">
        <v>2020</v>
      </c>
      <c r="F389" s="15" t="s">
        <v>137</v>
      </c>
      <c r="G389" s="15">
        <v>5</v>
      </c>
      <c r="H389" s="51">
        <v>0</v>
      </c>
      <c r="I389" s="50">
        <f t="shared" si="20"/>
        <v>0</v>
      </c>
      <c r="J389" s="50">
        <f t="shared" si="21"/>
        <v>0</v>
      </c>
      <c r="K389" s="50">
        <f t="shared" si="22"/>
        <v>0</v>
      </c>
      <c r="L389" s="15"/>
      <c r="M389" s="15"/>
      <c r="N389" s="15"/>
      <c r="O389" s="15"/>
      <c r="P389" s="15"/>
      <c r="Q389" s="15"/>
      <c r="R389" s="15"/>
      <c r="S389" s="15"/>
    </row>
    <row r="390" spans="2:19" x14ac:dyDescent="0.3">
      <c r="B390" s="53">
        <v>2020</v>
      </c>
      <c r="C390" s="15" t="s">
        <v>379</v>
      </c>
      <c r="D390" s="15" t="s">
        <v>88</v>
      </c>
      <c r="E390" s="15">
        <v>2017</v>
      </c>
      <c r="F390" s="15" t="s">
        <v>82</v>
      </c>
      <c r="G390" s="15">
        <v>5</v>
      </c>
      <c r="H390" s="51">
        <v>32</v>
      </c>
      <c r="I390" s="50">
        <f t="shared" si="20"/>
        <v>0</v>
      </c>
      <c r="J390" s="50">
        <f t="shared" si="21"/>
        <v>0</v>
      </c>
      <c r="K390" s="50">
        <f t="shared" si="22"/>
        <v>32</v>
      </c>
      <c r="L390" s="15"/>
      <c r="M390" s="15"/>
      <c r="N390" s="15"/>
      <c r="O390" s="15"/>
      <c r="P390" s="15"/>
      <c r="Q390" s="15"/>
      <c r="R390" s="15"/>
      <c r="S390" s="15"/>
    </row>
    <row r="391" spans="2:19" x14ac:dyDescent="0.3">
      <c r="B391" s="53">
        <v>2020</v>
      </c>
      <c r="C391" s="15" t="s">
        <v>378</v>
      </c>
      <c r="D391" s="15" t="s">
        <v>377</v>
      </c>
      <c r="E391" s="15">
        <v>2017</v>
      </c>
      <c r="F391" s="15" t="s">
        <v>82</v>
      </c>
      <c r="G391" s="15">
        <v>5</v>
      </c>
      <c r="H391" s="51">
        <v>25</v>
      </c>
      <c r="I391" s="50">
        <f t="shared" si="20"/>
        <v>0</v>
      </c>
      <c r="J391" s="50">
        <f t="shared" si="21"/>
        <v>0</v>
      </c>
      <c r="K391" s="50">
        <f t="shared" si="22"/>
        <v>25</v>
      </c>
      <c r="L391" s="15"/>
      <c r="M391" s="15"/>
      <c r="N391" s="15"/>
      <c r="O391" s="15"/>
      <c r="P391" s="15"/>
      <c r="Q391" s="15"/>
      <c r="R391" s="15"/>
      <c r="S391" s="15"/>
    </row>
    <row r="392" spans="2:19" x14ac:dyDescent="0.3">
      <c r="B392" s="53">
        <v>2020</v>
      </c>
      <c r="C392" s="15" t="s">
        <v>376</v>
      </c>
      <c r="D392" s="15" t="s">
        <v>375</v>
      </c>
      <c r="E392" s="15">
        <v>2018</v>
      </c>
      <c r="F392" s="15" t="s">
        <v>85</v>
      </c>
      <c r="G392" s="15">
        <v>5</v>
      </c>
      <c r="H392" s="51">
        <v>5</v>
      </c>
      <c r="I392" s="50">
        <f t="shared" si="20"/>
        <v>0</v>
      </c>
      <c r="J392" s="50">
        <f t="shared" si="21"/>
        <v>0</v>
      </c>
      <c r="K392" s="50">
        <f t="shared" si="22"/>
        <v>5</v>
      </c>
      <c r="L392" s="15"/>
      <c r="M392" s="15"/>
      <c r="N392" s="15"/>
      <c r="O392" s="15"/>
      <c r="P392" s="15"/>
      <c r="Q392" s="15"/>
      <c r="R392" s="15"/>
      <c r="S392" s="15"/>
    </row>
    <row r="393" spans="2:19" x14ac:dyDescent="0.3">
      <c r="B393" s="53">
        <v>2020</v>
      </c>
      <c r="C393" s="15" t="s">
        <v>374</v>
      </c>
      <c r="D393" s="15" t="s">
        <v>373</v>
      </c>
      <c r="E393" s="15">
        <v>2015</v>
      </c>
      <c r="F393" s="15" t="s">
        <v>90</v>
      </c>
      <c r="G393" s="15">
        <v>5</v>
      </c>
      <c r="H393" s="51">
        <v>1</v>
      </c>
      <c r="I393" s="50">
        <f t="shared" si="20"/>
        <v>0</v>
      </c>
      <c r="J393" s="50">
        <f t="shared" si="21"/>
        <v>0</v>
      </c>
      <c r="K393" s="50">
        <f t="shared" si="22"/>
        <v>1</v>
      </c>
      <c r="L393" s="15"/>
      <c r="M393" s="15"/>
      <c r="N393" s="15"/>
      <c r="O393" s="15"/>
      <c r="P393" s="15"/>
      <c r="Q393" s="15"/>
      <c r="R393" s="15"/>
      <c r="S393" s="15"/>
    </row>
    <row r="394" spans="2:19" x14ac:dyDescent="0.3">
      <c r="B394" s="53">
        <v>2020</v>
      </c>
      <c r="C394" s="15" t="s">
        <v>372</v>
      </c>
      <c r="D394" s="15" t="s">
        <v>88</v>
      </c>
      <c r="E394" s="15">
        <v>2015</v>
      </c>
      <c r="F394" s="15" t="s">
        <v>85</v>
      </c>
      <c r="G394" s="15">
        <v>5</v>
      </c>
      <c r="H394" s="51">
        <v>4</v>
      </c>
      <c r="I394" s="50">
        <f t="shared" si="20"/>
        <v>0</v>
      </c>
      <c r="J394" s="50">
        <f t="shared" si="21"/>
        <v>0</v>
      </c>
      <c r="K394" s="50">
        <f t="shared" si="22"/>
        <v>4</v>
      </c>
      <c r="L394" s="15"/>
      <c r="M394" s="15"/>
      <c r="N394" s="15"/>
      <c r="O394" s="15"/>
      <c r="P394" s="15"/>
      <c r="Q394" s="15"/>
      <c r="R394" s="15"/>
      <c r="S394" s="15"/>
    </row>
    <row r="395" spans="2:19" x14ac:dyDescent="0.3">
      <c r="B395" s="53">
        <v>2020</v>
      </c>
      <c r="C395" s="15" t="s">
        <v>371</v>
      </c>
      <c r="D395" s="15" t="s">
        <v>88</v>
      </c>
      <c r="E395" s="15">
        <v>2013</v>
      </c>
      <c r="F395" s="15" t="s">
        <v>82</v>
      </c>
      <c r="G395" s="15">
        <v>5</v>
      </c>
      <c r="H395" s="51">
        <v>0</v>
      </c>
      <c r="I395" s="50">
        <f t="shared" si="20"/>
        <v>0</v>
      </c>
      <c r="J395" s="50">
        <f t="shared" si="21"/>
        <v>0</v>
      </c>
      <c r="K395" s="50">
        <f t="shared" si="22"/>
        <v>0</v>
      </c>
      <c r="L395" s="15"/>
      <c r="M395" s="15"/>
      <c r="N395" s="15"/>
      <c r="O395" s="15"/>
      <c r="P395" s="15"/>
      <c r="Q395" s="15"/>
      <c r="R395" s="15"/>
      <c r="S395" s="15"/>
    </row>
    <row r="396" spans="2:19" x14ac:dyDescent="0.3">
      <c r="B396" s="53">
        <v>2020</v>
      </c>
      <c r="C396" s="15" t="s">
        <v>371</v>
      </c>
      <c r="D396" s="15" t="s">
        <v>370</v>
      </c>
      <c r="E396" s="15">
        <v>2019</v>
      </c>
      <c r="F396" s="15" t="s">
        <v>82</v>
      </c>
      <c r="G396" s="15">
        <v>4</v>
      </c>
      <c r="H396" s="51">
        <v>0</v>
      </c>
      <c r="I396" s="50">
        <f t="shared" si="20"/>
        <v>0</v>
      </c>
      <c r="J396" s="50">
        <f t="shared" si="21"/>
        <v>0</v>
      </c>
      <c r="K396" s="50">
        <f t="shared" si="22"/>
        <v>0</v>
      </c>
      <c r="L396" s="15"/>
      <c r="M396" s="15"/>
      <c r="N396" s="15"/>
      <c r="O396" s="15"/>
      <c r="P396" s="15"/>
      <c r="Q396" s="15"/>
      <c r="R396" s="15"/>
      <c r="S396" s="15"/>
    </row>
    <row r="397" spans="2:19" x14ac:dyDescent="0.3">
      <c r="B397" s="53">
        <v>2020</v>
      </c>
      <c r="C397" s="15" t="s">
        <v>369</v>
      </c>
      <c r="D397" s="15" t="s">
        <v>368</v>
      </c>
      <c r="E397" s="15">
        <v>2017</v>
      </c>
      <c r="F397" s="15" t="s">
        <v>82</v>
      </c>
      <c r="G397" s="15">
        <v>5</v>
      </c>
      <c r="H397" s="51">
        <v>40</v>
      </c>
      <c r="I397" s="50">
        <f t="shared" si="20"/>
        <v>0</v>
      </c>
      <c r="J397" s="50">
        <f t="shared" si="21"/>
        <v>0</v>
      </c>
      <c r="K397" s="50">
        <f t="shared" si="22"/>
        <v>40</v>
      </c>
      <c r="L397" s="15"/>
      <c r="M397" s="15"/>
      <c r="N397" s="15"/>
      <c r="O397" s="15"/>
      <c r="P397" s="15"/>
      <c r="Q397" s="15"/>
      <c r="R397" s="15"/>
      <c r="S397" s="15"/>
    </row>
    <row r="398" spans="2:19" x14ac:dyDescent="0.3">
      <c r="B398" s="53">
        <v>2020</v>
      </c>
      <c r="C398" s="15" t="s">
        <v>367</v>
      </c>
      <c r="D398" s="15" t="s">
        <v>88</v>
      </c>
      <c r="E398" s="15">
        <v>2014</v>
      </c>
      <c r="F398" s="15" t="s">
        <v>82</v>
      </c>
      <c r="G398" s="15">
        <v>5</v>
      </c>
      <c r="H398" s="51">
        <v>0</v>
      </c>
      <c r="I398" s="50">
        <f t="shared" si="20"/>
        <v>0</v>
      </c>
      <c r="J398" s="50">
        <f t="shared" si="21"/>
        <v>0</v>
      </c>
      <c r="K398" s="50">
        <f t="shared" si="22"/>
        <v>0</v>
      </c>
      <c r="L398" s="15"/>
      <c r="M398" s="15"/>
      <c r="N398" s="15"/>
      <c r="O398" s="15"/>
      <c r="P398" s="15"/>
      <c r="Q398" s="15"/>
      <c r="R398" s="15"/>
      <c r="S398" s="15"/>
    </row>
    <row r="399" spans="2:19" x14ac:dyDescent="0.3">
      <c r="B399" s="53">
        <v>2020</v>
      </c>
      <c r="C399" s="15" t="s">
        <v>367</v>
      </c>
      <c r="D399" s="15" t="s">
        <v>366</v>
      </c>
      <c r="E399" s="15">
        <v>2019</v>
      </c>
      <c r="F399" s="15" t="s">
        <v>82</v>
      </c>
      <c r="G399" s="15">
        <v>3</v>
      </c>
      <c r="H399" s="51">
        <v>259</v>
      </c>
      <c r="I399" s="50">
        <f t="shared" si="20"/>
        <v>259</v>
      </c>
      <c r="J399" s="50">
        <f t="shared" si="21"/>
        <v>0</v>
      </c>
      <c r="K399" s="50">
        <f t="shared" si="22"/>
        <v>0</v>
      </c>
      <c r="L399" s="15"/>
      <c r="M399" s="15"/>
      <c r="N399" s="15"/>
      <c r="O399" s="15"/>
      <c r="P399" s="15"/>
      <c r="Q399" s="15"/>
      <c r="R399" s="15"/>
      <c r="S399" s="15"/>
    </row>
    <row r="400" spans="2:19" x14ac:dyDescent="0.3">
      <c r="B400" s="53">
        <v>2020</v>
      </c>
      <c r="C400" s="15" t="s">
        <v>365</v>
      </c>
      <c r="D400" s="15" t="s">
        <v>364</v>
      </c>
      <c r="E400" s="15">
        <v>2018</v>
      </c>
      <c r="F400" s="15" t="s">
        <v>77</v>
      </c>
      <c r="G400" s="15">
        <v>1</v>
      </c>
      <c r="H400" s="51">
        <v>50</v>
      </c>
      <c r="I400" s="50">
        <f t="shared" si="20"/>
        <v>50</v>
      </c>
      <c r="J400" s="50">
        <f t="shared" si="21"/>
        <v>0</v>
      </c>
      <c r="K400" s="50">
        <f t="shared" si="22"/>
        <v>0</v>
      </c>
      <c r="L400" s="15"/>
      <c r="M400" s="15"/>
      <c r="N400" s="15"/>
      <c r="O400" s="15"/>
      <c r="P400" s="15"/>
      <c r="Q400" s="15"/>
      <c r="R400" s="15"/>
      <c r="S400" s="15"/>
    </row>
    <row r="401" spans="2:19" x14ac:dyDescent="0.3">
      <c r="B401" s="53">
        <v>2020</v>
      </c>
      <c r="C401" s="15" t="s">
        <v>363</v>
      </c>
      <c r="D401" s="15" t="s">
        <v>88</v>
      </c>
      <c r="E401" s="15">
        <v>2013</v>
      </c>
      <c r="F401" s="15" t="s">
        <v>101</v>
      </c>
      <c r="G401" s="15">
        <v>5</v>
      </c>
      <c r="H401" s="51">
        <v>0</v>
      </c>
      <c r="I401" s="50">
        <f t="shared" si="20"/>
        <v>0</v>
      </c>
      <c r="J401" s="50">
        <f t="shared" si="21"/>
        <v>0</v>
      </c>
      <c r="K401" s="50">
        <f t="shared" si="22"/>
        <v>0</v>
      </c>
      <c r="L401" s="15"/>
      <c r="M401" s="15"/>
      <c r="N401" s="15"/>
      <c r="O401" s="15"/>
      <c r="P401" s="15"/>
      <c r="Q401" s="15"/>
      <c r="R401" s="15"/>
      <c r="S401" s="15"/>
    </row>
    <row r="402" spans="2:19" x14ac:dyDescent="0.3">
      <c r="B402" s="53">
        <v>2020</v>
      </c>
      <c r="C402" s="15" t="s">
        <v>362</v>
      </c>
      <c r="D402" s="15" t="s">
        <v>361</v>
      </c>
      <c r="E402" s="15">
        <v>2019</v>
      </c>
      <c r="F402" s="15" t="s">
        <v>117</v>
      </c>
      <c r="G402" s="15">
        <v>5</v>
      </c>
      <c r="H402" s="51">
        <v>26</v>
      </c>
      <c r="I402" s="50">
        <f t="shared" si="20"/>
        <v>0</v>
      </c>
      <c r="J402" s="50">
        <f t="shared" si="21"/>
        <v>0</v>
      </c>
      <c r="K402" s="50">
        <f t="shared" si="22"/>
        <v>26</v>
      </c>
      <c r="L402" s="15"/>
      <c r="M402" s="15"/>
      <c r="N402" s="15"/>
      <c r="O402" s="15"/>
      <c r="P402" s="15"/>
      <c r="Q402" s="15"/>
      <c r="R402" s="15"/>
      <c r="S402" s="15"/>
    </row>
    <row r="403" spans="2:19" x14ac:dyDescent="0.3">
      <c r="B403" s="53">
        <v>2020</v>
      </c>
      <c r="C403" s="15" t="s">
        <v>360</v>
      </c>
      <c r="D403" s="15" t="s">
        <v>359</v>
      </c>
      <c r="E403" s="15">
        <v>2016</v>
      </c>
      <c r="F403" s="15" t="s">
        <v>117</v>
      </c>
      <c r="G403" s="15">
        <v>5</v>
      </c>
      <c r="H403" s="51">
        <v>29</v>
      </c>
      <c r="I403" s="50">
        <f t="shared" si="20"/>
        <v>0</v>
      </c>
      <c r="J403" s="50">
        <f t="shared" si="21"/>
        <v>0</v>
      </c>
      <c r="K403" s="50">
        <f t="shared" si="22"/>
        <v>29</v>
      </c>
      <c r="L403" s="15"/>
      <c r="M403" s="15"/>
      <c r="N403" s="15"/>
      <c r="O403" s="15"/>
      <c r="P403" s="15"/>
      <c r="Q403" s="15"/>
      <c r="R403" s="15"/>
      <c r="S403" s="15"/>
    </row>
    <row r="404" spans="2:19" x14ac:dyDescent="0.3">
      <c r="B404" s="53">
        <v>2020</v>
      </c>
      <c r="C404" s="15" t="s">
        <v>358</v>
      </c>
      <c r="D404" s="15" t="s">
        <v>357</v>
      </c>
      <c r="E404" s="15">
        <v>2015</v>
      </c>
      <c r="F404" s="15" t="s">
        <v>90</v>
      </c>
      <c r="G404" s="15">
        <v>5</v>
      </c>
      <c r="H404" s="51">
        <v>0</v>
      </c>
      <c r="I404" s="50">
        <f t="shared" si="20"/>
        <v>0</v>
      </c>
      <c r="J404" s="50">
        <f t="shared" si="21"/>
        <v>0</v>
      </c>
      <c r="K404" s="50">
        <f t="shared" si="22"/>
        <v>0</v>
      </c>
      <c r="L404" s="15"/>
      <c r="M404" s="15"/>
      <c r="N404" s="15"/>
      <c r="O404" s="15"/>
      <c r="P404" s="15"/>
      <c r="Q404" s="15"/>
      <c r="R404" s="15"/>
      <c r="S404" s="15"/>
    </row>
    <row r="405" spans="2:19" x14ac:dyDescent="0.3">
      <c r="B405" s="53">
        <v>2020</v>
      </c>
      <c r="C405" s="15" t="s">
        <v>356</v>
      </c>
      <c r="D405" s="15" t="s">
        <v>88</v>
      </c>
      <c r="E405" s="15">
        <v>2017</v>
      </c>
      <c r="F405" s="15" t="s">
        <v>94</v>
      </c>
      <c r="G405" s="15">
        <v>4</v>
      </c>
      <c r="H405" s="51">
        <v>49</v>
      </c>
      <c r="I405" s="50">
        <f t="shared" si="20"/>
        <v>0</v>
      </c>
      <c r="J405" s="50">
        <f t="shared" si="21"/>
        <v>49</v>
      </c>
      <c r="K405" s="50">
        <f t="shared" si="22"/>
        <v>0</v>
      </c>
      <c r="L405" s="15"/>
      <c r="M405" s="15"/>
      <c r="N405" s="15"/>
      <c r="O405" s="15"/>
      <c r="P405" s="15"/>
      <c r="Q405" s="15"/>
      <c r="R405" s="15"/>
      <c r="S405" s="15"/>
    </row>
    <row r="406" spans="2:19" x14ac:dyDescent="0.3">
      <c r="B406" s="53">
        <v>2020</v>
      </c>
      <c r="C406" s="15" t="s">
        <v>355</v>
      </c>
      <c r="D406" s="15" t="s">
        <v>354</v>
      </c>
      <c r="E406" s="15">
        <v>2017</v>
      </c>
      <c r="F406" s="15" t="s">
        <v>117</v>
      </c>
      <c r="G406" s="15">
        <v>5</v>
      </c>
      <c r="H406" s="51">
        <v>115</v>
      </c>
      <c r="I406" s="50">
        <f t="shared" si="20"/>
        <v>0</v>
      </c>
      <c r="J406" s="50">
        <f t="shared" si="21"/>
        <v>0</v>
      </c>
      <c r="K406" s="50">
        <f t="shared" si="22"/>
        <v>115</v>
      </c>
      <c r="L406" s="15"/>
      <c r="M406" s="15"/>
      <c r="N406" s="15"/>
      <c r="O406" s="15"/>
      <c r="P406" s="15"/>
      <c r="Q406" s="15"/>
      <c r="R406" s="15"/>
      <c r="S406" s="15"/>
    </row>
    <row r="407" spans="2:19" x14ac:dyDescent="0.3">
      <c r="B407" s="53">
        <v>2020</v>
      </c>
      <c r="C407" s="15" t="s">
        <v>352</v>
      </c>
      <c r="D407" s="15" t="s">
        <v>353</v>
      </c>
      <c r="E407" s="15">
        <v>2014</v>
      </c>
      <c r="F407" s="15" t="s">
        <v>77</v>
      </c>
      <c r="G407" s="15">
        <v>5</v>
      </c>
      <c r="H407" s="51">
        <v>2</v>
      </c>
      <c r="I407" s="50">
        <f t="shared" si="20"/>
        <v>0</v>
      </c>
      <c r="J407" s="50">
        <f t="shared" si="21"/>
        <v>0</v>
      </c>
      <c r="K407" s="50">
        <f t="shared" si="22"/>
        <v>2</v>
      </c>
      <c r="L407" s="15"/>
      <c r="M407" s="15"/>
      <c r="N407" s="15"/>
      <c r="O407" s="15"/>
      <c r="P407" s="15"/>
      <c r="Q407" s="15"/>
      <c r="R407" s="15"/>
      <c r="S407" s="15"/>
    </row>
    <row r="408" spans="2:19" x14ac:dyDescent="0.3">
      <c r="B408" s="53">
        <v>2020</v>
      </c>
      <c r="C408" s="15" t="s">
        <v>352</v>
      </c>
      <c r="D408" s="15" t="s">
        <v>351</v>
      </c>
      <c r="E408" s="15">
        <v>2020</v>
      </c>
      <c r="F408" s="15" t="s">
        <v>77</v>
      </c>
      <c r="G408" s="15">
        <v>5</v>
      </c>
      <c r="H408" s="51">
        <v>2</v>
      </c>
      <c r="I408" s="50">
        <f t="shared" si="20"/>
        <v>0</v>
      </c>
      <c r="J408" s="50">
        <f t="shared" si="21"/>
        <v>0</v>
      </c>
      <c r="K408" s="50">
        <f t="shared" si="22"/>
        <v>2</v>
      </c>
      <c r="L408" s="15"/>
      <c r="M408" s="15"/>
      <c r="N408" s="15"/>
      <c r="O408" s="15"/>
      <c r="P408" s="15"/>
      <c r="Q408" s="15"/>
      <c r="R408" s="15"/>
      <c r="S408" s="15"/>
    </row>
    <row r="409" spans="2:19" x14ac:dyDescent="0.3">
      <c r="B409" s="53">
        <v>2020</v>
      </c>
      <c r="C409" s="15" t="s">
        <v>350</v>
      </c>
      <c r="D409" s="15" t="s">
        <v>349</v>
      </c>
      <c r="E409" s="15">
        <v>2014</v>
      </c>
      <c r="F409" s="15" t="s">
        <v>101</v>
      </c>
      <c r="G409" s="15">
        <v>4</v>
      </c>
      <c r="H409" s="51">
        <v>0</v>
      </c>
      <c r="I409" s="50">
        <f t="shared" si="20"/>
        <v>0</v>
      </c>
      <c r="J409" s="50">
        <f t="shared" si="21"/>
        <v>0</v>
      </c>
      <c r="K409" s="50">
        <f t="shared" si="22"/>
        <v>0</v>
      </c>
      <c r="L409" s="15"/>
      <c r="M409" s="15"/>
      <c r="N409" s="15"/>
      <c r="O409" s="15"/>
      <c r="P409" s="15"/>
      <c r="Q409" s="15"/>
      <c r="R409" s="15"/>
      <c r="S409" s="15"/>
    </row>
    <row r="410" spans="2:19" x14ac:dyDescent="0.3">
      <c r="B410" s="53">
        <v>2020</v>
      </c>
      <c r="C410" s="15" t="s">
        <v>348</v>
      </c>
      <c r="D410" s="15" t="s">
        <v>88</v>
      </c>
      <c r="E410" s="15">
        <v>2014</v>
      </c>
      <c r="F410" s="15" t="s">
        <v>101</v>
      </c>
      <c r="G410" s="15">
        <v>4</v>
      </c>
      <c r="H410" s="51">
        <v>0</v>
      </c>
      <c r="I410" s="50">
        <f t="shared" si="20"/>
        <v>0</v>
      </c>
      <c r="J410" s="50">
        <f t="shared" si="21"/>
        <v>0</v>
      </c>
      <c r="K410" s="50">
        <f t="shared" si="22"/>
        <v>0</v>
      </c>
      <c r="L410" s="15"/>
      <c r="M410" s="15"/>
      <c r="N410" s="15"/>
      <c r="O410" s="15"/>
      <c r="P410" s="15"/>
      <c r="Q410" s="15"/>
      <c r="R410" s="15"/>
      <c r="S410" s="15"/>
    </row>
    <row r="411" spans="2:19" x14ac:dyDescent="0.3">
      <c r="B411" s="53">
        <v>2020</v>
      </c>
      <c r="C411" s="15" t="s">
        <v>347</v>
      </c>
      <c r="D411" s="15" t="s">
        <v>346</v>
      </c>
      <c r="E411" s="15">
        <v>2015</v>
      </c>
      <c r="F411" s="15" t="s">
        <v>82</v>
      </c>
      <c r="G411" s="15">
        <v>5</v>
      </c>
      <c r="H411" s="51">
        <v>296</v>
      </c>
      <c r="I411" s="50">
        <f t="shared" si="20"/>
        <v>0</v>
      </c>
      <c r="J411" s="50">
        <f t="shared" si="21"/>
        <v>0</v>
      </c>
      <c r="K411" s="50">
        <f t="shared" si="22"/>
        <v>296</v>
      </c>
      <c r="L411" s="15"/>
      <c r="M411" s="15"/>
      <c r="N411" s="15"/>
      <c r="O411" s="15"/>
      <c r="P411" s="15"/>
      <c r="Q411" s="15"/>
      <c r="R411" s="15"/>
      <c r="S411" s="15"/>
    </row>
    <row r="412" spans="2:19" x14ac:dyDescent="0.3">
      <c r="B412" s="53">
        <v>2020</v>
      </c>
      <c r="C412" s="15" t="s">
        <v>345</v>
      </c>
      <c r="D412" s="15" t="s">
        <v>344</v>
      </c>
      <c r="E412" s="15">
        <v>2017</v>
      </c>
      <c r="F412" s="15" t="s">
        <v>85</v>
      </c>
      <c r="G412" s="15">
        <v>5</v>
      </c>
      <c r="H412" s="51">
        <v>0</v>
      </c>
      <c r="I412" s="50">
        <f t="shared" si="20"/>
        <v>0</v>
      </c>
      <c r="J412" s="50">
        <f t="shared" si="21"/>
        <v>0</v>
      </c>
      <c r="K412" s="50">
        <f t="shared" si="22"/>
        <v>0</v>
      </c>
      <c r="L412" s="15"/>
      <c r="M412" s="15"/>
      <c r="N412" s="15"/>
      <c r="O412" s="15"/>
      <c r="P412" s="15"/>
      <c r="Q412" s="15"/>
      <c r="R412" s="15"/>
      <c r="S412" s="15"/>
    </row>
    <row r="413" spans="2:19" x14ac:dyDescent="0.3">
      <c r="B413" s="53">
        <v>2020</v>
      </c>
      <c r="C413" s="15" t="s">
        <v>343</v>
      </c>
      <c r="D413" s="15" t="s">
        <v>88</v>
      </c>
      <c r="E413" s="15">
        <v>2017</v>
      </c>
      <c r="F413" s="15" t="s">
        <v>117</v>
      </c>
      <c r="G413" s="15">
        <v>5</v>
      </c>
      <c r="H413" s="51">
        <v>356</v>
      </c>
      <c r="I413" s="50">
        <f t="shared" si="20"/>
        <v>0</v>
      </c>
      <c r="J413" s="50">
        <f t="shared" si="21"/>
        <v>0</v>
      </c>
      <c r="K413" s="50">
        <f t="shared" si="22"/>
        <v>356</v>
      </c>
      <c r="L413" s="15"/>
      <c r="M413" s="15"/>
      <c r="N413" s="15"/>
      <c r="O413" s="15"/>
      <c r="P413" s="15"/>
      <c r="Q413" s="15"/>
      <c r="R413" s="15"/>
      <c r="S413" s="15"/>
    </row>
    <row r="414" spans="2:19" x14ac:dyDescent="0.3">
      <c r="B414" s="53">
        <v>2020</v>
      </c>
      <c r="C414" s="15" t="s">
        <v>342</v>
      </c>
      <c r="D414" s="15" t="s">
        <v>341</v>
      </c>
      <c r="E414" s="15">
        <v>2015</v>
      </c>
      <c r="F414" s="15" t="s">
        <v>94</v>
      </c>
      <c r="G414" s="15">
        <v>2</v>
      </c>
      <c r="H414" s="51">
        <v>0</v>
      </c>
      <c r="I414" s="50">
        <f t="shared" si="20"/>
        <v>0</v>
      </c>
      <c r="J414" s="50">
        <f t="shared" si="21"/>
        <v>0</v>
      </c>
      <c r="K414" s="50">
        <f t="shared" si="22"/>
        <v>0</v>
      </c>
      <c r="L414" s="15"/>
      <c r="M414" s="15"/>
      <c r="N414" s="15"/>
      <c r="O414" s="15"/>
      <c r="P414" s="15"/>
      <c r="Q414" s="15"/>
      <c r="R414" s="15"/>
      <c r="S414" s="15"/>
    </row>
    <row r="415" spans="2:19" x14ac:dyDescent="0.3">
      <c r="B415" s="53">
        <v>2020</v>
      </c>
      <c r="C415" s="15" t="s">
        <v>340</v>
      </c>
      <c r="D415" s="15" t="s">
        <v>339</v>
      </c>
      <c r="E415" s="15">
        <v>2020</v>
      </c>
      <c r="F415" s="15" t="s">
        <v>77</v>
      </c>
      <c r="G415" s="15">
        <v>5</v>
      </c>
      <c r="H415" s="51">
        <v>16</v>
      </c>
      <c r="I415" s="50">
        <f t="shared" si="20"/>
        <v>0</v>
      </c>
      <c r="J415" s="50">
        <f t="shared" si="21"/>
        <v>0</v>
      </c>
      <c r="K415" s="50">
        <f t="shared" si="22"/>
        <v>16</v>
      </c>
      <c r="L415" s="15"/>
      <c r="M415" s="15"/>
      <c r="N415" s="15"/>
      <c r="O415" s="15"/>
      <c r="P415" s="15"/>
      <c r="Q415" s="15"/>
      <c r="R415" s="15"/>
      <c r="S415" s="15"/>
    </row>
    <row r="416" spans="2:19" x14ac:dyDescent="0.3">
      <c r="B416" s="53">
        <v>2020</v>
      </c>
      <c r="C416" s="15" t="s">
        <v>338</v>
      </c>
      <c r="D416" s="15" t="s">
        <v>88</v>
      </c>
      <c r="E416" s="15">
        <v>2017</v>
      </c>
      <c r="F416" s="15" t="s">
        <v>77</v>
      </c>
      <c r="G416" s="15">
        <v>5</v>
      </c>
      <c r="H416" s="51">
        <v>9</v>
      </c>
      <c r="I416" s="50">
        <f t="shared" si="20"/>
        <v>0</v>
      </c>
      <c r="J416" s="50">
        <f t="shared" si="21"/>
        <v>0</v>
      </c>
      <c r="K416" s="50">
        <f t="shared" si="22"/>
        <v>9</v>
      </c>
      <c r="L416" s="15"/>
      <c r="M416" s="15"/>
      <c r="N416" s="15"/>
      <c r="O416" s="15"/>
      <c r="P416" s="15"/>
      <c r="Q416" s="15"/>
      <c r="R416" s="15"/>
      <c r="S416" s="15"/>
    </row>
    <row r="417" spans="2:19" x14ac:dyDescent="0.3">
      <c r="B417" s="53">
        <v>2020</v>
      </c>
      <c r="C417" s="15" t="s">
        <v>337</v>
      </c>
      <c r="D417" s="15" t="s">
        <v>336</v>
      </c>
      <c r="E417" s="15">
        <v>2014</v>
      </c>
      <c r="F417" s="15" t="s">
        <v>82</v>
      </c>
      <c r="G417" s="15">
        <v>5</v>
      </c>
      <c r="H417" s="51">
        <v>59</v>
      </c>
      <c r="I417" s="50">
        <f t="shared" si="20"/>
        <v>0</v>
      </c>
      <c r="J417" s="50">
        <f t="shared" si="21"/>
        <v>0</v>
      </c>
      <c r="K417" s="50">
        <f t="shared" si="22"/>
        <v>59</v>
      </c>
      <c r="L417" s="15"/>
      <c r="M417" s="15"/>
      <c r="N417" s="15"/>
      <c r="O417" s="15"/>
      <c r="P417" s="15"/>
      <c r="Q417" s="15"/>
      <c r="R417" s="15"/>
      <c r="S417" s="15"/>
    </row>
    <row r="418" spans="2:19" x14ac:dyDescent="0.3">
      <c r="B418" s="53">
        <v>2020</v>
      </c>
      <c r="C418" s="15" t="s">
        <v>335</v>
      </c>
      <c r="D418" s="15" t="s">
        <v>334</v>
      </c>
      <c r="E418" s="15">
        <v>2019</v>
      </c>
      <c r="F418" s="15" t="s">
        <v>82</v>
      </c>
      <c r="G418" s="15">
        <v>5</v>
      </c>
      <c r="H418" s="51">
        <v>128</v>
      </c>
      <c r="I418" s="50">
        <f t="shared" si="20"/>
        <v>0</v>
      </c>
      <c r="J418" s="50">
        <f t="shared" si="21"/>
        <v>0</v>
      </c>
      <c r="K418" s="50">
        <f t="shared" si="22"/>
        <v>128</v>
      </c>
      <c r="L418" s="15"/>
      <c r="M418" s="15"/>
      <c r="N418" s="15"/>
      <c r="O418" s="15"/>
      <c r="P418" s="15"/>
      <c r="Q418" s="15"/>
      <c r="R418" s="15"/>
      <c r="S418" s="15"/>
    </row>
    <row r="419" spans="2:19" x14ac:dyDescent="0.3">
      <c r="B419" s="53">
        <v>2020</v>
      </c>
      <c r="C419" s="15" t="s">
        <v>333</v>
      </c>
      <c r="D419" s="15" t="s">
        <v>332</v>
      </c>
      <c r="E419" s="15">
        <v>2017</v>
      </c>
      <c r="F419" s="15" t="s">
        <v>82</v>
      </c>
      <c r="G419" s="15">
        <v>5</v>
      </c>
      <c r="H419" s="51">
        <v>27</v>
      </c>
      <c r="I419" s="50">
        <f t="shared" si="20"/>
        <v>0</v>
      </c>
      <c r="J419" s="50">
        <f t="shared" si="21"/>
        <v>0</v>
      </c>
      <c r="K419" s="50">
        <f t="shared" si="22"/>
        <v>27</v>
      </c>
      <c r="L419" s="15"/>
      <c r="M419" s="15"/>
      <c r="N419" s="15"/>
      <c r="O419" s="15"/>
      <c r="P419" s="15"/>
      <c r="Q419" s="15"/>
      <c r="R419" s="15"/>
      <c r="S419" s="15"/>
    </row>
    <row r="420" spans="2:19" x14ac:dyDescent="0.3">
      <c r="B420" s="53">
        <v>2020</v>
      </c>
      <c r="C420" s="15" t="s">
        <v>331</v>
      </c>
      <c r="D420" s="15" t="s">
        <v>330</v>
      </c>
      <c r="E420" s="15">
        <v>2018</v>
      </c>
      <c r="F420" s="15" t="s">
        <v>90</v>
      </c>
      <c r="G420" s="15">
        <v>5</v>
      </c>
      <c r="H420" s="51">
        <v>8</v>
      </c>
      <c r="I420" s="50">
        <f t="shared" si="20"/>
        <v>0</v>
      </c>
      <c r="J420" s="50">
        <f t="shared" si="21"/>
        <v>0</v>
      </c>
      <c r="K420" s="50">
        <f t="shared" si="22"/>
        <v>8</v>
      </c>
      <c r="L420" s="15"/>
      <c r="M420" s="15"/>
      <c r="N420" s="15"/>
      <c r="O420" s="15"/>
      <c r="P420" s="15"/>
      <c r="Q420" s="15"/>
      <c r="R420" s="15"/>
      <c r="S420" s="15"/>
    </row>
    <row r="421" spans="2:19" x14ac:dyDescent="0.3">
      <c r="B421" s="53">
        <v>2020</v>
      </c>
      <c r="C421" s="15" t="s">
        <v>329</v>
      </c>
      <c r="D421" s="15" t="s">
        <v>88</v>
      </c>
      <c r="E421" s="15">
        <v>2013</v>
      </c>
      <c r="F421" s="15" t="s">
        <v>90</v>
      </c>
      <c r="G421" s="15">
        <v>5</v>
      </c>
      <c r="H421" s="51">
        <v>1</v>
      </c>
      <c r="I421" s="50">
        <f t="shared" si="20"/>
        <v>0</v>
      </c>
      <c r="J421" s="50">
        <f t="shared" si="21"/>
        <v>0</v>
      </c>
      <c r="K421" s="50">
        <f t="shared" si="22"/>
        <v>1</v>
      </c>
      <c r="L421" s="15"/>
      <c r="M421" s="15"/>
      <c r="N421" s="15"/>
      <c r="O421" s="15"/>
      <c r="P421" s="15"/>
      <c r="Q421" s="15"/>
      <c r="R421" s="15"/>
      <c r="S421" s="15"/>
    </row>
    <row r="422" spans="2:19" x14ac:dyDescent="0.3">
      <c r="B422" s="53">
        <v>2020</v>
      </c>
      <c r="C422" s="15" t="s">
        <v>328</v>
      </c>
      <c r="D422" s="15" t="s">
        <v>327</v>
      </c>
      <c r="E422" s="15">
        <v>2014</v>
      </c>
      <c r="F422" s="15" t="s">
        <v>82</v>
      </c>
      <c r="G422" s="15">
        <v>5</v>
      </c>
      <c r="H422" s="51">
        <v>25</v>
      </c>
      <c r="I422" s="50">
        <f t="shared" si="20"/>
        <v>0</v>
      </c>
      <c r="J422" s="50">
        <f t="shared" si="21"/>
        <v>0</v>
      </c>
      <c r="K422" s="50">
        <f t="shared" si="22"/>
        <v>25</v>
      </c>
      <c r="L422" s="15"/>
      <c r="M422" s="15"/>
      <c r="N422" s="15"/>
      <c r="O422" s="15"/>
      <c r="P422" s="15"/>
      <c r="Q422" s="15"/>
      <c r="R422" s="15"/>
      <c r="S422" s="15"/>
    </row>
    <row r="423" spans="2:19" x14ac:dyDescent="0.3">
      <c r="B423" s="53">
        <v>2020</v>
      </c>
      <c r="C423" s="15" t="s">
        <v>326</v>
      </c>
      <c r="D423" s="15" t="s">
        <v>325</v>
      </c>
      <c r="E423" s="15">
        <v>2015</v>
      </c>
      <c r="F423" s="15" t="s">
        <v>77</v>
      </c>
      <c r="G423" s="15">
        <v>5</v>
      </c>
      <c r="H423" s="51">
        <v>20</v>
      </c>
      <c r="I423" s="50">
        <f t="shared" ref="I423:I486" si="23">IF(G423&lt;4,H423,0)</f>
        <v>0</v>
      </c>
      <c r="J423" s="50">
        <f t="shared" ref="J423:J486" si="24">IF(G423=4,H423,0)</f>
        <v>0</v>
      </c>
      <c r="K423" s="50">
        <f t="shared" ref="K423:K486" si="25">IF(G423=5,H423,0)</f>
        <v>20</v>
      </c>
      <c r="L423" s="15"/>
      <c r="M423" s="15"/>
      <c r="N423" s="15"/>
      <c r="O423" s="15"/>
      <c r="P423" s="15"/>
      <c r="Q423" s="15"/>
      <c r="R423" s="15"/>
      <c r="S423" s="15"/>
    </row>
    <row r="424" spans="2:19" x14ac:dyDescent="0.3">
      <c r="B424" s="53">
        <v>2020</v>
      </c>
      <c r="C424" s="15" t="s">
        <v>324</v>
      </c>
      <c r="D424" s="15" t="s">
        <v>323</v>
      </c>
      <c r="E424" s="15">
        <v>2019</v>
      </c>
      <c r="F424" s="15" t="s">
        <v>82</v>
      </c>
      <c r="G424" s="15">
        <v>5</v>
      </c>
      <c r="H424" s="51">
        <v>35</v>
      </c>
      <c r="I424" s="50">
        <f t="shared" si="23"/>
        <v>0</v>
      </c>
      <c r="J424" s="50">
        <f t="shared" si="24"/>
        <v>0</v>
      </c>
      <c r="K424" s="50">
        <f t="shared" si="25"/>
        <v>35</v>
      </c>
      <c r="L424" s="15"/>
      <c r="M424" s="15"/>
      <c r="N424" s="15"/>
      <c r="O424" s="15"/>
      <c r="P424" s="15"/>
      <c r="Q424" s="15"/>
      <c r="R424" s="15"/>
      <c r="S424" s="15"/>
    </row>
    <row r="425" spans="2:19" x14ac:dyDescent="0.3">
      <c r="B425" s="53">
        <v>2020</v>
      </c>
      <c r="C425" s="15" t="s">
        <v>322</v>
      </c>
      <c r="D425" s="15" t="s">
        <v>88</v>
      </c>
      <c r="E425" s="15">
        <v>2013</v>
      </c>
      <c r="F425" s="15" t="s">
        <v>85</v>
      </c>
      <c r="G425" s="15">
        <v>5</v>
      </c>
      <c r="H425" s="51">
        <v>3</v>
      </c>
      <c r="I425" s="50">
        <f t="shared" si="23"/>
        <v>0</v>
      </c>
      <c r="J425" s="50">
        <f t="shared" si="24"/>
        <v>0</v>
      </c>
      <c r="K425" s="50">
        <f t="shared" si="25"/>
        <v>3</v>
      </c>
      <c r="L425" s="15"/>
      <c r="M425" s="15"/>
      <c r="N425" s="15"/>
      <c r="O425" s="15"/>
      <c r="P425" s="15"/>
      <c r="Q425" s="15"/>
      <c r="R425" s="15"/>
      <c r="S425" s="15"/>
    </row>
    <row r="426" spans="2:19" x14ac:dyDescent="0.3">
      <c r="B426" s="53">
        <v>2020</v>
      </c>
      <c r="C426" s="15" t="s">
        <v>321</v>
      </c>
      <c r="D426" s="15" t="s">
        <v>315</v>
      </c>
      <c r="E426" s="15">
        <v>2015</v>
      </c>
      <c r="F426" s="15" t="s">
        <v>94</v>
      </c>
      <c r="G426" s="15">
        <v>4</v>
      </c>
      <c r="H426" s="51">
        <v>1</v>
      </c>
      <c r="I426" s="50">
        <f t="shared" si="23"/>
        <v>0</v>
      </c>
      <c r="J426" s="50">
        <f t="shared" si="24"/>
        <v>1</v>
      </c>
      <c r="K426" s="50">
        <f t="shared" si="25"/>
        <v>0</v>
      </c>
      <c r="L426" s="15"/>
      <c r="M426" s="15"/>
      <c r="N426" s="15"/>
      <c r="O426" s="15"/>
      <c r="P426" s="15"/>
      <c r="Q426" s="15"/>
      <c r="R426" s="15"/>
      <c r="S426" s="15"/>
    </row>
    <row r="427" spans="2:19" x14ac:dyDescent="0.3">
      <c r="B427" s="53">
        <v>2020</v>
      </c>
      <c r="C427" s="15" t="s">
        <v>320</v>
      </c>
      <c r="D427" s="15" t="s">
        <v>319</v>
      </c>
      <c r="E427" s="15">
        <v>2019</v>
      </c>
      <c r="F427" s="15" t="s">
        <v>117</v>
      </c>
      <c r="G427" s="15">
        <v>5</v>
      </c>
      <c r="H427" s="51">
        <v>7</v>
      </c>
      <c r="I427" s="50">
        <f t="shared" si="23"/>
        <v>0</v>
      </c>
      <c r="J427" s="50">
        <f t="shared" si="24"/>
        <v>0</v>
      </c>
      <c r="K427" s="50">
        <f t="shared" si="25"/>
        <v>7</v>
      </c>
      <c r="L427" s="15"/>
      <c r="M427" s="15"/>
      <c r="N427" s="15"/>
      <c r="O427" s="15"/>
      <c r="P427" s="15"/>
      <c r="Q427" s="15"/>
      <c r="R427" s="15"/>
      <c r="S427" s="15"/>
    </row>
    <row r="428" spans="2:19" x14ac:dyDescent="0.3">
      <c r="B428" s="53">
        <v>2020</v>
      </c>
      <c r="C428" s="15" t="s">
        <v>318</v>
      </c>
      <c r="D428" s="15" t="s">
        <v>317</v>
      </c>
      <c r="E428" s="15">
        <v>2018</v>
      </c>
      <c r="F428" s="15" t="s">
        <v>90</v>
      </c>
      <c r="G428" s="15">
        <v>5</v>
      </c>
      <c r="H428" s="51">
        <v>1</v>
      </c>
      <c r="I428" s="50">
        <f t="shared" si="23"/>
        <v>0</v>
      </c>
      <c r="J428" s="50">
        <f t="shared" si="24"/>
        <v>0</v>
      </c>
      <c r="K428" s="50">
        <f t="shared" si="25"/>
        <v>1</v>
      </c>
      <c r="L428" s="15"/>
      <c r="M428" s="15"/>
      <c r="N428" s="15"/>
      <c r="O428" s="15"/>
      <c r="P428" s="15"/>
      <c r="Q428" s="15"/>
      <c r="R428" s="15"/>
      <c r="S428" s="15"/>
    </row>
    <row r="429" spans="2:19" x14ac:dyDescent="0.3">
      <c r="B429" s="53">
        <v>2020</v>
      </c>
      <c r="C429" s="15" t="s">
        <v>316</v>
      </c>
      <c r="D429" s="15" t="s">
        <v>315</v>
      </c>
      <c r="E429" s="15">
        <v>2015</v>
      </c>
      <c r="F429" s="15" t="s">
        <v>94</v>
      </c>
      <c r="G429" s="15">
        <v>4</v>
      </c>
      <c r="H429" s="51">
        <v>4</v>
      </c>
      <c r="I429" s="50">
        <f t="shared" si="23"/>
        <v>0</v>
      </c>
      <c r="J429" s="50">
        <f t="shared" si="24"/>
        <v>4</v>
      </c>
      <c r="K429" s="50">
        <f t="shared" si="25"/>
        <v>0</v>
      </c>
      <c r="L429" s="15"/>
      <c r="M429" s="15"/>
      <c r="N429" s="15"/>
      <c r="O429" s="15"/>
      <c r="P429" s="15"/>
      <c r="Q429" s="15"/>
      <c r="R429" s="15"/>
      <c r="S429" s="15"/>
    </row>
    <row r="430" spans="2:19" x14ac:dyDescent="0.3">
      <c r="B430" s="53">
        <v>2020</v>
      </c>
      <c r="C430" s="15" t="s">
        <v>314</v>
      </c>
      <c r="D430" s="15" t="s">
        <v>313</v>
      </c>
      <c r="E430" s="15">
        <v>2019</v>
      </c>
      <c r="F430" s="15" t="s">
        <v>82</v>
      </c>
      <c r="G430" s="15">
        <v>5</v>
      </c>
      <c r="H430" s="51">
        <v>29</v>
      </c>
      <c r="I430" s="50">
        <f t="shared" si="23"/>
        <v>0</v>
      </c>
      <c r="J430" s="50">
        <f t="shared" si="24"/>
        <v>0</v>
      </c>
      <c r="K430" s="50">
        <f t="shared" si="25"/>
        <v>29</v>
      </c>
      <c r="L430" s="15"/>
      <c r="M430" s="15"/>
      <c r="N430" s="15"/>
      <c r="O430" s="15"/>
      <c r="P430" s="15"/>
      <c r="Q430" s="15"/>
      <c r="R430" s="15"/>
      <c r="S430" s="15"/>
    </row>
    <row r="431" spans="2:19" x14ac:dyDescent="0.3">
      <c r="B431" s="53">
        <v>2020</v>
      </c>
      <c r="C431" s="15" t="s">
        <v>312</v>
      </c>
      <c r="D431" s="15" t="s">
        <v>88</v>
      </c>
      <c r="E431" s="15">
        <v>2017</v>
      </c>
      <c r="F431" s="15" t="s">
        <v>82</v>
      </c>
      <c r="G431" s="15">
        <v>5</v>
      </c>
      <c r="H431" s="51">
        <v>12</v>
      </c>
      <c r="I431" s="50">
        <f t="shared" si="23"/>
        <v>0</v>
      </c>
      <c r="J431" s="50">
        <f t="shared" si="24"/>
        <v>0</v>
      </c>
      <c r="K431" s="50">
        <f t="shared" si="25"/>
        <v>12</v>
      </c>
      <c r="L431" s="15"/>
      <c r="M431" s="15"/>
      <c r="N431" s="15"/>
      <c r="O431" s="15"/>
      <c r="P431" s="15"/>
      <c r="Q431" s="15"/>
      <c r="R431" s="15"/>
      <c r="S431" s="15"/>
    </row>
    <row r="432" spans="2:19" x14ac:dyDescent="0.3">
      <c r="B432" s="53">
        <v>2020</v>
      </c>
      <c r="C432" s="15" t="s">
        <v>311</v>
      </c>
      <c r="D432" s="15" t="s">
        <v>310</v>
      </c>
      <c r="E432" s="15">
        <v>2020</v>
      </c>
      <c r="F432" s="15" t="s">
        <v>117</v>
      </c>
      <c r="G432" s="15">
        <v>5</v>
      </c>
      <c r="H432" s="51">
        <v>0</v>
      </c>
      <c r="I432" s="50">
        <f t="shared" si="23"/>
        <v>0</v>
      </c>
      <c r="J432" s="50">
        <f t="shared" si="24"/>
        <v>0</v>
      </c>
      <c r="K432" s="50">
        <f t="shared" si="25"/>
        <v>0</v>
      </c>
      <c r="L432" s="15"/>
      <c r="M432" s="15"/>
      <c r="N432" s="15"/>
      <c r="O432" s="15"/>
      <c r="P432" s="15"/>
      <c r="Q432" s="15"/>
      <c r="R432" s="15"/>
      <c r="S432" s="15"/>
    </row>
    <row r="433" spans="2:19" x14ac:dyDescent="0.3">
      <c r="B433" s="53">
        <v>2020</v>
      </c>
      <c r="C433" s="15" t="s">
        <v>309</v>
      </c>
      <c r="D433" s="15" t="s">
        <v>308</v>
      </c>
      <c r="E433" s="15">
        <v>2015</v>
      </c>
      <c r="F433" s="15" t="s">
        <v>307</v>
      </c>
      <c r="G433" s="15">
        <v>4</v>
      </c>
      <c r="H433" s="51">
        <v>0</v>
      </c>
      <c r="I433" s="50">
        <f t="shared" si="23"/>
        <v>0</v>
      </c>
      <c r="J433" s="50">
        <f t="shared" si="24"/>
        <v>0</v>
      </c>
      <c r="K433" s="50">
        <f t="shared" si="25"/>
        <v>0</v>
      </c>
      <c r="L433" s="15"/>
      <c r="M433" s="15"/>
      <c r="N433" s="15"/>
      <c r="O433" s="15"/>
      <c r="P433" s="15"/>
      <c r="Q433" s="15"/>
      <c r="R433" s="15"/>
      <c r="S433" s="15"/>
    </row>
    <row r="434" spans="2:19" x14ac:dyDescent="0.3">
      <c r="B434" s="53">
        <v>2020</v>
      </c>
      <c r="C434" s="15" t="s">
        <v>306</v>
      </c>
      <c r="D434" s="15" t="s">
        <v>305</v>
      </c>
      <c r="E434" s="15">
        <v>2018</v>
      </c>
      <c r="F434" s="15" t="s">
        <v>117</v>
      </c>
      <c r="G434" s="15">
        <v>5</v>
      </c>
      <c r="H434" s="51">
        <v>60</v>
      </c>
      <c r="I434" s="50">
        <f t="shared" si="23"/>
        <v>0</v>
      </c>
      <c r="J434" s="50">
        <f t="shared" si="24"/>
        <v>0</v>
      </c>
      <c r="K434" s="50">
        <f t="shared" si="25"/>
        <v>60</v>
      </c>
      <c r="L434" s="15"/>
      <c r="M434" s="15"/>
      <c r="N434" s="15"/>
      <c r="O434" s="15"/>
      <c r="P434" s="15"/>
      <c r="Q434" s="15"/>
      <c r="R434" s="15"/>
      <c r="S434" s="15"/>
    </row>
    <row r="435" spans="2:19" x14ac:dyDescent="0.3">
      <c r="B435" s="53">
        <v>2020</v>
      </c>
      <c r="C435" s="15" t="s">
        <v>304</v>
      </c>
      <c r="D435" s="15" t="s">
        <v>303</v>
      </c>
      <c r="E435" s="15">
        <v>2019</v>
      </c>
      <c r="F435" s="15" t="s">
        <v>101</v>
      </c>
      <c r="G435" s="15">
        <v>5</v>
      </c>
      <c r="H435" s="51">
        <v>31</v>
      </c>
      <c r="I435" s="50">
        <f t="shared" si="23"/>
        <v>0</v>
      </c>
      <c r="J435" s="50">
        <f t="shared" si="24"/>
        <v>0</v>
      </c>
      <c r="K435" s="50">
        <f t="shared" si="25"/>
        <v>31</v>
      </c>
      <c r="L435" s="15"/>
      <c r="M435" s="15"/>
      <c r="N435" s="15"/>
      <c r="O435" s="15"/>
      <c r="P435" s="15"/>
      <c r="Q435" s="15"/>
      <c r="R435" s="15"/>
      <c r="S435" s="15"/>
    </row>
    <row r="436" spans="2:19" x14ac:dyDescent="0.3">
      <c r="B436" s="53">
        <v>2020</v>
      </c>
      <c r="C436" s="15" t="s">
        <v>302</v>
      </c>
      <c r="D436" s="15" t="s">
        <v>301</v>
      </c>
      <c r="E436" s="15">
        <v>2014</v>
      </c>
      <c r="F436" s="15" t="s">
        <v>90</v>
      </c>
      <c r="G436" s="15">
        <v>5</v>
      </c>
      <c r="H436" s="51">
        <v>31</v>
      </c>
      <c r="I436" s="50">
        <f t="shared" si="23"/>
        <v>0</v>
      </c>
      <c r="J436" s="50">
        <f t="shared" si="24"/>
        <v>0</v>
      </c>
      <c r="K436" s="50">
        <f t="shared" si="25"/>
        <v>31</v>
      </c>
      <c r="L436" s="15"/>
      <c r="M436" s="15"/>
      <c r="N436" s="15"/>
      <c r="O436" s="15"/>
      <c r="P436" s="15"/>
      <c r="Q436" s="15"/>
      <c r="R436" s="15"/>
      <c r="S436" s="15"/>
    </row>
    <row r="437" spans="2:19" x14ac:dyDescent="0.3">
      <c r="B437" s="53">
        <v>2020</v>
      </c>
      <c r="C437" s="15" t="s">
        <v>300</v>
      </c>
      <c r="D437" s="15" t="s">
        <v>88</v>
      </c>
      <c r="E437" s="15">
        <v>2017</v>
      </c>
      <c r="F437" s="15" t="s">
        <v>90</v>
      </c>
      <c r="G437" s="15">
        <v>5</v>
      </c>
      <c r="H437" s="51">
        <v>0</v>
      </c>
      <c r="I437" s="50">
        <f t="shared" si="23"/>
        <v>0</v>
      </c>
      <c r="J437" s="50">
        <f t="shared" si="24"/>
        <v>0</v>
      </c>
      <c r="K437" s="50">
        <f t="shared" si="25"/>
        <v>0</v>
      </c>
      <c r="L437" s="15"/>
      <c r="M437" s="15"/>
      <c r="N437" s="15"/>
      <c r="O437" s="15"/>
      <c r="P437" s="15"/>
      <c r="Q437" s="15"/>
      <c r="R437" s="15"/>
      <c r="S437" s="15"/>
    </row>
    <row r="438" spans="2:19" x14ac:dyDescent="0.3">
      <c r="B438" s="53">
        <v>2020</v>
      </c>
      <c r="C438" s="15" t="s">
        <v>299</v>
      </c>
      <c r="D438" s="15" t="s">
        <v>88</v>
      </c>
      <c r="E438" s="15">
        <v>2013</v>
      </c>
      <c r="F438" s="15" t="s">
        <v>101</v>
      </c>
      <c r="G438" s="15">
        <v>4</v>
      </c>
      <c r="H438" s="51">
        <v>0</v>
      </c>
      <c r="I438" s="50">
        <f t="shared" si="23"/>
        <v>0</v>
      </c>
      <c r="J438" s="50">
        <f t="shared" si="24"/>
        <v>0</v>
      </c>
      <c r="K438" s="50">
        <f t="shared" si="25"/>
        <v>0</v>
      </c>
      <c r="L438" s="15"/>
      <c r="M438" s="15"/>
      <c r="N438" s="15"/>
      <c r="O438" s="15"/>
      <c r="P438" s="15"/>
      <c r="Q438" s="15"/>
      <c r="R438" s="15"/>
      <c r="S438" s="15"/>
    </row>
    <row r="439" spans="2:19" x14ac:dyDescent="0.3">
      <c r="B439" s="53">
        <v>2020</v>
      </c>
      <c r="C439" s="15" t="s">
        <v>298</v>
      </c>
      <c r="D439" s="15" t="s">
        <v>297</v>
      </c>
      <c r="E439" s="15">
        <v>2019</v>
      </c>
      <c r="F439" s="15" t="s">
        <v>117</v>
      </c>
      <c r="G439" s="15">
        <v>5</v>
      </c>
      <c r="H439" s="51">
        <v>29</v>
      </c>
      <c r="I439" s="50">
        <f t="shared" si="23"/>
        <v>0</v>
      </c>
      <c r="J439" s="50">
        <f t="shared" si="24"/>
        <v>0</v>
      </c>
      <c r="K439" s="50">
        <f t="shared" si="25"/>
        <v>29</v>
      </c>
      <c r="L439" s="15"/>
      <c r="M439" s="15"/>
      <c r="N439" s="15"/>
      <c r="O439" s="15"/>
      <c r="P439" s="15"/>
      <c r="Q439" s="15"/>
      <c r="R439" s="15"/>
      <c r="S439" s="15"/>
    </row>
    <row r="440" spans="2:19" x14ac:dyDescent="0.3">
      <c r="B440" s="53">
        <v>2020</v>
      </c>
      <c r="C440" s="15" t="s">
        <v>296</v>
      </c>
      <c r="D440" s="15" t="s">
        <v>88</v>
      </c>
      <c r="E440" s="15">
        <v>2013</v>
      </c>
      <c r="F440" s="15" t="s">
        <v>117</v>
      </c>
      <c r="G440" s="15">
        <v>5</v>
      </c>
      <c r="H440" s="51">
        <v>0</v>
      </c>
      <c r="I440" s="50">
        <f t="shared" si="23"/>
        <v>0</v>
      </c>
      <c r="J440" s="50">
        <f t="shared" si="24"/>
        <v>0</v>
      </c>
      <c r="K440" s="50">
        <f t="shared" si="25"/>
        <v>0</v>
      </c>
      <c r="L440" s="15"/>
      <c r="M440" s="15"/>
      <c r="N440" s="15"/>
      <c r="O440" s="15"/>
      <c r="P440" s="15"/>
      <c r="Q440" s="15"/>
      <c r="R440" s="15"/>
      <c r="S440" s="15"/>
    </row>
    <row r="441" spans="2:19" x14ac:dyDescent="0.3">
      <c r="B441" s="53">
        <v>2020</v>
      </c>
      <c r="C441" s="15" t="s">
        <v>295</v>
      </c>
      <c r="D441" s="15" t="s">
        <v>88</v>
      </c>
      <c r="E441" s="15">
        <v>2016</v>
      </c>
      <c r="F441" s="15" t="s">
        <v>85</v>
      </c>
      <c r="G441" s="15">
        <v>5</v>
      </c>
      <c r="H441" s="51">
        <v>13</v>
      </c>
      <c r="I441" s="50">
        <f t="shared" si="23"/>
        <v>0</v>
      </c>
      <c r="J441" s="50">
        <f t="shared" si="24"/>
        <v>0</v>
      </c>
      <c r="K441" s="50">
        <f t="shared" si="25"/>
        <v>13</v>
      </c>
      <c r="L441" s="15"/>
      <c r="M441" s="15"/>
      <c r="N441" s="15"/>
      <c r="O441" s="15"/>
      <c r="P441" s="15"/>
      <c r="Q441" s="15"/>
      <c r="R441" s="15"/>
      <c r="S441" s="15"/>
    </row>
    <row r="442" spans="2:19" x14ac:dyDescent="0.3">
      <c r="B442" s="53">
        <v>2020</v>
      </c>
      <c r="C442" s="15" t="s">
        <v>294</v>
      </c>
      <c r="D442" s="15" t="s">
        <v>293</v>
      </c>
      <c r="E442" s="15">
        <v>2016</v>
      </c>
      <c r="F442" s="15" t="s">
        <v>85</v>
      </c>
      <c r="G442" s="15">
        <v>5</v>
      </c>
      <c r="H442" s="51">
        <v>46</v>
      </c>
      <c r="I442" s="50">
        <f t="shared" si="23"/>
        <v>0</v>
      </c>
      <c r="J442" s="50">
        <f t="shared" si="24"/>
        <v>0</v>
      </c>
      <c r="K442" s="50">
        <f t="shared" si="25"/>
        <v>46</v>
      </c>
      <c r="L442" s="15"/>
      <c r="M442" s="15"/>
      <c r="N442" s="15"/>
      <c r="O442" s="15"/>
      <c r="P442" s="15"/>
      <c r="Q442" s="15"/>
      <c r="R442" s="15"/>
      <c r="S442" s="15"/>
    </row>
    <row r="443" spans="2:19" x14ac:dyDescent="0.3">
      <c r="B443" s="53">
        <v>2020</v>
      </c>
      <c r="C443" s="15" t="s">
        <v>292</v>
      </c>
      <c r="D443" s="15" t="s">
        <v>291</v>
      </c>
      <c r="E443" s="15">
        <v>2019</v>
      </c>
      <c r="F443" s="15" t="s">
        <v>82</v>
      </c>
      <c r="G443" s="15">
        <v>5</v>
      </c>
      <c r="H443" s="51">
        <v>0</v>
      </c>
      <c r="I443" s="50">
        <f t="shared" si="23"/>
        <v>0</v>
      </c>
      <c r="J443" s="50">
        <f t="shared" si="24"/>
        <v>0</v>
      </c>
      <c r="K443" s="50">
        <f t="shared" si="25"/>
        <v>0</v>
      </c>
      <c r="L443" s="15"/>
      <c r="M443" s="15"/>
      <c r="N443" s="15"/>
      <c r="O443" s="15"/>
      <c r="P443" s="15"/>
      <c r="Q443" s="15"/>
      <c r="R443" s="15"/>
      <c r="S443" s="15"/>
    </row>
    <row r="444" spans="2:19" x14ac:dyDescent="0.3">
      <c r="B444" s="53">
        <v>2020</v>
      </c>
      <c r="C444" s="15" t="s">
        <v>290</v>
      </c>
      <c r="D444" s="15" t="s">
        <v>289</v>
      </c>
      <c r="E444" s="15">
        <v>2019</v>
      </c>
      <c r="F444" s="15" t="s">
        <v>77</v>
      </c>
      <c r="G444" s="15">
        <v>5</v>
      </c>
      <c r="H444" s="51">
        <v>4</v>
      </c>
      <c r="I444" s="50">
        <f t="shared" si="23"/>
        <v>0</v>
      </c>
      <c r="J444" s="50">
        <f t="shared" si="24"/>
        <v>0</v>
      </c>
      <c r="K444" s="50">
        <f t="shared" si="25"/>
        <v>4</v>
      </c>
      <c r="L444" s="15"/>
      <c r="M444" s="15"/>
      <c r="N444" s="15"/>
      <c r="O444" s="15"/>
      <c r="P444" s="15"/>
      <c r="Q444" s="15"/>
      <c r="R444" s="15"/>
      <c r="S444" s="15"/>
    </row>
    <row r="445" spans="2:19" x14ac:dyDescent="0.3">
      <c r="B445" s="53">
        <v>2020</v>
      </c>
      <c r="C445" s="15" t="s">
        <v>288</v>
      </c>
      <c r="D445" s="15" t="s">
        <v>287</v>
      </c>
      <c r="E445" s="15">
        <v>2014</v>
      </c>
      <c r="F445" s="15" t="s">
        <v>82</v>
      </c>
      <c r="G445" s="15">
        <v>5</v>
      </c>
      <c r="H445" s="51">
        <v>59</v>
      </c>
      <c r="I445" s="50">
        <f t="shared" si="23"/>
        <v>0</v>
      </c>
      <c r="J445" s="50">
        <f t="shared" si="24"/>
        <v>0</v>
      </c>
      <c r="K445" s="50">
        <f t="shared" si="25"/>
        <v>59</v>
      </c>
      <c r="L445" s="15"/>
      <c r="M445" s="15"/>
      <c r="N445" s="15"/>
      <c r="O445" s="15"/>
      <c r="P445" s="15"/>
      <c r="Q445" s="15"/>
      <c r="R445" s="15"/>
      <c r="S445" s="15"/>
    </row>
    <row r="446" spans="2:19" x14ac:dyDescent="0.3">
      <c r="B446" s="53">
        <v>2020</v>
      </c>
      <c r="C446" s="15" t="s">
        <v>286</v>
      </c>
      <c r="D446" s="15" t="s">
        <v>285</v>
      </c>
      <c r="E446" s="15">
        <v>2019</v>
      </c>
      <c r="F446" s="15" t="s">
        <v>82</v>
      </c>
      <c r="G446" s="15">
        <v>5</v>
      </c>
      <c r="H446" s="51">
        <v>34</v>
      </c>
      <c r="I446" s="50">
        <f t="shared" si="23"/>
        <v>0</v>
      </c>
      <c r="J446" s="50">
        <f t="shared" si="24"/>
        <v>0</v>
      </c>
      <c r="K446" s="50">
        <f t="shared" si="25"/>
        <v>34</v>
      </c>
      <c r="L446" s="15"/>
      <c r="M446" s="15"/>
      <c r="N446" s="15"/>
      <c r="O446" s="15"/>
      <c r="P446" s="15"/>
      <c r="Q446" s="15"/>
      <c r="R446" s="15"/>
      <c r="S446" s="15"/>
    </row>
    <row r="447" spans="2:19" x14ac:dyDescent="0.3">
      <c r="B447" s="53">
        <v>2020</v>
      </c>
      <c r="C447" s="15" t="s">
        <v>284</v>
      </c>
      <c r="D447" s="15" t="s">
        <v>283</v>
      </c>
      <c r="E447" s="15">
        <v>2015</v>
      </c>
      <c r="F447" s="15" t="s">
        <v>82</v>
      </c>
      <c r="G447" s="15">
        <v>5</v>
      </c>
      <c r="H447" s="51">
        <v>76</v>
      </c>
      <c r="I447" s="50">
        <f t="shared" si="23"/>
        <v>0</v>
      </c>
      <c r="J447" s="50">
        <f t="shared" si="24"/>
        <v>0</v>
      </c>
      <c r="K447" s="50">
        <f t="shared" si="25"/>
        <v>76</v>
      </c>
      <c r="L447" s="15"/>
      <c r="M447" s="15"/>
      <c r="N447" s="15"/>
      <c r="O447" s="15"/>
      <c r="P447" s="15"/>
      <c r="Q447" s="15"/>
      <c r="R447" s="15"/>
      <c r="S447" s="15"/>
    </row>
    <row r="448" spans="2:19" x14ac:dyDescent="0.3">
      <c r="B448" s="53">
        <v>2020</v>
      </c>
      <c r="C448" s="15" t="s">
        <v>282</v>
      </c>
      <c r="D448" s="15" t="s">
        <v>281</v>
      </c>
      <c r="E448" s="15">
        <v>2019</v>
      </c>
      <c r="F448" s="15" t="s">
        <v>77</v>
      </c>
      <c r="G448" s="15">
        <v>5</v>
      </c>
      <c r="H448" s="51">
        <v>57</v>
      </c>
      <c r="I448" s="50">
        <f t="shared" si="23"/>
        <v>0</v>
      </c>
      <c r="J448" s="50">
        <f t="shared" si="24"/>
        <v>0</v>
      </c>
      <c r="K448" s="50">
        <f t="shared" si="25"/>
        <v>57</v>
      </c>
      <c r="L448" s="15"/>
      <c r="M448" s="15"/>
      <c r="N448" s="15"/>
      <c r="O448" s="15"/>
      <c r="P448" s="15"/>
      <c r="Q448" s="15"/>
      <c r="R448" s="15"/>
      <c r="S448" s="15"/>
    </row>
    <row r="449" spans="2:19" x14ac:dyDescent="0.3">
      <c r="B449" s="53">
        <v>2020</v>
      </c>
      <c r="C449" s="15" t="s">
        <v>280</v>
      </c>
      <c r="D449" s="15" t="s">
        <v>88</v>
      </c>
      <c r="E449" s="15">
        <v>2014</v>
      </c>
      <c r="F449" s="15" t="s">
        <v>99</v>
      </c>
      <c r="G449" s="15">
        <v>5</v>
      </c>
      <c r="H449" s="51">
        <v>9</v>
      </c>
      <c r="I449" s="50">
        <f t="shared" si="23"/>
        <v>0</v>
      </c>
      <c r="J449" s="50">
        <f t="shared" si="24"/>
        <v>0</v>
      </c>
      <c r="K449" s="50">
        <f t="shared" si="25"/>
        <v>9</v>
      </c>
      <c r="L449" s="15"/>
      <c r="M449" s="15"/>
      <c r="N449" s="15"/>
      <c r="O449" s="15"/>
      <c r="P449" s="15"/>
      <c r="Q449" s="15"/>
      <c r="R449" s="15"/>
      <c r="S449" s="15"/>
    </row>
    <row r="450" spans="2:19" x14ac:dyDescent="0.3">
      <c r="B450" s="53">
        <v>2020</v>
      </c>
      <c r="C450" s="15" t="s">
        <v>279</v>
      </c>
      <c r="D450" s="15" t="s">
        <v>278</v>
      </c>
      <c r="E450" s="15">
        <v>2017</v>
      </c>
      <c r="F450" s="15" t="s">
        <v>137</v>
      </c>
      <c r="G450" s="15">
        <v>5</v>
      </c>
      <c r="H450" s="51">
        <v>0</v>
      </c>
      <c r="I450" s="50">
        <f t="shared" si="23"/>
        <v>0</v>
      </c>
      <c r="J450" s="50">
        <f t="shared" si="24"/>
        <v>0</v>
      </c>
      <c r="K450" s="50">
        <f t="shared" si="25"/>
        <v>0</v>
      </c>
      <c r="L450" s="15"/>
      <c r="M450" s="15"/>
      <c r="N450" s="15"/>
      <c r="O450" s="15"/>
      <c r="P450" s="15"/>
      <c r="Q450" s="15"/>
      <c r="R450" s="15"/>
      <c r="S450" s="15"/>
    </row>
    <row r="451" spans="2:19" x14ac:dyDescent="0.3">
      <c r="B451" s="53">
        <v>2020</v>
      </c>
      <c r="C451" s="15" t="s">
        <v>277</v>
      </c>
      <c r="D451" s="15" t="s">
        <v>88</v>
      </c>
      <c r="E451" s="15">
        <v>2014</v>
      </c>
      <c r="F451" s="15" t="s">
        <v>94</v>
      </c>
      <c r="G451" s="15">
        <v>3</v>
      </c>
      <c r="H451" s="51">
        <v>0</v>
      </c>
      <c r="I451" s="50">
        <f t="shared" si="23"/>
        <v>0</v>
      </c>
      <c r="J451" s="50">
        <f t="shared" si="24"/>
        <v>0</v>
      </c>
      <c r="K451" s="50">
        <f t="shared" si="25"/>
        <v>0</v>
      </c>
      <c r="L451" s="15"/>
      <c r="M451" s="15"/>
      <c r="N451" s="15"/>
      <c r="O451" s="15"/>
      <c r="P451" s="15"/>
      <c r="Q451" s="15"/>
      <c r="R451" s="15"/>
      <c r="S451" s="15"/>
    </row>
    <row r="452" spans="2:19" x14ac:dyDescent="0.3">
      <c r="B452" s="53">
        <v>2020</v>
      </c>
      <c r="C452" s="15" t="s">
        <v>276</v>
      </c>
      <c r="D452" s="15" t="s">
        <v>88</v>
      </c>
      <c r="E452" s="15">
        <v>2019</v>
      </c>
      <c r="F452" s="15" t="s">
        <v>82</v>
      </c>
      <c r="G452" s="15">
        <v>5</v>
      </c>
      <c r="H452" s="51">
        <v>0</v>
      </c>
      <c r="I452" s="50">
        <f t="shared" si="23"/>
        <v>0</v>
      </c>
      <c r="J452" s="50">
        <f t="shared" si="24"/>
        <v>0</v>
      </c>
      <c r="K452" s="50">
        <f t="shared" si="25"/>
        <v>0</v>
      </c>
      <c r="L452" s="15"/>
      <c r="M452" s="15"/>
      <c r="N452" s="15"/>
      <c r="O452" s="15"/>
      <c r="P452" s="15"/>
      <c r="Q452" s="15"/>
      <c r="R452" s="15"/>
      <c r="S452" s="15"/>
    </row>
    <row r="453" spans="2:19" x14ac:dyDescent="0.3">
      <c r="B453" s="53">
        <v>2020</v>
      </c>
      <c r="C453" s="15" t="s">
        <v>275</v>
      </c>
      <c r="D453" s="15" t="s">
        <v>88</v>
      </c>
      <c r="E453" s="15">
        <v>2017</v>
      </c>
      <c r="F453" s="15" t="s">
        <v>117</v>
      </c>
      <c r="G453" s="15">
        <v>3</v>
      </c>
      <c r="H453" s="51">
        <v>0</v>
      </c>
      <c r="I453" s="50">
        <f t="shared" si="23"/>
        <v>0</v>
      </c>
      <c r="J453" s="50">
        <f t="shared" si="24"/>
        <v>0</v>
      </c>
      <c r="K453" s="50">
        <f t="shared" si="25"/>
        <v>0</v>
      </c>
      <c r="L453" s="15"/>
      <c r="M453" s="15"/>
      <c r="N453" s="15"/>
      <c r="O453" s="15"/>
      <c r="P453" s="15"/>
      <c r="Q453" s="15"/>
      <c r="R453" s="15"/>
      <c r="S453" s="15"/>
    </row>
    <row r="454" spans="2:19" x14ac:dyDescent="0.3">
      <c r="B454" s="53">
        <v>2020</v>
      </c>
      <c r="C454" s="15" t="s">
        <v>274</v>
      </c>
      <c r="D454" s="15" t="s">
        <v>88</v>
      </c>
      <c r="E454" s="15">
        <v>2019</v>
      </c>
      <c r="F454" s="15" t="s">
        <v>117</v>
      </c>
      <c r="G454" s="15">
        <v>5</v>
      </c>
      <c r="H454" s="51">
        <v>0</v>
      </c>
      <c r="I454" s="50">
        <f t="shared" si="23"/>
        <v>0</v>
      </c>
      <c r="J454" s="50">
        <f t="shared" si="24"/>
        <v>0</v>
      </c>
      <c r="K454" s="50">
        <f t="shared" si="25"/>
        <v>0</v>
      </c>
      <c r="L454" s="15"/>
      <c r="M454" s="15"/>
      <c r="N454" s="15"/>
      <c r="O454" s="15"/>
      <c r="P454" s="15"/>
      <c r="Q454" s="15"/>
      <c r="R454" s="15"/>
      <c r="S454" s="15"/>
    </row>
    <row r="455" spans="2:19" x14ac:dyDescent="0.3">
      <c r="B455" s="53">
        <v>2020</v>
      </c>
      <c r="C455" s="15" t="s">
        <v>273</v>
      </c>
      <c r="D455" s="15" t="s">
        <v>88</v>
      </c>
      <c r="E455" s="15">
        <v>2015</v>
      </c>
      <c r="F455" s="15" t="s">
        <v>94</v>
      </c>
      <c r="G455" s="15">
        <v>4</v>
      </c>
      <c r="H455" s="51">
        <v>3</v>
      </c>
      <c r="I455" s="50">
        <f t="shared" si="23"/>
        <v>0</v>
      </c>
      <c r="J455" s="50">
        <f t="shared" si="24"/>
        <v>3</v>
      </c>
      <c r="K455" s="50">
        <f t="shared" si="25"/>
        <v>0</v>
      </c>
      <c r="L455" s="15"/>
      <c r="M455" s="15"/>
      <c r="N455" s="15"/>
      <c r="O455" s="15"/>
      <c r="P455" s="15"/>
      <c r="Q455" s="15"/>
      <c r="R455" s="15"/>
      <c r="S455" s="15"/>
    </row>
    <row r="456" spans="2:19" x14ac:dyDescent="0.3">
      <c r="B456" s="53">
        <v>2020</v>
      </c>
      <c r="C456" s="15" t="s">
        <v>272</v>
      </c>
      <c r="D456" s="15" t="s">
        <v>88</v>
      </c>
      <c r="E456" s="15">
        <v>2017</v>
      </c>
      <c r="F456" s="15" t="s">
        <v>101</v>
      </c>
      <c r="G456" s="15">
        <v>5</v>
      </c>
      <c r="H456" s="51">
        <v>52</v>
      </c>
      <c r="I456" s="50">
        <f t="shared" si="23"/>
        <v>0</v>
      </c>
      <c r="J456" s="50">
        <f t="shared" si="24"/>
        <v>0</v>
      </c>
      <c r="K456" s="50">
        <f t="shared" si="25"/>
        <v>52</v>
      </c>
      <c r="L456" s="15"/>
      <c r="M456" s="15"/>
      <c r="N456" s="15"/>
      <c r="O456" s="15"/>
      <c r="P456" s="15"/>
      <c r="Q456" s="15"/>
      <c r="R456" s="15"/>
      <c r="S456" s="15"/>
    </row>
    <row r="457" spans="2:19" x14ac:dyDescent="0.3">
      <c r="B457" s="53">
        <v>2020</v>
      </c>
      <c r="C457" s="15" t="s">
        <v>271</v>
      </c>
      <c r="D457" s="15" t="s">
        <v>270</v>
      </c>
      <c r="E457" s="15">
        <v>2014</v>
      </c>
      <c r="F457" s="15" t="s">
        <v>94</v>
      </c>
      <c r="G457" s="15">
        <v>4</v>
      </c>
      <c r="H457" s="51">
        <v>0</v>
      </c>
      <c r="I457" s="50">
        <f t="shared" si="23"/>
        <v>0</v>
      </c>
      <c r="J457" s="50">
        <f t="shared" si="24"/>
        <v>0</v>
      </c>
      <c r="K457" s="50">
        <f t="shared" si="25"/>
        <v>0</v>
      </c>
      <c r="L457" s="15"/>
      <c r="M457" s="15"/>
      <c r="N457" s="15"/>
      <c r="O457" s="15"/>
      <c r="P457" s="15"/>
      <c r="Q457" s="15"/>
      <c r="R457" s="15"/>
      <c r="S457" s="15"/>
    </row>
    <row r="458" spans="2:19" x14ac:dyDescent="0.3">
      <c r="B458" s="53">
        <v>2020</v>
      </c>
      <c r="C458" s="15" t="s">
        <v>269</v>
      </c>
      <c r="D458" s="15" t="s">
        <v>268</v>
      </c>
      <c r="E458" s="15">
        <v>2017</v>
      </c>
      <c r="F458" s="15" t="s">
        <v>82</v>
      </c>
      <c r="G458" s="15">
        <v>5</v>
      </c>
      <c r="H458" s="51">
        <v>87</v>
      </c>
      <c r="I458" s="50">
        <f t="shared" si="23"/>
        <v>0</v>
      </c>
      <c r="J458" s="50">
        <f t="shared" si="24"/>
        <v>0</v>
      </c>
      <c r="K458" s="50">
        <f t="shared" si="25"/>
        <v>87</v>
      </c>
      <c r="L458" s="15"/>
      <c r="M458" s="15"/>
      <c r="N458" s="15"/>
      <c r="O458" s="15"/>
      <c r="P458" s="15"/>
      <c r="Q458" s="15"/>
      <c r="R458" s="15"/>
      <c r="S458" s="15"/>
    </row>
    <row r="459" spans="2:19" x14ac:dyDescent="0.3">
      <c r="B459" s="53">
        <v>2020</v>
      </c>
      <c r="C459" s="15" t="s">
        <v>267</v>
      </c>
      <c r="D459" s="15" t="s">
        <v>88</v>
      </c>
      <c r="E459" s="15">
        <v>2015</v>
      </c>
      <c r="F459" s="15" t="s">
        <v>137</v>
      </c>
      <c r="G459" s="15">
        <v>4</v>
      </c>
      <c r="H459" s="51">
        <v>0</v>
      </c>
      <c r="I459" s="50">
        <f t="shared" si="23"/>
        <v>0</v>
      </c>
      <c r="J459" s="50">
        <f t="shared" si="24"/>
        <v>0</v>
      </c>
      <c r="K459" s="50">
        <f t="shared" si="25"/>
        <v>0</v>
      </c>
      <c r="L459" s="15"/>
      <c r="M459" s="15"/>
      <c r="N459" s="15"/>
      <c r="O459" s="15"/>
      <c r="P459" s="15"/>
      <c r="Q459" s="15"/>
      <c r="R459" s="15"/>
      <c r="S459" s="15"/>
    </row>
    <row r="460" spans="2:19" x14ac:dyDescent="0.3">
      <c r="B460" s="53">
        <v>2020</v>
      </c>
      <c r="C460" s="15" t="s">
        <v>266</v>
      </c>
      <c r="D460" s="15" t="s">
        <v>88</v>
      </c>
      <c r="E460" s="15">
        <v>2013</v>
      </c>
      <c r="F460" s="15" t="s">
        <v>82</v>
      </c>
      <c r="G460" s="15">
        <v>5</v>
      </c>
      <c r="H460" s="51">
        <v>20</v>
      </c>
      <c r="I460" s="50">
        <f t="shared" si="23"/>
        <v>0</v>
      </c>
      <c r="J460" s="50">
        <f t="shared" si="24"/>
        <v>0</v>
      </c>
      <c r="K460" s="50">
        <f t="shared" si="25"/>
        <v>20</v>
      </c>
      <c r="L460" s="15"/>
      <c r="M460" s="15"/>
      <c r="N460" s="15"/>
      <c r="O460" s="15"/>
      <c r="P460" s="15"/>
      <c r="Q460" s="15"/>
      <c r="R460" s="15"/>
      <c r="S460" s="15"/>
    </row>
    <row r="461" spans="2:19" x14ac:dyDescent="0.3">
      <c r="B461" s="53">
        <v>2020</v>
      </c>
      <c r="C461" s="15" t="s">
        <v>265</v>
      </c>
      <c r="D461" s="15" t="s">
        <v>88</v>
      </c>
      <c r="E461" s="15">
        <v>2013</v>
      </c>
      <c r="F461" s="15" t="s">
        <v>94</v>
      </c>
      <c r="G461" s="15">
        <v>4</v>
      </c>
      <c r="H461" s="51">
        <v>22</v>
      </c>
      <c r="I461" s="50">
        <f t="shared" si="23"/>
        <v>0</v>
      </c>
      <c r="J461" s="50">
        <f t="shared" si="24"/>
        <v>22</v>
      </c>
      <c r="K461" s="50">
        <f t="shared" si="25"/>
        <v>0</v>
      </c>
      <c r="L461" s="15"/>
      <c r="M461" s="15"/>
      <c r="N461" s="15"/>
      <c r="O461" s="15"/>
      <c r="P461" s="15"/>
      <c r="Q461" s="15"/>
      <c r="R461" s="15"/>
      <c r="S461" s="15"/>
    </row>
    <row r="462" spans="2:19" x14ac:dyDescent="0.3">
      <c r="B462" s="53">
        <v>2020</v>
      </c>
      <c r="C462" s="15" t="s">
        <v>264</v>
      </c>
      <c r="D462" s="15" t="s">
        <v>88</v>
      </c>
      <c r="E462" s="15">
        <v>2014</v>
      </c>
      <c r="F462" s="15" t="s">
        <v>101</v>
      </c>
      <c r="G462" s="15">
        <v>3</v>
      </c>
      <c r="H462" s="51">
        <v>0</v>
      </c>
      <c r="I462" s="50">
        <f t="shared" si="23"/>
        <v>0</v>
      </c>
      <c r="J462" s="50">
        <f t="shared" si="24"/>
        <v>0</v>
      </c>
      <c r="K462" s="50">
        <f t="shared" si="25"/>
        <v>0</v>
      </c>
      <c r="L462" s="15"/>
      <c r="M462" s="15"/>
      <c r="N462" s="15"/>
      <c r="O462" s="15"/>
      <c r="P462" s="15"/>
      <c r="Q462" s="15"/>
      <c r="R462" s="15"/>
      <c r="S462" s="15"/>
    </row>
    <row r="463" spans="2:19" x14ac:dyDescent="0.3">
      <c r="B463" s="53">
        <v>2020</v>
      </c>
      <c r="C463" s="15" t="s">
        <v>263</v>
      </c>
      <c r="D463" s="15" t="s">
        <v>88</v>
      </c>
      <c r="E463" s="15">
        <v>2013</v>
      </c>
      <c r="F463" s="15" t="s">
        <v>101</v>
      </c>
      <c r="G463" s="15">
        <v>3</v>
      </c>
      <c r="H463" s="51">
        <v>0</v>
      </c>
      <c r="I463" s="50">
        <f t="shared" si="23"/>
        <v>0</v>
      </c>
      <c r="J463" s="50">
        <f t="shared" si="24"/>
        <v>0</v>
      </c>
      <c r="K463" s="50">
        <f t="shared" si="25"/>
        <v>0</v>
      </c>
      <c r="L463" s="15"/>
      <c r="M463" s="15"/>
      <c r="N463" s="15"/>
      <c r="O463" s="15"/>
      <c r="P463" s="15"/>
      <c r="Q463" s="15"/>
      <c r="R463" s="15"/>
      <c r="S463" s="15"/>
    </row>
    <row r="464" spans="2:19" x14ac:dyDescent="0.3">
      <c r="B464" s="53">
        <v>2020</v>
      </c>
      <c r="C464" s="15" t="s">
        <v>262</v>
      </c>
      <c r="D464" s="15" t="s">
        <v>261</v>
      </c>
      <c r="E464" s="15">
        <v>2019</v>
      </c>
      <c r="F464" s="15" t="s">
        <v>82</v>
      </c>
      <c r="G464" s="15">
        <v>5</v>
      </c>
      <c r="H464" s="51">
        <v>317</v>
      </c>
      <c r="I464" s="50">
        <f t="shared" si="23"/>
        <v>0</v>
      </c>
      <c r="J464" s="50">
        <f t="shared" si="24"/>
        <v>0</v>
      </c>
      <c r="K464" s="50">
        <f t="shared" si="25"/>
        <v>317</v>
      </c>
      <c r="L464" s="15"/>
      <c r="M464" s="15"/>
      <c r="N464" s="15"/>
      <c r="O464" s="15"/>
      <c r="P464" s="15"/>
      <c r="Q464" s="15"/>
      <c r="R464" s="15"/>
      <c r="S464" s="15"/>
    </row>
    <row r="465" spans="2:19" x14ac:dyDescent="0.3">
      <c r="B465" s="53">
        <v>2020</v>
      </c>
      <c r="C465" s="15" t="s">
        <v>260</v>
      </c>
      <c r="D465" s="15" t="s">
        <v>259</v>
      </c>
      <c r="E465" s="15">
        <v>2018</v>
      </c>
      <c r="F465" s="15" t="s">
        <v>117</v>
      </c>
      <c r="G465" s="15">
        <v>5</v>
      </c>
      <c r="H465" s="51">
        <v>8</v>
      </c>
      <c r="I465" s="50">
        <f t="shared" si="23"/>
        <v>0</v>
      </c>
      <c r="J465" s="50">
        <f t="shared" si="24"/>
        <v>0</v>
      </c>
      <c r="K465" s="50">
        <f t="shared" si="25"/>
        <v>8</v>
      </c>
      <c r="L465" s="15"/>
      <c r="M465" s="15"/>
      <c r="N465" s="15"/>
      <c r="O465" s="15"/>
      <c r="P465" s="15"/>
      <c r="Q465" s="15"/>
      <c r="R465" s="15"/>
      <c r="S465" s="15"/>
    </row>
    <row r="466" spans="2:19" x14ac:dyDescent="0.3">
      <c r="B466" s="53">
        <v>2020</v>
      </c>
      <c r="C466" s="15" t="s">
        <v>258</v>
      </c>
      <c r="D466" s="15" t="s">
        <v>88</v>
      </c>
      <c r="E466" s="15">
        <v>2017</v>
      </c>
      <c r="F466" s="15" t="s">
        <v>94</v>
      </c>
      <c r="G466" s="15">
        <v>5</v>
      </c>
      <c r="H466" s="51">
        <v>93</v>
      </c>
      <c r="I466" s="50">
        <f t="shared" si="23"/>
        <v>0</v>
      </c>
      <c r="J466" s="50">
        <f t="shared" si="24"/>
        <v>0</v>
      </c>
      <c r="K466" s="50">
        <f t="shared" si="25"/>
        <v>93</v>
      </c>
      <c r="L466" s="15"/>
      <c r="M466" s="15"/>
      <c r="N466" s="15"/>
      <c r="O466" s="15"/>
      <c r="P466" s="15"/>
      <c r="Q466" s="15"/>
      <c r="R466" s="15"/>
      <c r="S466" s="15"/>
    </row>
    <row r="467" spans="2:19" x14ac:dyDescent="0.3">
      <c r="B467" s="53">
        <v>2020</v>
      </c>
      <c r="C467" s="15" t="s">
        <v>257</v>
      </c>
      <c r="D467" s="15" t="s">
        <v>88</v>
      </c>
      <c r="E467" s="15">
        <v>2013</v>
      </c>
      <c r="F467" s="15" t="s">
        <v>94</v>
      </c>
      <c r="G467" s="15">
        <v>4</v>
      </c>
      <c r="H467" s="51">
        <v>0</v>
      </c>
      <c r="I467" s="50">
        <f t="shared" si="23"/>
        <v>0</v>
      </c>
      <c r="J467" s="50">
        <f t="shared" si="24"/>
        <v>0</v>
      </c>
      <c r="K467" s="50">
        <f t="shared" si="25"/>
        <v>0</v>
      </c>
      <c r="L467" s="15"/>
      <c r="M467" s="15"/>
      <c r="N467" s="15"/>
      <c r="O467" s="15"/>
      <c r="P467" s="15"/>
      <c r="Q467" s="15"/>
      <c r="R467" s="15"/>
      <c r="S467" s="15"/>
    </row>
    <row r="468" spans="2:19" x14ac:dyDescent="0.3">
      <c r="B468" s="53">
        <v>2020</v>
      </c>
      <c r="C468" s="15" t="s">
        <v>256</v>
      </c>
      <c r="D468" s="15" t="s">
        <v>88</v>
      </c>
      <c r="E468" s="15">
        <v>2015</v>
      </c>
      <c r="F468" s="15" t="s">
        <v>137</v>
      </c>
      <c r="G468" s="15">
        <v>4</v>
      </c>
      <c r="H468" s="51">
        <v>0</v>
      </c>
      <c r="I468" s="50">
        <f t="shared" si="23"/>
        <v>0</v>
      </c>
      <c r="J468" s="50">
        <f t="shared" si="24"/>
        <v>0</v>
      </c>
      <c r="K468" s="50">
        <f t="shared" si="25"/>
        <v>0</v>
      </c>
      <c r="L468" s="15"/>
      <c r="M468" s="15"/>
      <c r="N468" s="15"/>
      <c r="O468" s="15"/>
      <c r="P468" s="15"/>
      <c r="Q468" s="15"/>
      <c r="R468" s="15"/>
      <c r="S468" s="15"/>
    </row>
    <row r="469" spans="2:19" x14ac:dyDescent="0.3">
      <c r="B469" s="53">
        <v>2020</v>
      </c>
      <c r="C469" s="15" t="s">
        <v>255</v>
      </c>
      <c r="D469" s="15" t="s">
        <v>254</v>
      </c>
      <c r="E469" s="15">
        <v>2014</v>
      </c>
      <c r="F469" s="15" t="s">
        <v>117</v>
      </c>
      <c r="G469" s="15">
        <v>5</v>
      </c>
      <c r="H469" s="51">
        <v>0</v>
      </c>
      <c r="I469" s="50">
        <f t="shared" si="23"/>
        <v>0</v>
      </c>
      <c r="J469" s="50">
        <f t="shared" si="24"/>
        <v>0</v>
      </c>
      <c r="K469" s="50">
        <f t="shared" si="25"/>
        <v>0</v>
      </c>
      <c r="L469" s="15"/>
      <c r="M469" s="15"/>
      <c r="N469" s="15"/>
      <c r="O469" s="15"/>
      <c r="P469" s="15"/>
      <c r="Q469" s="15"/>
      <c r="R469" s="15"/>
      <c r="S469" s="15"/>
    </row>
    <row r="470" spans="2:19" x14ac:dyDescent="0.3">
      <c r="B470" s="53">
        <v>2020</v>
      </c>
      <c r="C470" s="15" t="s">
        <v>253</v>
      </c>
      <c r="D470" s="15" t="s">
        <v>88</v>
      </c>
      <c r="E470" s="15">
        <v>2014</v>
      </c>
      <c r="F470" s="15" t="s">
        <v>117</v>
      </c>
      <c r="G470" s="15">
        <v>5</v>
      </c>
      <c r="H470" s="51">
        <v>342</v>
      </c>
      <c r="I470" s="50">
        <f t="shared" si="23"/>
        <v>0</v>
      </c>
      <c r="J470" s="50">
        <f t="shared" si="24"/>
        <v>0</v>
      </c>
      <c r="K470" s="50">
        <f t="shared" si="25"/>
        <v>342</v>
      </c>
      <c r="L470" s="15"/>
      <c r="M470" s="15"/>
      <c r="N470" s="15"/>
      <c r="O470" s="15"/>
      <c r="P470" s="15"/>
      <c r="Q470" s="15"/>
      <c r="R470" s="15"/>
      <c r="S470" s="15"/>
    </row>
    <row r="471" spans="2:19" x14ac:dyDescent="0.3">
      <c r="B471" s="53">
        <v>2020</v>
      </c>
      <c r="C471" s="15" t="s">
        <v>252</v>
      </c>
      <c r="D471" s="15" t="s">
        <v>251</v>
      </c>
      <c r="E471" s="15">
        <v>2014</v>
      </c>
      <c r="F471" s="15" t="s">
        <v>82</v>
      </c>
      <c r="G471" s="15">
        <v>5</v>
      </c>
      <c r="H471" s="51">
        <v>106</v>
      </c>
      <c r="I471" s="50">
        <f t="shared" si="23"/>
        <v>0</v>
      </c>
      <c r="J471" s="50">
        <f t="shared" si="24"/>
        <v>0</v>
      </c>
      <c r="K471" s="50">
        <f t="shared" si="25"/>
        <v>106</v>
      </c>
      <c r="L471" s="15"/>
      <c r="M471" s="15"/>
      <c r="N471" s="15"/>
      <c r="O471" s="15"/>
      <c r="P471" s="15"/>
      <c r="Q471" s="15"/>
      <c r="R471" s="15"/>
      <c r="S471" s="15"/>
    </row>
    <row r="472" spans="2:19" x14ac:dyDescent="0.3">
      <c r="B472" s="53">
        <v>2020</v>
      </c>
      <c r="C472" s="15" t="s">
        <v>250</v>
      </c>
      <c r="D472" s="15" t="s">
        <v>88</v>
      </c>
      <c r="E472" s="15">
        <v>2013</v>
      </c>
      <c r="F472" s="15" t="s">
        <v>94</v>
      </c>
      <c r="G472" s="15">
        <v>4</v>
      </c>
      <c r="H472" s="51">
        <v>0</v>
      </c>
      <c r="I472" s="50">
        <f t="shared" si="23"/>
        <v>0</v>
      </c>
      <c r="J472" s="50">
        <f t="shared" si="24"/>
        <v>0</v>
      </c>
      <c r="K472" s="50">
        <f t="shared" si="25"/>
        <v>0</v>
      </c>
      <c r="L472" s="15"/>
      <c r="M472" s="15"/>
      <c r="N472" s="15"/>
      <c r="O472" s="15"/>
      <c r="P472" s="15"/>
      <c r="Q472" s="15"/>
      <c r="R472" s="15"/>
      <c r="S472" s="15"/>
    </row>
    <row r="473" spans="2:19" x14ac:dyDescent="0.3">
      <c r="B473" s="53">
        <v>2020</v>
      </c>
      <c r="C473" s="15" t="s">
        <v>249</v>
      </c>
      <c r="D473" s="15" t="s">
        <v>88</v>
      </c>
      <c r="E473" s="15">
        <v>2017</v>
      </c>
      <c r="F473" s="15" t="s">
        <v>117</v>
      </c>
      <c r="G473" s="15">
        <v>4</v>
      </c>
      <c r="H473" s="51">
        <v>0</v>
      </c>
      <c r="I473" s="50">
        <f t="shared" si="23"/>
        <v>0</v>
      </c>
      <c r="J473" s="50">
        <f t="shared" si="24"/>
        <v>0</v>
      </c>
      <c r="K473" s="50">
        <f t="shared" si="25"/>
        <v>0</v>
      </c>
      <c r="L473" s="15"/>
      <c r="M473" s="15"/>
      <c r="N473" s="15"/>
      <c r="O473" s="15"/>
      <c r="P473" s="15"/>
      <c r="Q473" s="15"/>
      <c r="R473" s="15"/>
      <c r="S473" s="15"/>
    </row>
    <row r="474" spans="2:19" x14ac:dyDescent="0.3">
      <c r="B474" s="53">
        <v>2020</v>
      </c>
      <c r="C474" s="15" t="s">
        <v>248</v>
      </c>
      <c r="D474" s="15" t="s">
        <v>88</v>
      </c>
      <c r="E474" s="15">
        <v>2015</v>
      </c>
      <c r="F474" s="15" t="s">
        <v>117</v>
      </c>
      <c r="G474" s="15">
        <v>5</v>
      </c>
      <c r="H474" s="51">
        <v>0</v>
      </c>
      <c r="I474" s="50">
        <f t="shared" si="23"/>
        <v>0</v>
      </c>
      <c r="J474" s="50">
        <f t="shared" si="24"/>
        <v>0</v>
      </c>
      <c r="K474" s="50">
        <f t="shared" si="25"/>
        <v>0</v>
      </c>
      <c r="L474" s="15"/>
      <c r="M474" s="15"/>
      <c r="N474" s="15"/>
      <c r="O474" s="15"/>
      <c r="P474" s="15"/>
      <c r="Q474" s="15"/>
      <c r="R474" s="15"/>
      <c r="S474" s="15"/>
    </row>
    <row r="475" spans="2:19" x14ac:dyDescent="0.3">
      <c r="B475" s="53">
        <v>2020</v>
      </c>
      <c r="C475" s="15" t="s">
        <v>247</v>
      </c>
      <c r="D475" s="15" t="s">
        <v>88</v>
      </c>
      <c r="E475" s="15">
        <v>2018</v>
      </c>
      <c r="F475" s="15" t="s">
        <v>101</v>
      </c>
      <c r="G475" s="15">
        <v>4</v>
      </c>
      <c r="H475" s="51">
        <v>1</v>
      </c>
      <c r="I475" s="50">
        <f t="shared" si="23"/>
        <v>0</v>
      </c>
      <c r="J475" s="50">
        <f t="shared" si="24"/>
        <v>1</v>
      </c>
      <c r="K475" s="50">
        <f t="shared" si="25"/>
        <v>0</v>
      </c>
      <c r="L475" s="15"/>
      <c r="M475" s="15"/>
      <c r="N475" s="15"/>
      <c r="O475" s="15"/>
      <c r="P475" s="15"/>
      <c r="Q475" s="15"/>
      <c r="R475" s="15"/>
      <c r="S475" s="15"/>
    </row>
    <row r="476" spans="2:19" x14ac:dyDescent="0.3">
      <c r="B476" s="53">
        <v>2020</v>
      </c>
      <c r="C476" s="15" t="s">
        <v>246</v>
      </c>
      <c r="D476" s="15" t="s">
        <v>88</v>
      </c>
      <c r="E476" s="15">
        <v>2019</v>
      </c>
      <c r="F476" s="15" t="s">
        <v>94</v>
      </c>
      <c r="G476" s="15">
        <v>4</v>
      </c>
      <c r="H476" s="51">
        <v>3</v>
      </c>
      <c r="I476" s="50">
        <f t="shared" si="23"/>
        <v>0</v>
      </c>
      <c r="J476" s="50">
        <f t="shared" si="24"/>
        <v>3</v>
      </c>
      <c r="K476" s="50">
        <f t="shared" si="25"/>
        <v>0</v>
      </c>
      <c r="L476" s="15"/>
      <c r="M476" s="15"/>
      <c r="N476" s="15"/>
      <c r="O476" s="15"/>
      <c r="P476" s="15"/>
      <c r="Q476" s="15"/>
      <c r="R476" s="15"/>
      <c r="S476" s="15"/>
    </row>
    <row r="477" spans="2:19" x14ac:dyDescent="0.3">
      <c r="B477" s="53">
        <v>2020</v>
      </c>
      <c r="C477" s="15" t="s">
        <v>245</v>
      </c>
      <c r="D477" s="15" t="s">
        <v>88</v>
      </c>
      <c r="E477" s="15">
        <v>2017</v>
      </c>
      <c r="F477" s="15" t="s">
        <v>101</v>
      </c>
      <c r="G477" s="15">
        <v>5</v>
      </c>
      <c r="H477" s="51">
        <v>6</v>
      </c>
      <c r="I477" s="50">
        <f t="shared" si="23"/>
        <v>0</v>
      </c>
      <c r="J477" s="50">
        <f t="shared" si="24"/>
        <v>0</v>
      </c>
      <c r="K477" s="50">
        <f t="shared" si="25"/>
        <v>6</v>
      </c>
      <c r="L477" s="15"/>
      <c r="M477" s="15"/>
      <c r="N477" s="15"/>
      <c r="O477" s="15"/>
      <c r="P477" s="15"/>
      <c r="Q477" s="15"/>
      <c r="R477" s="15"/>
      <c r="S477" s="15"/>
    </row>
    <row r="478" spans="2:19" x14ac:dyDescent="0.3">
      <c r="B478" s="53">
        <v>2020</v>
      </c>
      <c r="C478" s="15" t="s">
        <v>244</v>
      </c>
      <c r="D478" s="15" t="s">
        <v>88</v>
      </c>
      <c r="E478" s="15">
        <v>2017</v>
      </c>
      <c r="F478" s="15" t="s">
        <v>82</v>
      </c>
      <c r="G478" s="15">
        <v>5</v>
      </c>
      <c r="H478" s="51">
        <v>6</v>
      </c>
      <c r="I478" s="50">
        <f t="shared" si="23"/>
        <v>0</v>
      </c>
      <c r="J478" s="50">
        <f t="shared" si="24"/>
        <v>0</v>
      </c>
      <c r="K478" s="50">
        <f t="shared" si="25"/>
        <v>6</v>
      </c>
      <c r="L478" s="15"/>
      <c r="M478" s="15"/>
      <c r="N478" s="15"/>
      <c r="O478" s="15"/>
      <c r="P478" s="15"/>
      <c r="Q478" s="15"/>
      <c r="R478" s="15"/>
      <c r="S478" s="15"/>
    </row>
    <row r="479" spans="2:19" x14ac:dyDescent="0.3">
      <c r="B479" s="53">
        <v>2020</v>
      </c>
      <c r="C479" s="15" t="s">
        <v>243</v>
      </c>
      <c r="D479" s="15" t="s">
        <v>88</v>
      </c>
      <c r="E479" s="15">
        <v>2017</v>
      </c>
      <c r="F479" s="15" t="s">
        <v>90</v>
      </c>
      <c r="G479" s="15">
        <v>5</v>
      </c>
      <c r="H479" s="51">
        <v>1</v>
      </c>
      <c r="I479" s="50">
        <f t="shared" si="23"/>
        <v>0</v>
      </c>
      <c r="J479" s="50">
        <f t="shared" si="24"/>
        <v>0</v>
      </c>
      <c r="K479" s="50">
        <f t="shared" si="25"/>
        <v>1</v>
      </c>
      <c r="L479" s="15"/>
      <c r="M479" s="15"/>
      <c r="N479" s="15"/>
      <c r="O479" s="15"/>
      <c r="P479" s="15"/>
      <c r="Q479" s="15"/>
      <c r="R479" s="15"/>
      <c r="S479" s="15"/>
    </row>
    <row r="480" spans="2:19" x14ac:dyDescent="0.3">
      <c r="B480" s="53">
        <v>2020</v>
      </c>
      <c r="C480" s="15" t="s">
        <v>242</v>
      </c>
      <c r="D480" s="15" t="s">
        <v>88</v>
      </c>
      <c r="E480" s="15">
        <v>2017</v>
      </c>
      <c r="F480" s="15" t="s">
        <v>94</v>
      </c>
      <c r="G480" s="15">
        <v>3</v>
      </c>
      <c r="H480" s="51">
        <v>0</v>
      </c>
      <c r="I480" s="50">
        <f t="shared" si="23"/>
        <v>0</v>
      </c>
      <c r="J480" s="50">
        <f t="shared" si="24"/>
        <v>0</v>
      </c>
      <c r="K480" s="50">
        <f t="shared" si="25"/>
        <v>0</v>
      </c>
      <c r="L480" s="15"/>
      <c r="M480" s="15"/>
      <c r="N480" s="15"/>
      <c r="O480" s="15"/>
      <c r="P480" s="15"/>
      <c r="Q480" s="15"/>
      <c r="R480" s="15"/>
      <c r="S480" s="15"/>
    </row>
    <row r="481" spans="2:19" x14ac:dyDescent="0.3">
      <c r="B481" s="53">
        <v>2020</v>
      </c>
      <c r="C481" s="15" t="s">
        <v>241</v>
      </c>
      <c r="D481" s="15" t="s">
        <v>88</v>
      </c>
      <c r="E481" s="15">
        <v>2014</v>
      </c>
      <c r="F481" s="15" t="s">
        <v>94</v>
      </c>
      <c r="G481" s="15">
        <v>4</v>
      </c>
      <c r="H481" s="51">
        <v>2</v>
      </c>
      <c r="I481" s="50">
        <f t="shared" si="23"/>
        <v>0</v>
      </c>
      <c r="J481" s="50">
        <f t="shared" si="24"/>
        <v>2</v>
      </c>
      <c r="K481" s="50">
        <f t="shared" si="25"/>
        <v>0</v>
      </c>
      <c r="L481" s="15"/>
      <c r="M481" s="15"/>
      <c r="N481" s="15"/>
      <c r="O481" s="15"/>
      <c r="P481" s="15"/>
      <c r="Q481" s="15"/>
      <c r="R481" s="15"/>
      <c r="S481" s="15"/>
    </row>
    <row r="482" spans="2:19" x14ac:dyDescent="0.3">
      <c r="B482" s="53">
        <v>2020</v>
      </c>
      <c r="C482" s="15" t="s">
        <v>240</v>
      </c>
      <c r="D482" s="15" t="s">
        <v>88</v>
      </c>
      <c r="E482" s="15">
        <v>2013</v>
      </c>
      <c r="F482" s="15" t="s">
        <v>94</v>
      </c>
      <c r="G482" s="15">
        <v>5</v>
      </c>
      <c r="H482" s="51">
        <v>0</v>
      </c>
      <c r="I482" s="50">
        <f t="shared" si="23"/>
        <v>0</v>
      </c>
      <c r="J482" s="50">
        <f t="shared" si="24"/>
        <v>0</v>
      </c>
      <c r="K482" s="50">
        <f t="shared" si="25"/>
        <v>0</v>
      </c>
      <c r="L482" s="15"/>
      <c r="M482" s="15"/>
      <c r="N482" s="15"/>
      <c r="O482" s="15"/>
      <c r="P482" s="15"/>
      <c r="Q482" s="15"/>
      <c r="R482" s="15"/>
      <c r="S482" s="15"/>
    </row>
    <row r="483" spans="2:19" x14ac:dyDescent="0.3">
      <c r="B483" s="53">
        <v>2020</v>
      </c>
      <c r="C483" s="15" t="s">
        <v>240</v>
      </c>
      <c r="D483" s="15" t="s">
        <v>239</v>
      </c>
      <c r="E483" s="15">
        <v>2019</v>
      </c>
      <c r="F483" s="15" t="s">
        <v>82</v>
      </c>
      <c r="G483" s="15">
        <v>5</v>
      </c>
      <c r="H483" s="51">
        <v>38</v>
      </c>
      <c r="I483" s="50">
        <f t="shared" si="23"/>
        <v>0</v>
      </c>
      <c r="J483" s="50">
        <f t="shared" si="24"/>
        <v>0</v>
      </c>
      <c r="K483" s="50">
        <f t="shared" si="25"/>
        <v>38</v>
      </c>
      <c r="L483" s="15"/>
      <c r="M483" s="15"/>
      <c r="N483" s="15"/>
      <c r="O483" s="15"/>
      <c r="P483" s="15"/>
      <c r="Q483" s="15"/>
      <c r="R483" s="15"/>
      <c r="S483" s="15"/>
    </row>
    <row r="484" spans="2:19" x14ac:dyDescent="0.3">
      <c r="B484" s="53">
        <v>2020</v>
      </c>
      <c r="C484" s="15" t="s">
        <v>238</v>
      </c>
      <c r="D484" s="15" t="s">
        <v>237</v>
      </c>
      <c r="E484" s="15">
        <v>2019</v>
      </c>
      <c r="F484" s="15" t="s">
        <v>94</v>
      </c>
      <c r="G484" s="15">
        <v>4</v>
      </c>
      <c r="H484" s="51">
        <v>22</v>
      </c>
      <c r="I484" s="50">
        <f t="shared" si="23"/>
        <v>0</v>
      </c>
      <c r="J484" s="50">
        <f t="shared" si="24"/>
        <v>22</v>
      </c>
      <c r="K484" s="50">
        <f t="shared" si="25"/>
        <v>0</v>
      </c>
      <c r="L484" s="15"/>
      <c r="M484" s="15"/>
      <c r="N484" s="15"/>
      <c r="O484" s="15"/>
      <c r="P484" s="15"/>
      <c r="Q484" s="15"/>
      <c r="R484" s="15"/>
      <c r="S484" s="15"/>
    </row>
    <row r="485" spans="2:19" x14ac:dyDescent="0.3">
      <c r="B485" s="53">
        <v>2020</v>
      </c>
      <c r="C485" s="15" t="s">
        <v>236</v>
      </c>
      <c r="D485" s="15" t="s">
        <v>88</v>
      </c>
      <c r="E485" s="15">
        <v>2016</v>
      </c>
      <c r="F485" s="15" t="s">
        <v>82</v>
      </c>
      <c r="G485" s="15">
        <v>5</v>
      </c>
      <c r="H485" s="51">
        <v>34</v>
      </c>
      <c r="I485" s="50">
        <f t="shared" si="23"/>
        <v>0</v>
      </c>
      <c r="J485" s="50">
        <f t="shared" si="24"/>
        <v>0</v>
      </c>
      <c r="K485" s="50">
        <f t="shared" si="25"/>
        <v>34</v>
      </c>
      <c r="L485" s="15"/>
      <c r="M485" s="15"/>
      <c r="N485" s="15"/>
      <c r="O485" s="15"/>
      <c r="P485" s="15"/>
      <c r="Q485" s="15"/>
      <c r="R485" s="15"/>
      <c r="S485" s="15"/>
    </row>
    <row r="486" spans="2:19" x14ac:dyDescent="0.3">
      <c r="B486" s="53">
        <v>2020</v>
      </c>
      <c r="C486" s="15" t="s">
        <v>235</v>
      </c>
      <c r="D486" s="15" t="s">
        <v>88</v>
      </c>
      <c r="E486" s="15">
        <v>2014</v>
      </c>
      <c r="F486" s="15" t="s">
        <v>117</v>
      </c>
      <c r="G486" s="15">
        <v>3</v>
      </c>
      <c r="H486" s="51">
        <v>0</v>
      </c>
      <c r="I486" s="50">
        <f t="shared" si="23"/>
        <v>0</v>
      </c>
      <c r="J486" s="50">
        <f t="shared" si="24"/>
        <v>0</v>
      </c>
      <c r="K486" s="50">
        <f t="shared" si="25"/>
        <v>0</v>
      </c>
      <c r="L486" s="15"/>
      <c r="M486" s="15"/>
      <c r="N486" s="15"/>
      <c r="O486" s="15"/>
      <c r="P486" s="15"/>
      <c r="Q486" s="15"/>
      <c r="R486" s="15"/>
      <c r="S486" s="15"/>
    </row>
    <row r="487" spans="2:19" x14ac:dyDescent="0.3">
      <c r="B487" s="53">
        <v>2020</v>
      </c>
      <c r="C487" s="15" t="s">
        <v>234</v>
      </c>
      <c r="D487" s="15" t="s">
        <v>88</v>
      </c>
      <c r="E487" s="15">
        <v>2013</v>
      </c>
      <c r="F487" s="15" t="s">
        <v>117</v>
      </c>
      <c r="G487" s="15">
        <v>5</v>
      </c>
      <c r="H487" s="51">
        <v>0</v>
      </c>
      <c r="I487" s="50">
        <f t="shared" ref="I487:I550" si="26">IF(G487&lt;4,H487,0)</f>
        <v>0</v>
      </c>
      <c r="J487" s="50">
        <f t="shared" ref="J487:J550" si="27">IF(G487=4,H487,0)</f>
        <v>0</v>
      </c>
      <c r="K487" s="50">
        <f t="shared" ref="K487:K550" si="28">IF(G487=5,H487,0)</f>
        <v>0</v>
      </c>
      <c r="L487" s="15"/>
      <c r="M487" s="15"/>
      <c r="N487" s="15"/>
      <c r="O487" s="15"/>
      <c r="P487" s="15"/>
      <c r="Q487" s="15"/>
      <c r="R487" s="15"/>
      <c r="S487" s="15"/>
    </row>
    <row r="488" spans="2:19" x14ac:dyDescent="0.3">
      <c r="B488" s="53">
        <v>2020</v>
      </c>
      <c r="C488" s="15" t="s">
        <v>233</v>
      </c>
      <c r="D488" s="15" t="s">
        <v>88</v>
      </c>
      <c r="E488" s="15">
        <v>2016</v>
      </c>
      <c r="F488" s="15" t="s">
        <v>82</v>
      </c>
      <c r="G488" s="15">
        <v>5</v>
      </c>
      <c r="H488" s="51">
        <v>18</v>
      </c>
      <c r="I488" s="50">
        <f t="shared" si="26"/>
        <v>0</v>
      </c>
      <c r="J488" s="50">
        <f t="shared" si="27"/>
        <v>0</v>
      </c>
      <c r="K488" s="50">
        <f t="shared" si="28"/>
        <v>18</v>
      </c>
      <c r="L488" s="15"/>
      <c r="M488" s="15"/>
      <c r="N488" s="15"/>
      <c r="O488" s="15"/>
      <c r="P488" s="15"/>
      <c r="Q488" s="15"/>
      <c r="R488" s="15"/>
      <c r="S488" s="15"/>
    </row>
    <row r="489" spans="2:19" x14ac:dyDescent="0.3">
      <c r="B489" s="53">
        <v>2020</v>
      </c>
      <c r="C489" s="15" t="s">
        <v>232</v>
      </c>
      <c r="D489" s="15" t="s">
        <v>88</v>
      </c>
      <c r="E489" s="15">
        <v>2018</v>
      </c>
      <c r="F489" s="15" t="s">
        <v>90</v>
      </c>
      <c r="G489" s="15">
        <v>5</v>
      </c>
      <c r="H489" s="51">
        <v>0</v>
      </c>
      <c r="I489" s="50">
        <f t="shared" si="26"/>
        <v>0</v>
      </c>
      <c r="J489" s="50">
        <f t="shared" si="27"/>
        <v>0</v>
      </c>
      <c r="K489" s="50">
        <f t="shared" si="28"/>
        <v>0</v>
      </c>
      <c r="L489" s="15"/>
      <c r="M489" s="15"/>
      <c r="N489" s="15"/>
      <c r="O489" s="15"/>
      <c r="P489" s="15"/>
      <c r="Q489" s="15"/>
      <c r="R489" s="15"/>
      <c r="S489" s="15"/>
    </row>
    <row r="490" spans="2:19" x14ac:dyDescent="0.3">
      <c r="B490" s="53">
        <v>2020</v>
      </c>
      <c r="C490" s="15" t="s">
        <v>231</v>
      </c>
      <c r="D490" s="15" t="s">
        <v>88</v>
      </c>
      <c r="E490" s="15">
        <v>2014</v>
      </c>
      <c r="F490" s="15" t="s">
        <v>101</v>
      </c>
      <c r="G490" s="15">
        <v>3</v>
      </c>
      <c r="H490" s="51">
        <v>0</v>
      </c>
      <c r="I490" s="50">
        <f t="shared" si="26"/>
        <v>0</v>
      </c>
      <c r="J490" s="50">
        <f t="shared" si="27"/>
        <v>0</v>
      </c>
      <c r="K490" s="50">
        <f t="shared" si="28"/>
        <v>0</v>
      </c>
      <c r="L490" s="15"/>
      <c r="M490" s="15"/>
      <c r="N490" s="15"/>
      <c r="O490" s="15"/>
      <c r="P490" s="15"/>
      <c r="Q490" s="15"/>
      <c r="R490" s="15"/>
      <c r="S490" s="15"/>
    </row>
    <row r="491" spans="2:19" x14ac:dyDescent="0.3">
      <c r="B491" s="53">
        <v>2020</v>
      </c>
      <c r="C491" s="15" t="s">
        <v>230</v>
      </c>
      <c r="D491" s="15" t="s">
        <v>229</v>
      </c>
      <c r="E491" s="15">
        <v>2018</v>
      </c>
      <c r="F491" s="15" t="s">
        <v>101</v>
      </c>
      <c r="G491" s="15">
        <v>4</v>
      </c>
      <c r="H491" s="51">
        <v>1</v>
      </c>
      <c r="I491" s="50">
        <f t="shared" si="26"/>
        <v>0</v>
      </c>
      <c r="J491" s="50">
        <f t="shared" si="27"/>
        <v>1</v>
      </c>
      <c r="K491" s="50">
        <f t="shared" si="28"/>
        <v>0</v>
      </c>
      <c r="L491" s="15"/>
      <c r="M491" s="15"/>
      <c r="N491" s="15"/>
      <c r="O491" s="15"/>
      <c r="P491" s="15"/>
      <c r="Q491" s="15"/>
      <c r="R491" s="15"/>
      <c r="S491" s="15"/>
    </row>
    <row r="492" spans="2:19" x14ac:dyDescent="0.3">
      <c r="B492" s="53">
        <v>2020</v>
      </c>
      <c r="C492" s="15" t="s">
        <v>228</v>
      </c>
      <c r="D492" s="15" t="s">
        <v>88</v>
      </c>
      <c r="E492" s="15">
        <v>2015</v>
      </c>
      <c r="F492" s="15" t="s">
        <v>133</v>
      </c>
      <c r="G492" s="15">
        <v>5</v>
      </c>
      <c r="H492" s="51">
        <v>2</v>
      </c>
      <c r="I492" s="50">
        <f t="shared" si="26"/>
        <v>0</v>
      </c>
      <c r="J492" s="50">
        <f t="shared" si="27"/>
        <v>0</v>
      </c>
      <c r="K492" s="50">
        <f t="shared" si="28"/>
        <v>2</v>
      </c>
      <c r="L492" s="15"/>
      <c r="M492" s="15"/>
      <c r="N492" s="15"/>
      <c r="O492" s="15"/>
      <c r="P492" s="15"/>
      <c r="Q492" s="15"/>
      <c r="R492" s="15"/>
      <c r="S492" s="15"/>
    </row>
    <row r="493" spans="2:19" x14ac:dyDescent="0.3">
      <c r="B493" s="53">
        <v>2020</v>
      </c>
      <c r="C493" s="15" t="s">
        <v>227</v>
      </c>
      <c r="D493" s="15" t="s">
        <v>226</v>
      </c>
      <c r="E493" s="15">
        <v>2021</v>
      </c>
      <c r="F493" s="15" t="s">
        <v>85</v>
      </c>
      <c r="G493" s="15">
        <v>5</v>
      </c>
      <c r="H493" s="51">
        <v>0</v>
      </c>
      <c r="I493" s="50">
        <f t="shared" si="26"/>
        <v>0</v>
      </c>
      <c r="J493" s="50">
        <f t="shared" si="27"/>
        <v>0</v>
      </c>
      <c r="K493" s="50">
        <f t="shared" si="28"/>
        <v>0</v>
      </c>
      <c r="L493" s="15"/>
      <c r="M493" s="15"/>
      <c r="N493" s="15"/>
      <c r="O493" s="15"/>
      <c r="P493" s="15"/>
      <c r="Q493" s="15"/>
      <c r="R493" s="15"/>
      <c r="S493" s="15"/>
    </row>
    <row r="494" spans="2:19" x14ac:dyDescent="0.3">
      <c r="B494" s="53">
        <v>2020</v>
      </c>
      <c r="C494" s="15" t="s">
        <v>225</v>
      </c>
      <c r="D494" s="15" t="s">
        <v>224</v>
      </c>
      <c r="E494" s="15">
        <v>2017</v>
      </c>
      <c r="F494" s="15" t="s">
        <v>77</v>
      </c>
      <c r="G494" s="15">
        <v>5</v>
      </c>
      <c r="H494" s="51">
        <v>62</v>
      </c>
      <c r="I494" s="50">
        <f t="shared" si="26"/>
        <v>0</v>
      </c>
      <c r="J494" s="50">
        <f t="shared" si="27"/>
        <v>0</v>
      </c>
      <c r="K494" s="50">
        <f t="shared" si="28"/>
        <v>62</v>
      </c>
      <c r="L494" s="15"/>
      <c r="M494" s="15"/>
      <c r="N494" s="15"/>
      <c r="O494" s="15"/>
      <c r="P494" s="15"/>
      <c r="Q494" s="15"/>
      <c r="R494" s="15"/>
      <c r="S494" s="15"/>
    </row>
    <row r="495" spans="2:19" x14ac:dyDescent="0.3">
      <c r="B495" s="53">
        <v>2020</v>
      </c>
      <c r="C495" s="15" t="s">
        <v>223</v>
      </c>
      <c r="D495" s="15" t="s">
        <v>88</v>
      </c>
      <c r="E495" s="15">
        <v>2014</v>
      </c>
      <c r="F495" s="15" t="s">
        <v>82</v>
      </c>
      <c r="G495" s="15">
        <v>5</v>
      </c>
      <c r="H495" s="51">
        <v>40</v>
      </c>
      <c r="I495" s="50">
        <f t="shared" si="26"/>
        <v>0</v>
      </c>
      <c r="J495" s="50">
        <f t="shared" si="27"/>
        <v>0</v>
      </c>
      <c r="K495" s="50">
        <f t="shared" si="28"/>
        <v>40</v>
      </c>
      <c r="L495" s="15"/>
      <c r="M495" s="15"/>
      <c r="N495" s="15"/>
      <c r="O495" s="15"/>
      <c r="P495" s="15"/>
      <c r="Q495" s="15"/>
      <c r="R495" s="15"/>
      <c r="S495" s="15"/>
    </row>
    <row r="496" spans="2:19" x14ac:dyDescent="0.3">
      <c r="B496" s="53">
        <v>2020</v>
      </c>
      <c r="C496" s="15" t="s">
        <v>222</v>
      </c>
      <c r="D496" s="15" t="s">
        <v>88</v>
      </c>
      <c r="E496" s="15">
        <v>2019</v>
      </c>
      <c r="F496" s="15" t="s">
        <v>85</v>
      </c>
      <c r="G496" s="15">
        <v>5</v>
      </c>
      <c r="H496" s="51">
        <v>8</v>
      </c>
      <c r="I496" s="50">
        <f t="shared" si="26"/>
        <v>0</v>
      </c>
      <c r="J496" s="50">
        <f t="shared" si="27"/>
        <v>0</v>
      </c>
      <c r="K496" s="50">
        <f t="shared" si="28"/>
        <v>8</v>
      </c>
      <c r="L496" s="15"/>
      <c r="M496" s="15"/>
      <c r="N496" s="15"/>
      <c r="O496" s="15"/>
      <c r="P496" s="15"/>
      <c r="Q496" s="15"/>
      <c r="R496" s="15"/>
      <c r="S496" s="15"/>
    </row>
    <row r="497" spans="2:19" x14ac:dyDescent="0.3">
      <c r="B497" s="53">
        <v>2020</v>
      </c>
      <c r="C497" s="15" t="s">
        <v>221</v>
      </c>
      <c r="D497" s="15" t="s">
        <v>88</v>
      </c>
      <c r="E497" s="15">
        <v>2013</v>
      </c>
      <c r="F497" s="15" t="s">
        <v>117</v>
      </c>
      <c r="G497" s="15">
        <v>5</v>
      </c>
      <c r="H497" s="51">
        <v>0</v>
      </c>
      <c r="I497" s="50">
        <f t="shared" si="26"/>
        <v>0</v>
      </c>
      <c r="J497" s="50">
        <f t="shared" si="27"/>
        <v>0</v>
      </c>
      <c r="K497" s="50">
        <f t="shared" si="28"/>
        <v>0</v>
      </c>
      <c r="L497" s="15"/>
      <c r="M497" s="15"/>
      <c r="N497" s="15"/>
      <c r="O497" s="15"/>
      <c r="P497" s="15"/>
      <c r="Q497" s="15"/>
      <c r="R497" s="15"/>
      <c r="S497" s="15"/>
    </row>
    <row r="498" spans="2:19" x14ac:dyDescent="0.3">
      <c r="B498" s="53">
        <v>2020</v>
      </c>
      <c r="C498" s="15" t="s">
        <v>220</v>
      </c>
      <c r="D498" s="15" t="s">
        <v>88</v>
      </c>
      <c r="E498" s="15">
        <v>2019</v>
      </c>
      <c r="F498" s="15" t="s">
        <v>82</v>
      </c>
      <c r="G498" s="15">
        <v>5</v>
      </c>
      <c r="H498" s="51">
        <v>0</v>
      </c>
      <c r="I498" s="50">
        <f t="shared" si="26"/>
        <v>0</v>
      </c>
      <c r="J498" s="50">
        <f t="shared" si="27"/>
        <v>0</v>
      </c>
      <c r="K498" s="50">
        <f t="shared" si="28"/>
        <v>0</v>
      </c>
      <c r="L498" s="15"/>
      <c r="M498" s="15"/>
      <c r="N498" s="15"/>
      <c r="O498" s="15"/>
      <c r="P498" s="15"/>
      <c r="Q498" s="15"/>
      <c r="R498" s="15"/>
      <c r="S498" s="15"/>
    </row>
    <row r="499" spans="2:19" x14ac:dyDescent="0.3">
      <c r="B499" s="53">
        <v>2020</v>
      </c>
      <c r="C499" s="15" t="s">
        <v>219</v>
      </c>
      <c r="D499" s="15" t="s">
        <v>218</v>
      </c>
      <c r="E499" s="15">
        <v>2019</v>
      </c>
      <c r="F499" s="15" t="s">
        <v>82</v>
      </c>
      <c r="G499" s="15">
        <v>5</v>
      </c>
      <c r="H499" s="51">
        <v>195</v>
      </c>
      <c r="I499" s="50">
        <f t="shared" si="26"/>
        <v>0</v>
      </c>
      <c r="J499" s="50">
        <f t="shared" si="27"/>
        <v>0</v>
      </c>
      <c r="K499" s="50">
        <f t="shared" si="28"/>
        <v>195</v>
      </c>
      <c r="L499" s="15"/>
      <c r="M499" s="15"/>
      <c r="N499" s="15"/>
      <c r="O499" s="15"/>
      <c r="P499" s="15"/>
      <c r="Q499" s="15"/>
      <c r="R499" s="15"/>
      <c r="S499" s="15"/>
    </row>
    <row r="500" spans="2:19" x14ac:dyDescent="0.3">
      <c r="B500" s="53">
        <v>2020</v>
      </c>
      <c r="C500" s="15" t="s">
        <v>217</v>
      </c>
      <c r="D500" s="15" t="s">
        <v>216</v>
      </c>
      <c r="E500" s="15">
        <v>2019</v>
      </c>
      <c r="F500" s="15" t="s">
        <v>94</v>
      </c>
      <c r="G500" s="15">
        <v>5</v>
      </c>
      <c r="H500" s="51">
        <v>16</v>
      </c>
      <c r="I500" s="50">
        <f t="shared" si="26"/>
        <v>0</v>
      </c>
      <c r="J500" s="50">
        <f t="shared" si="27"/>
        <v>0</v>
      </c>
      <c r="K500" s="50">
        <f t="shared" si="28"/>
        <v>16</v>
      </c>
      <c r="L500" s="15"/>
      <c r="M500" s="15"/>
      <c r="N500" s="15"/>
      <c r="O500" s="15"/>
      <c r="P500" s="15"/>
      <c r="Q500" s="15"/>
      <c r="R500" s="15"/>
      <c r="S500" s="15"/>
    </row>
    <row r="501" spans="2:19" x14ac:dyDescent="0.3">
      <c r="B501" s="53">
        <v>2020</v>
      </c>
      <c r="C501" s="15" t="s">
        <v>215</v>
      </c>
      <c r="D501" s="15" t="s">
        <v>214</v>
      </c>
      <c r="E501" s="15">
        <v>2015</v>
      </c>
      <c r="F501" s="15" t="s">
        <v>99</v>
      </c>
      <c r="G501" s="15">
        <v>5</v>
      </c>
      <c r="H501" s="51">
        <v>0</v>
      </c>
      <c r="I501" s="50">
        <f t="shared" si="26"/>
        <v>0</v>
      </c>
      <c r="J501" s="50">
        <f t="shared" si="27"/>
        <v>0</v>
      </c>
      <c r="K501" s="50">
        <f t="shared" si="28"/>
        <v>0</v>
      </c>
      <c r="L501" s="15"/>
      <c r="M501" s="15"/>
      <c r="N501" s="15"/>
      <c r="O501" s="15"/>
      <c r="P501" s="15"/>
      <c r="Q501" s="15"/>
      <c r="R501" s="15"/>
      <c r="S501" s="15"/>
    </row>
    <row r="502" spans="2:19" x14ac:dyDescent="0.3">
      <c r="B502" s="53">
        <v>2020</v>
      </c>
      <c r="C502" s="15" t="s">
        <v>213</v>
      </c>
      <c r="D502" s="15" t="s">
        <v>88</v>
      </c>
      <c r="E502" s="15">
        <v>2015</v>
      </c>
      <c r="F502" s="15" t="s">
        <v>82</v>
      </c>
      <c r="G502" s="15">
        <v>5</v>
      </c>
      <c r="H502" s="51">
        <v>40</v>
      </c>
      <c r="I502" s="50">
        <f t="shared" si="26"/>
        <v>0</v>
      </c>
      <c r="J502" s="50">
        <f t="shared" si="27"/>
        <v>0</v>
      </c>
      <c r="K502" s="50">
        <f t="shared" si="28"/>
        <v>40</v>
      </c>
      <c r="L502" s="15"/>
      <c r="M502" s="15"/>
      <c r="N502" s="15"/>
      <c r="O502" s="15"/>
      <c r="P502" s="15"/>
      <c r="Q502" s="15"/>
      <c r="R502" s="15"/>
      <c r="S502" s="15"/>
    </row>
    <row r="503" spans="2:19" x14ac:dyDescent="0.3">
      <c r="B503" s="53">
        <v>2020</v>
      </c>
      <c r="C503" s="15" t="s">
        <v>212</v>
      </c>
      <c r="D503" s="15" t="s">
        <v>88</v>
      </c>
      <c r="E503" s="15">
        <v>2017</v>
      </c>
      <c r="F503" s="15" t="s">
        <v>77</v>
      </c>
      <c r="G503" s="15">
        <v>5</v>
      </c>
      <c r="H503" s="51">
        <v>10</v>
      </c>
      <c r="I503" s="50">
        <f t="shared" si="26"/>
        <v>0</v>
      </c>
      <c r="J503" s="50">
        <f t="shared" si="27"/>
        <v>0</v>
      </c>
      <c r="K503" s="50">
        <f t="shared" si="28"/>
        <v>10</v>
      </c>
      <c r="L503" s="15"/>
      <c r="M503" s="15"/>
      <c r="N503" s="15"/>
      <c r="O503" s="15"/>
      <c r="P503" s="15"/>
      <c r="Q503" s="15"/>
      <c r="R503" s="15"/>
      <c r="S503" s="15"/>
    </row>
    <row r="504" spans="2:19" x14ac:dyDescent="0.3">
      <c r="B504" s="53">
        <v>2020</v>
      </c>
      <c r="C504" s="15" t="s">
        <v>211</v>
      </c>
      <c r="D504" s="15" t="s">
        <v>88</v>
      </c>
      <c r="E504" s="15">
        <v>2015</v>
      </c>
      <c r="F504" s="15" t="s">
        <v>117</v>
      </c>
      <c r="G504" s="15">
        <v>5</v>
      </c>
      <c r="H504" s="51">
        <v>16</v>
      </c>
      <c r="I504" s="50">
        <f t="shared" si="26"/>
        <v>0</v>
      </c>
      <c r="J504" s="50">
        <f t="shared" si="27"/>
        <v>0</v>
      </c>
      <c r="K504" s="50">
        <f t="shared" si="28"/>
        <v>16</v>
      </c>
      <c r="L504" s="15"/>
      <c r="M504" s="15"/>
      <c r="N504" s="15"/>
      <c r="O504" s="15"/>
      <c r="P504" s="15"/>
      <c r="Q504" s="15"/>
      <c r="R504" s="15"/>
      <c r="S504" s="15"/>
    </row>
    <row r="505" spans="2:19" x14ac:dyDescent="0.3">
      <c r="B505" s="53">
        <v>2020</v>
      </c>
      <c r="C505" s="15" t="s">
        <v>210</v>
      </c>
      <c r="D505" s="15" t="s">
        <v>88</v>
      </c>
      <c r="E505" s="15">
        <v>2014</v>
      </c>
      <c r="F505" s="15" t="s">
        <v>117</v>
      </c>
      <c r="G505" s="15">
        <v>4</v>
      </c>
      <c r="H505" s="51">
        <v>0</v>
      </c>
      <c r="I505" s="50">
        <f t="shared" si="26"/>
        <v>0</v>
      </c>
      <c r="J505" s="50">
        <f t="shared" si="27"/>
        <v>0</v>
      </c>
      <c r="K505" s="50">
        <f t="shared" si="28"/>
        <v>0</v>
      </c>
      <c r="L505" s="15"/>
      <c r="M505" s="15"/>
      <c r="N505" s="15"/>
      <c r="O505" s="15"/>
      <c r="P505" s="15"/>
      <c r="Q505" s="15"/>
      <c r="R505" s="15"/>
      <c r="S505" s="15"/>
    </row>
    <row r="506" spans="2:19" x14ac:dyDescent="0.3">
      <c r="B506" s="53">
        <v>2020</v>
      </c>
      <c r="C506" s="15" t="s">
        <v>209</v>
      </c>
      <c r="D506" s="15" t="s">
        <v>88</v>
      </c>
      <c r="E506" s="15">
        <v>2016</v>
      </c>
      <c r="F506" s="15" t="s">
        <v>101</v>
      </c>
      <c r="G506" s="15">
        <v>5</v>
      </c>
      <c r="H506" s="51">
        <v>0</v>
      </c>
      <c r="I506" s="50">
        <f t="shared" si="26"/>
        <v>0</v>
      </c>
      <c r="J506" s="50">
        <f t="shared" si="27"/>
        <v>0</v>
      </c>
      <c r="K506" s="50">
        <f t="shared" si="28"/>
        <v>0</v>
      </c>
      <c r="L506" s="15"/>
      <c r="M506" s="15"/>
      <c r="N506" s="15"/>
      <c r="O506" s="15"/>
      <c r="P506" s="15"/>
      <c r="Q506" s="15"/>
      <c r="R506" s="15"/>
      <c r="S506" s="15"/>
    </row>
    <row r="507" spans="2:19" x14ac:dyDescent="0.3">
      <c r="B507" s="53">
        <v>2020</v>
      </c>
      <c r="C507" s="15" t="s">
        <v>208</v>
      </c>
      <c r="D507" s="15" t="s">
        <v>88</v>
      </c>
      <c r="E507" s="15">
        <v>2015</v>
      </c>
      <c r="F507" s="15" t="s">
        <v>90</v>
      </c>
      <c r="G507" s="15">
        <v>5</v>
      </c>
      <c r="H507" s="51">
        <v>0</v>
      </c>
      <c r="I507" s="50">
        <f t="shared" si="26"/>
        <v>0</v>
      </c>
      <c r="J507" s="50">
        <f t="shared" si="27"/>
        <v>0</v>
      </c>
      <c r="K507" s="50">
        <f t="shared" si="28"/>
        <v>0</v>
      </c>
      <c r="L507" s="15"/>
      <c r="M507" s="15"/>
      <c r="N507" s="15"/>
      <c r="O507" s="15"/>
      <c r="P507" s="15"/>
      <c r="Q507" s="15"/>
      <c r="R507" s="15"/>
      <c r="S507" s="15"/>
    </row>
    <row r="508" spans="2:19" x14ac:dyDescent="0.3">
      <c r="B508" s="53">
        <v>2020</v>
      </c>
      <c r="C508" s="15" t="s">
        <v>207</v>
      </c>
      <c r="D508" s="15" t="s">
        <v>88</v>
      </c>
      <c r="E508" s="15">
        <v>2014</v>
      </c>
      <c r="F508" s="15" t="s">
        <v>94</v>
      </c>
      <c r="G508" s="15">
        <v>4</v>
      </c>
      <c r="H508" s="51">
        <v>0</v>
      </c>
      <c r="I508" s="50">
        <f t="shared" si="26"/>
        <v>0</v>
      </c>
      <c r="J508" s="50">
        <f t="shared" si="27"/>
        <v>0</v>
      </c>
      <c r="K508" s="50">
        <f t="shared" si="28"/>
        <v>0</v>
      </c>
      <c r="L508" s="15"/>
      <c r="M508" s="15"/>
      <c r="N508" s="15"/>
      <c r="O508" s="15"/>
      <c r="P508" s="15"/>
      <c r="Q508" s="15"/>
      <c r="R508" s="15"/>
      <c r="S508" s="15"/>
    </row>
    <row r="509" spans="2:19" x14ac:dyDescent="0.3">
      <c r="B509" s="53">
        <v>2020</v>
      </c>
      <c r="C509" s="15" t="s">
        <v>206</v>
      </c>
      <c r="D509" s="15" t="s">
        <v>88</v>
      </c>
      <c r="E509" s="15">
        <v>2013</v>
      </c>
      <c r="F509" s="15" t="s">
        <v>94</v>
      </c>
      <c r="G509" s="15">
        <v>5</v>
      </c>
      <c r="H509" s="51">
        <v>0</v>
      </c>
      <c r="I509" s="50">
        <f t="shared" si="26"/>
        <v>0</v>
      </c>
      <c r="J509" s="50">
        <f t="shared" si="27"/>
        <v>0</v>
      </c>
      <c r="K509" s="50">
        <f t="shared" si="28"/>
        <v>0</v>
      </c>
      <c r="L509" s="15"/>
      <c r="M509" s="15"/>
      <c r="N509" s="15"/>
      <c r="O509" s="15"/>
      <c r="P509" s="15"/>
      <c r="Q509" s="15"/>
      <c r="R509" s="15"/>
      <c r="S509" s="15"/>
    </row>
    <row r="510" spans="2:19" x14ac:dyDescent="0.3">
      <c r="B510" s="53">
        <v>2020</v>
      </c>
      <c r="C510" s="15" t="s">
        <v>205</v>
      </c>
      <c r="D510" s="15" t="s">
        <v>204</v>
      </c>
      <c r="E510" s="15">
        <v>2019</v>
      </c>
      <c r="F510" s="15" t="s">
        <v>99</v>
      </c>
      <c r="G510" s="15">
        <v>4</v>
      </c>
      <c r="H510" s="51">
        <v>0</v>
      </c>
      <c r="I510" s="50">
        <f t="shared" si="26"/>
        <v>0</v>
      </c>
      <c r="J510" s="50">
        <f t="shared" si="27"/>
        <v>0</v>
      </c>
      <c r="K510" s="50">
        <f t="shared" si="28"/>
        <v>0</v>
      </c>
      <c r="L510" s="15"/>
      <c r="M510" s="15"/>
      <c r="N510" s="15"/>
      <c r="O510" s="15"/>
      <c r="P510" s="15"/>
      <c r="Q510" s="15"/>
      <c r="R510" s="15"/>
      <c r="S510" s="15"/>
    </row>
    <row r="511" spans="2:19" x14ac:dyDescent="0.3">
      <c r="B511" s="53">
        <v>2020</v>
      </c>
      <c r="C511" s="15" t="s">
        <v>203</v>
      </c>
      <c r="D511" s="15" t="s">
        <v>202</v>
      </c>
      <c r="E511" s="15">
        <v>2017</v>
      </c>
      <c r="F511" s="15" t="s">
        <v>82</v>
      </c>
      <c r="G511" s="15">
        <v>5</v>
      </c>
      <c r="H511" s="51">
        <v>101</v>
      </c>
      <c r="I511" s="50">
        <f t="shared" si="26"/>
        <v>0</v>
      </c>
      <c r="J511" s="50">
        <f t="shared" si="27"/>
        <v>0</v>
      </c>
      <c r="K511" s="50">
        <f t="shared" si="28"/>
        <v>101</v>
      </c>
      <c r="L511" s="15"/>
      <c r="M511" s="15"/>
      <c r="N511" s="15"/>
      <c r="O511" s="15"/>
      <c r="P511" s="15"/>
      <c r="Q511" s="15"/>
      <c r="R511" s="15"/>
      <c r="S511" s="15"/>
    </row>
    <row r="512" spans="2:19" x14ac:dyDescent="0.3">
      <c r="B512" s="53">
        <v>2020</v>
      </c>
      <c r="C512" s="15" t="s">
        <v>201</v>
      </c>
      <c r="D512" s="15" t="s">
        <v>200</v>
      </c>
      <c r="E512" s="15">
        <v>2016</v>
      </c>
      <c r="F512" s="15" t="s">
        <v>82</v>
      </c>
      <c r="G512" s="15">
        <v>5</v>
      </c>
      <c r="H512" s="51">
        <v>41</v>
      </c>
      <c r="I512" s="50">
        <f t="shared" si="26"/>
        <v>0</v>
      </c>
      <c r="J512" s="50">
        <f t="shared" si="27"/>
        <v>0</v>
      </c>
      <c r="K512" s="50">
        <f t="shared" si="28"/>
        <v>41</v>
      </c>
      <c r="L512" s="15"/>
      <c r="M512" s="15"/>
      <c r="N512" s="15"/>
      <c r="O512" s="15"/>
      <c r="P512" s="15"/>
      <c r="Q512" s="15"/>
      <c r="R512" s="15"/>
      <c r="S512" s="15"/>
    </row>
    <row r="513" spans="2:19" x14ac:dyDescent="0.3">
      <c r="B513" s="53">
        <v>2020</v>
      </c>
      <c r="C513" s="15" t="s">
        <v>199</v>
      </c>
      <c r="D513" s="15" t="s">
        <v>198</v>
      </c>
      <c r="E513" s="15">
        <v>2017</v>
      </c>
      <c r="F513" s="15" t="s">
        <v>94</v>
      </c>
      <c r="G513" s="15">
        <v>5</v>
      </c>
      <c r="H513" s="51">
        <v>17</v>
      </c>
      <c r="I513" s="50">
        <f t="shared" si="26"/>
        <v>0</v>
      </c>
      <c r="J513" s="50">
        <f t="shared" si="27"/>
        <v>0</v>
      </c>
      <c r="K513" s="50">
        <f t="shared" si="28"/>
        <v>17</v>
      </c>
      <c r="L513" s="15"/>
      <c r="M513" s="15"/>
      <c r="N513" s="15"/>
      <c r="O513" s="15"/>
      <c r="P513" s="15"/>
      <c r="Q513" s="15"/>
      <c r="R513" s="15"/>
      <c r="S513" s="15"/>
    </row>
    <row r="514" spans="2:19" x14ac:dyDescent="0.3">
      <c r="B514" s="53">
        <v>2020</v>
      </c>
      <c r="C514" s="15" t="s">
        <v>197</v>
      </c>
      <c r="D514" s="15" t="s">
        <v>196</v>
      </c>
      <c r="E514" s="15">
        <v>2020</v>
      </c>
      <c r="F514" s="15" t="s">
        <v>117</v>
      </c>
      <c r="G514" s="15">
        <v>5</v>
      </c>
      <c r="H514" s="51">
        <v>18</v>
      </c>
      <c r="I514" s="50">
        <f t="shared" si="26"/>
        <v>0</v>
      </c>
      <c r="J514" s="50">
        <f t="shared" si="27"/>
        <v>0</v>
      </c>
      <c r="K514" s="50">
        <f t="shared" si="28"/>
        <v>18</v>
      </c>
      <c r="L514" s="15"/>
      <c r="M514" s="15"/>
      <c r="N514" s="15"/>
      <c r="O514" s="15"/>
      <c r="P514" s="15"/>
      <c r="Q514" s="15"/>
      <c r="R514" s="15"/>
      <c r="S514" s="15"/>
    </row>
    <row r="515" spans="2:19" x14ac:dyDescent="0.3">
      <c r="B515" s="53">
        <v>2020</v>
      </c>
      <c r="C515" s="15" t="s">
        <v>195</v>
      </c>
      <c r="D515" s="15" t="s">
        <v>194</v>
      </c>
      <c r="E515" s="15">
        <v>2019</v>
      </c>
      <c r="F515" s="15" t="s">
        <v>94</v>
      </c>
      <c r="G515" s="15">
        <v>3</v>
      </c>
      <c r="H515" s="51">
        <v>0</v>
      </c>
      <c r="I515" s="50">
        <f t="shared" si="26"/>
        <v>0</v>
      </c>
      <c r="J515" s="50">
        <f t="shared" si="27"/>
        <v>0</v>
      </c>
      <c r="K515" s="50">
        <f t="shared" si="28"/>
        <v>0</v>
      </c>
      <c r="L515" s="15"/>
      <c r="M515" s="15"/>
      <c r="N515" s="15"/>
      <c r="O515" s="15"/>
      <c r="P515" s="15"/>
      <c r="Q515" s="15"/>
      <c r="R515" s="15"/>
      <c r="S515" s="15"/>
    </row>
    <row r="516" spans="2:19" x14ac:dyDescent="0.3">
      <c r="B516" s="53">
        <v>2020</v>
      </c>
      <c r="C516" s="15" t="s">
        <v>193</v>
      </c>
      <c r="D516" s="15" t="s">
        <v>192</v>
      </c>
      <c r="E516" s="15">
        <v>2019</v>
      </c>
      <c r="F516" s="15" t="s">
        <v>77</v>
      </c>
      <c r="G516" s="15">
        <v>5</v>
      </c>
      <c r="H516" s="51">
        <v>0</v>
      </c>
      <c r="I516" s="50">
        <f t="shared" si="26"/>
        <v>0</v>
      </c>
      <c r="J516" s="50">
        <f t="shared" si="27"/>
        <v>0</v>
      </c>
      <c r="K516" s="50">
        <f t="shared" si="28"/>
        <v>0</v>
      </c>
      <c r="L516" s="15"/>
      <c r="M516" s="15"/>
      <c r="N516" s="15"/>
      <c r="O516" s="15"/>
      <c r="P516" s="15"/>
      <c r="Q516" s="15"/>
      <c r="R516" s="15"/>
      <c r="S516" s="15"/>
    </row>
    <row r="517" spans="2:19" x14ac:dyDescent="0.3">
      <c r="B517" s="53">
        <v>2020</v>
      </c>
      <c r="C517" s="15" t="s">
        <v>191</v>
      </c>
      <c r="D517" s="15" t="s">
        <v>88</v>
      </c>
      <c r="E517" s="15">
        <v>2021</v>
      </c>
      <c r="F517" s="15" t="s">
        <v>77</v>
      </c>
      <c r="G517" s="15">
        <v>5</v>
      </c>
      <c r="H517" s="51">
        <v>0</v>
      </c>
      <c r="I517" s="50">
        <f t="shared" si="26"/>
        <v>0</v>
      </c>
      <c r="J517" s="50">
        <f t="shared" si="27"/>
        <v>0</v>
      </c>
      <c r="K517" s="50">
        <f t="shared" si="28"/>
        <v>0</v>
      </c>
      <c r="L517" s="15"/>
      <c r="M517" s="15"/>
      <c r="N517" s="15"/>
      <c r="O517" s="15"/>
      <c r="P517" s="15"/>
      <c r="Q517" s="15"/>
      <c r="R517" s="15"/>
      <c r="S517" s="15"/>
    </row>
    <row r="518" spans="2:19" x14ac:dyDescent="0.3">
      <c r="B518" s="53">
        <v>2020</v>
      </c>
      <c r="C518" s="15" t="s">
        <v>190</v>
      </c>
      <c r="D518" s="15" t="s">
        <v>95</v>
      </c>
      <c r="E518" s="15">
        <v>2019</v>
      </c>
      <c r="F518" s="15" t="s">
        <v>94</v>
      </c>
      <c r="G518" s="15">
        <v>3</v>
      </c>
      <c r="H518" s="51">
        <v>0</v>
      </c>
      <c r="I518" s="50">
        <f t="shared" si="26"/>
        <v>0</v>
      </c>
      <c r="J518" s="50">
        <f t="shared" si="27"/>
        <v>0</v>
      </c>
      <c r="K518" s="50">
        <f t="shared" si="28"/>
        <v>0</v>
      </c>
      <c r="L518" s="15"/>
      <c r="M518" s="15"/>
      <c r="N518" s="15"/>
      <c r="O518" s="15"/>
      <c r="P518" s="15"/>
      <c r="Q518" s="15"/>
      <c r="R518" s="15"/>
      <c r="S518" s="15"/>
    </row>
    <row r="519" spans="2:19" x14ac:dyDescent="0.3">
      <c r="B519" s="53">
        <v>2020</v>
      </c>
      <c r="C519" s="15" t="s">
        <v>189</v>
      </c>
      <c r="D519" s="15" t="s">
        <v>88</v>
      </c>
      <c r="E519" s="15">
        <v>2014</v>
      </c>
      <c r="F519" s="15" t="s">
        <v>94</v>
      </c>
      <c r="G519" s="15">
        <v>5</v>
      </c>
      <c r="H519" s="51">
        <v>5</v>
      </c>
      <c r="I519" s="50">
        <f t="shared" si="26"/>
        <v>0</v>
      </c>
      <c r="J519" s="50">
        <f t="shared" si="27"/>
        <v>0</v>
      </c>
      <c r="K519" s="50">
        <f t="shared" si="28"/>
        <v>5</v>
      </c>
      <c r="L519" s="15"/>
      <c r="M519" s="15"/>
      <c r="N519" s="15"/>
      <c r="O519" s="15"/>
      <c r="P519" s="15"/>
      <c r="Q519" s="15"/>
      <c r="R519" s="15"/>
      <c r="S519" s="15"/>
    </row>
    <row r="520" spans="2:19" x14ac:dyDescent="0.3">
      <c r="B520" s="53">
        <v>2020</v>
      </c>
      <c r="C520" s="15" t="s">
        <v>188</v>
      </c>
      <c r="D520" s="15" t="s">
        <v>183</v>
      </c>
      <c r="E520" s="15">
        <v>2019</v>
      </c>
      <c r="F520" s="15" t="s">
        <v>117</v>
      </c>
      <c r="G520" s="15">
        <v>5</v>
      </c>
      <c r="H520" s="51">
        <v>70</v>
      </c>
      <c r="I520" s="50">
        <f t="shared" si="26"/>
        <v>0</v>
      </c>
      <c r="J520" s="50">
        <f t="shared" si="27"/>
        <v>0</v>
      </c>
      <c r="K520" s="50">
        <f t="shared" si="28"/>
        <v>70</v>
      </c>
      <c r="L520" s="15"/>
      <c r="M520" s="15"/>
      <c r="N520" s="15"/>
      <c r="O520" s="15"/>
      <c r="P520" s="15"/>
      <c r="Q520" s="15"/>
      <c r="R520" s="15"/>
      <c r="S520" s="15"/>
    </row>
    <row r="521" spans="2:19" x14ac:dyDescent="0.3">
      <c r="B521" s="53">
        <v>2020</v>
      </c>
      <c r="C521" s="15" t="s">
        <v>187</v>
      </c>
      <c r="D521" s="15" t="s">
        <v>88</v>
      </c>
      <c r="E521" s="15">
        <v>2017</v>
      </c>
      <c r="F521" s="15" t="s">
        <v>82</v>
      </c>
      <c r="G521" s="15">
        <v>5</v>
      </c>
      <c r="H521" s="51">
        <v>63</v>
      </c>
      <c r="I521" s="50">
        <f t="shared" si="26"/>
        <v>0</v>
      </c>
      <c r="J521" s="50">
        <f t="shared" si="27"/>
        <v>0</v>
      </c>
      <c r="K521" s="50">
        <f t="shared" si="28"/>
        <v>63</v>
      </c>
      <c r="L521" s="15"/>
      <c r="M521" s="15"/>
      <c r="N521" s="15"/>
      <c r="O521" s="15"/>
      <c r="P521" s="15"/>
      <c r="Q521" s="15"/>
      <c r="R521" s="15"/>
      <c r="S521" s="15"/>
    </row>
    <row r="522" spans="2:19" x14ac:dyDescent="0.3">
      <c r="B522" s="53">
        <v>2020</v>
      </c>
      <c r="C522" s="15" t="s">
        <v>186</v>
      </c>
      <c r="D522" s="15" t="s">
        <v>88</v>
      </c>
      <c r="E522" s="15">
        <v>2017</v>
      </c>
      <c r="F522" s="15" t="s">
        <v>77</v>
      </c>
      <c r="G522" s="15">
        <v>5</v>
      </c>
      <c r="H522" s="51">
        <v>70</v>
      </c>
      <c r="I522" s="50">
        <f t="shared" si="26"/>
        <v>0</v>
      </c>
      <c r="J522" s="50">
        <f t="shared" si="27"/>
        <v>0</v>
      </c>
      <c r="K522" s="50">
        <f t="shared" si="28"/>
        <v>70</v>
      </c>
      <c r="L522" s="15"/>
      <c r="M522" s="15"/>
      <c r="N522" s="15"/>
      <c r="O522" s="15"/>
      <c r="P522" s="15"/>
      <c r="Q522" s="15"/>
      <c r="R522" s="15"/>
      <c r="S522" s="15"/>
    </row>
    <row r="523" spans="2:19" x14ac:dyDescent="0.3">
      <c r="B523" s="53">
        <v>2020</v>
      </c>
      <c r="C523" s="15" t="s">
        <v>185</v>
      </c>
      <c r="D523" s="15" t="s">
        <v>88</v>
      </c>
      <c r="E523" s="15">
        <v>2019</v>
      </c>
      <c r="F523" s="15" t="s">
        <v>90</v>
      </c>
      <c r="G523" s="15">
        <v>5</v>
      </c>
      <c r="H523" s="51">
        <v>5</v>
      </c>
      <c r="I523" s="50">
        <f t="shared" si="26"/>
        <v>0</v>
      </c>
      <c r="J523" s="50">
        <f t="shared" si="27"/>
        <v>0</v>
      </c>
      <c r="K523" s="50">
        <f t="shared" si="28"/>
        <v>5</v>
      </c>
      <c r="L523" s="15"/>
      <c r="M523" s="15"/>
      <c r="N523" s="15"/>
      <c r="O523" s="15"/>
      <c r="P523" s="15"/>
      <c r="Q523" s="15"/>
      <c r="R523" s="15"/>
      <c r="S523" s="15"/>
    </row>
    <row r="524" spans="2:19" x14ac:dyDescent="0.3">
      <c r="B524" s="53">
        <v>2020</v>
      </c>
      <c r="C524" s="15" t="s">
        <v>184</v>
      </c>
      <c r="D524" s="15" t="s">
        <v>183</v>
      </c>
      <c r="E524" s="15">
        <v>2019</v>
      </c>
      <c r="F524" s="15" t="s">
        <v>117</v>
      </c>
      <c r="G524" s="15">
        <v>5</v>
      </c>
      <c r="H524" s="51">
        <v>7</v>
      </c>
      <c r="I524" s="50">
        <f t="shared" si="26"/>
        <v>0</v>
      </c>
      <c r="J524" s="50">
        <f t="shared" si="27"/>
        <v>0</v>
      </c>
      <c r="K524" s="50">
        <f t="shared" si="28"/>
        <v>7</v>
      </c>
      <c r="L524" s="15"/>
      <c r="M524" s="15"/>
      <c r="N524" s="15"/>
      <c r="O524" s="15"/>
      <c r="P524" s="15"/>
      <c r="Q524" s="15"/>
      <c r="R524" s="15"/>
      <c r="S524" s="15"/>
    </row>
    <row r="525" spans="2:19" x14ac:dyDescent="0.3">
      <c r="B525" s="53">
        <v>2020</v>
      </c>
      <c r="C525" s="15" t="s">
        <v>182</v>
      </c>
      <c r="D525" s="15" t="s">
        <v>88</v>
      </c>
      <c r="E525" s="15">
        <v>2015</v>
      </c>
      <c r="F525" s="15" t="s">
        <v>90</v>
      </c>
      <c r="G525" s="15">
        <v>5</v>
      </c>
      <c r="H525" s="51">
        <v>3</v>
      </c>
      <c r="I525" s="50">
        <f t="shared" si="26"/>
        <v>0</v>
      </c>
      <c r="J525" s="50">
        <f t="shared" si="27"/>
        <v>0</v>
      </c>
      <c r="K525" s="50">
        <f t="shared" si="28"/>
        <v>3</v>
      </c>
      <c r="L525" s="15"/>
      <c r="M525" s="15"/>
      <c r="N525" s="15"/>
      <c r="O525" s="15"/>
      <c r="P525" s="15"/>
      <c r="Q525" s="15"/>
      <c r="R525" s="15"/>
      <c r="S525" s="15"/>
    </row>
    <row r="526" spans="2:19" x14ac:dyDescent="0.3">
      <c r="B526" s="53">
        <v>2020</v>
      </c>
      <c r="C526" s="15" t="s">
        <v>181</v>
      </c>
      <c r="D526" s="15" t="s">
        <v>180</v>
      </c>
      <c r="E526" s="15">
        <v>2014</v>
      </c>
      <c r="F526" s="15" t="s">
        <v>94</v>
      </c>
      <c r="G526" s="15">
        <v>4</v>
      </c>
      <c r="H526" s="51">
        <v>0</v>
      </c>
      <c r="I526" s="50">
        <f t="shared" si="26"/>
        <v>0</v>
      </c>
      <c r="J526" s="50">
        <f t="shared" si="27"/>
        <v>0</v>
      </c>
      <c r="K526" s="50">
        <f t="shared" si="28"/>
        <v>0</v>
      </c>
      <c r="L526" s="15"/>
      <c r="M526" s="15"/>
      <c r="N526" s="15"/>
      <c r="O526" s="15"/>
      <c r="P526" s="15"/>
      <c r="Q526" s="15"/>
      <c r="R526" s="15"/>
      <c r="S526" s="15"/>
    </row>
    <row r="527" spans="2:19" x14ac:dyDescent="0.3">
      <c r="B527" s="53">
        <v>2020</v>
      </c>
      <c r="C527" s="15" t="s">
        <v>179</v>
      </c>
      <c r="D527" s="15" t="s">
        <v>178</v>
      </c>
      <c r="E527" s="15">
        <v>2014</v>
      </c>
      <c r="F527" s="15" t="s">
        <v>94</v>
      </c>
      <c r="G527" s="15">
        <v>4</v>
      </c>
      <c r="H527" s="51">
        <v>3</v>
      </c>
      <c r="I527" s="50">
        <f t="shared" si="26"/>
        <v>0</v>
      </c>
      <c r="J527" s="50">
        <f t="shared" si="27"/>
        <v>3</v>
      </c>
      <c r="K527" s="50">
        <f t="shared" si="28"/>
        <v>0</v>
      </c>
      <c r="L527" s="15"/>
      <c r="M527" s="15"/>
      <c r="N527" s="15"/>
      <c r="O527" s="15"/>
      <c r="P527" s="15"/>
      <c r="Q527" s="15"/>
      <c r="R527" s="15"/>
      <c r="S527" s="15"/>
    </row>
    <row r="528" spans="2:19" x14ac:dyDescent="0.3">
      <c r="B528" s="53">
        <v>2020</v>
      </c>
      <c r="C528" s="15" t="s">
        <v>177</v>
      </c>
      <c r="D528" s="15" t="s">
        <v>176</v>
      </c>
      <c r="E528" s="15">
        <v>2019</v>
      </c>
      <c r="F528" s="15" t="s">
        <v>117</v>
      </c>
      <c r="G528" s="15">
        <v>5</v>
      </c>
      <c r="H528" s="51">
        <v>38</v>
      </c>
      <c r="I528" s="50">
        <f t="shared" si="26"/>
        <v>0</v>
      </c>
      <c r="J528" s="50">
        <f t="shared" si="27"/>
        <v>0</v>
      </c>
      <c r="K528" s="50">
        <f t="shared" si="28"/>
        <v>38</v>
      </c>
      <c r="L528" s="15"/>
      <c r="M528" s="15"/>
      <c r="N528" s="15"/>
      <c r="O528" s="15"/>
      <c r="P528" s="15"/>
      <c r="Q528" s="15"/>
      <c r="R528" s="15"/>
      <c r="S528" s="15"/>
    </row>
    <row r="529" spans="2:19" x14ac:dyDescent="0.3">
      <c r="B529" s="53">
        <v>2020</v>
      </c>
      <c r="C529" s="15" t="s">
        <v>175</v>
      </c>
      <c r="D529" s="15" t="s">
        <v>174</v>
      </c>
      <c r="E529" s="15">
        <v>2016</v>
      </c>
      <c r="F529" s="15" t="s">
        <v>117</v>
      </c>
      <c r="G529" s="15">
        <v>4</v>
      </c>
      <c r="H529" s="51">
        <v>9</v>
      </c>
      <c r="I529" s="50">
        <f t="shared" si="26"/>
        <v>0</v>
      </c>
      <c r="J529" s="50">
        <f t="shared" si="27"/>
        <v>9</v>
      </c>
      <c r="K529" s="50">
        <f t="shared" si="28"/>
        <v>0</v>
      </c>
      <c r="L529" s="15"/>
      <c r="M529" s="15"/>
      <c r="N529" s="15"/>
      <c r="O529" s="15"/>
      <c r="P529" s="15"/>
      <c r="Q529" s="15"/>
      <c r="R529" s="15"/>
      <c r="S529" s="15"/>
    </row>
    <row r="530" spans="2:19" x14ac:dyDescent="0.3">
      <c r="B530" s="53">
        <v>2020</v>
      </c>
      <c r="C530" s="15" t="s">
        <v>173</v>
      </c>
      <c r="D530" s="15" t="s">
        <v>88</v>
      </c>
      <c r="E530" s="15">
        <v>2016</v>
      </c>
      <c r="F530" s="15" t="s">
        <v>117</v>
      </c>
      <c r="G530" s="15">
        <v>4</v>
      </c>
      <c r="H530" s="51">
        <v>0</v>
      </c>
      <c r="I530" s="50">
        <f t="shared" si="26"/>
        <v>0</v>
      </c>
      <c r="J530" s="50">
        <f t="shared" si="27"/>
        <v>0</v>
      </c>
      <c r="K530" s="50">
        <f t="shared" si="28"/>
        <v>0</v>
      </c>
      <c r="L530" s="15"/>
      <c r="M530" s="15"/>
      <c r="N530" s="15"/>
      <c r="O530" s="15"/>
      <c r="P530" s="15"/>
      <c r="Q530" s="15"/>
      <c r="R530" s="15"/>
      <c r="S530" s="15"/>
    </row>
    <row r="531" spans="2:19" x14ac:dyDescent="0.3">
      <c r="B531" s="53">
        <v>2020</v>
      </c>
      <c r="C531" s="15" t="s">
        <v>172</v>
      </c>
      <c r="D531" s="15" t="s">
        <v>171</v>
      </c>
      <c r="E531" s="15">
        <v>2019</v>
      </c>
      <c r="F531" s="15" t="s">
        <v>82</v>
      </c>
      <c r="G531" s="15">
        <v>5</v>
      </c>
      <c r="H531" s="51">
        <v>1</v>
      </c>
      <c r="I531" s="50">
        <f t="shared" si="26"/>
        <v>0</v>
      </c>
      <c r="J531" s="50">
        <f t="shared" si="27"/>
        <v>0</v>
      </c>
      <c r="K531" s="50">
        <f t="shared" si="28"/>
        <v>1</v>
      </c>
      <c r="L531" s="15"/>
      <c r="M531" s="15"/>
      <c r="N531" s="15"/>
      <c r="O531" s="15"/>
      <c r="P531" s="15"/>
      <c r="Q531" s="15"/>
      <c r="R531" s="15"/>
      <c r="S531" s="15"/>
    </row>
    <row r="532" spans="2:19" x14ac:dyDescent="0.3">
      <c r="B532" s="53">
        <v>2020</v>
      </c>
      <c r="C532" s="15" t="s">
        <v>170</v>
      </c>
      <c r="D532" s="15" t="s">
        <v>88</v>
      </c>
      <c r="E532" s="15">
        <v>2017</v>
      </c>
      <c r="F532" s="15" t="s">
        <v>117</v>
      </c>
      <c r="G532" s="15">
        <v>5</v>
      </c>
      <c r="H532" s="51">
        <v>0</v>
      </c>
      <c r="I532" s="50">
        <f t="shared" si="26"/>
        <v>0</v>
      </c>
      <c r="J532" s="50">
        <f t="shared" si="27"/>
        <v>0</v>
      </c>
      <c r="K532" s="50">
        <f t="shared" si="28"/>
        <v>0</v>
      </c>
      <c r="L532" s="15"/>
      <c r="M532" s="15"/>
      <c r="N532" s="15"/>
      <c r="O532" s="15"/>
      <c r="P532" s="15"/>
      <c r="Q532" s="15"/>
      <c r="R532" s="15"/>
      <c r="S532" s="15"/>
    </row>
    <row r="533" spans="2:19" x14ac:dyDescent="0.3">
      <c r="B533" s="53">
        <v>2020</v>
      </c>
      <c r="C533" s="15" t="s">
        <v>169</v>
      </c>
      <c r="D533" s="15" t="s">
        <v>168</v>
      </c>
      <c r="E533" s="15">
        <v>2016</v>
      </c>
      <c r="F533" s="15" t="s">
        <v>117</v>
      </c>
      <c r="G533" s="15">
        <v>5</v>
      </c>
      <c r="H533" s="51">
        <v>0</v>
      </c>
      <c r="I533" s="50">
        <f t="shared" si="26"/>
        <v>0</v>
      </c>
      <c r="J533" s="50">
        <f t="shared" si="27"/>
        <v>0</v>
      </c>
      <c r="K533" s="50">
        <f t="shared" si="28"/>
        <v>0</v>
      </c>
      <c r="L533" s="15"/>
      <c r="M533" s="15"/>
      <c r="N533" s="15"/>
      <c r="O533" s="15"/>
      <c r="P533" s="15"/>
      <c r="Q533" s="15"/>
      <c r="R533" s="15"/>
      <c r="S533" s="15"/>
    </row>
    <row r="534" spans="2:19" x14ac:dyDescent="0.3">
      <c r="B534" s="53">
        <v>2020</v>
      </c>
      <c r="C534" s="15" t="s">
        <v>167</v>
      </c>
      <c r="D534" s="15" t="s">
        <v>88</v>
      </c>
      <c r="E534" s="15">
        <v>2014</v>
      </c>
      <c r="F534" s="15" t="s">
        <v>90</v>
      </c>
      <c r="G534" s="15">
        <v>5</v>
      </c>
      <c r="H534" s="51">
        <v>0</v>
      </c>
      <c r="I534" s="50">
        <f t="shared" si="26"/>
        <v>0</v>
      </c>
      <c r="J534" s="50">
        <f t="shared" si="27"/>
        <v>0</v>
      </c>
      <c r="K534" s="50">
        <f t="shared" si="28"/>
        <v>0</v>
      </c>
      <c r="L534" s="15"/>
      <c r="M534" s="15"/>
      <c r="N534" s="15"/>
      <c r="O534" s="15"/>
      <c r="P534" s="15"/>
      <c r="Q534" s="15"/>
      <c r="R534" s="15"/>
      <c r="S534" s="15"/>
    </row>
    <row r="535" spans="2:19" x14ac:dyDescent="0.3">
      <c r="B535" s="53">
        <v>2020</v>
      </c>
      <c r="C535" s="15" t="s">
        <v>166</v>
      </c>
      <c r="D535" s="15" t="s">
        <v>88</v>
      </c>
      <c r="E535" s="15">
        <v>2017</v>
      </c>
      <c r="F535" s="15" t="s">
        <v>117</v>
      </c>
      <c r="G535" s="15">
        <v>5</v>
      </c>
      <c r="H535" s="51">
        <v>2</v>
      </c>
      <c r="I535" s="50">
        <f t="shared" si="26"/>
        <v>0</v>
      </c>
      <c r="J535" s="50">
        <f t="shared" si="27"/>
        <v>0</v>
      </c>
      <c r="K535" s="50">
        <f t="shared" si="28"/>
        <v>2</v>
      </c>
      <c r="L535" s="15"/>
      <c r="M535" s="15"/>
      <c r="N535" s="15"/>
      <c r="O535" s="15"/>
      <c r="P535" s="15"/>
      <c r="Q535" s="15"/>
      <c r="R535" s="15"/>
      <c r="S535" s="15"/>
    </row>
    <row r="536" spans="2:19" x14ac:dyDescent="0.3">
      <c r="B536" s="53">
        <v>2020</v>
      </c>
      <c r="C536" s="15" t="s">
        <v>165</v>
      </c>
      <c r="D536" s="15" t="s">
        <v>164</v>
      </c>
      <c r="E536" s="15">
        <v>2016</v>
      </c>
      <c r="F536" s="15" t="s">
        <v>94</v>
      </c>
      <c r="G536" s="15">
        <v>4</v>
      </c>
      <c r="H536" s="51">
        <v>0</v>
      </c>
      <c r="I536" s="50">
        <f t="shared" si="26"/>
        <v>0</v>
      </c>
      <c r="J536" s="50">
        <f t="shared" si="27"/>
        <v>0</v>
      </c>
      <c r="K536" s="50">
        <f t="shared" si="28"/>
        <v>0</v>
      </c>
      <c r="L536" s="15"/>
      <c r="M536" s="15"/>
      <c r="N536" s="15"/>
      <c r="O536" s="15"/>
      <c r="P536" s="15"/>
      <c r="Q536" s="15"/>
      <c r="R536" s="15"/>
      <c r="S536" s="15"/>
    </row>
    <row r="537" spans="2:19" x14ac:dyDescent="0.3">
      <c r="B537" s="53">
        <v>2020</v>
      </c>
      <c r="C537" s="15" t="s">
        <v>163</v>
      </c>
      <c r="D537" s="15" t="s">
        <v>162</v>
      </c>
      <c r="E537" s="15">
        <v>2014</v>
      </c>
      <c r="F537" s="15" t="s">
        <v>94</v>
      </c>
      <c r="G537" s="15">
        <v>3</v>
      </c>
      <c r="H537" s="51">
        <v>0</v>
      </c>
      <c r="I537" s="50">
        <f t="shared" si="26"/>
        <v>0</v>
      </c>
      <c r="J537" s="50">
        <f t="shared" si="27"/>
        <v>0</v>
      </c>
      <c r="K537" s="50">
        <f t="shared" si="28"/>
        <v>0</v>
      </c>
      <c r="L537" s="15"/>
      <c r="M537" s="15"/>
      <c r="N537" s="15"/>
      <c r="O537" s="15"/>
      <c r="P537" s="15"/>
      <c r="Q537" s="15"/>
      <c r="R537" s="15"/>
      <c r="S537" s="15"/>
    </row>
    <row r="538" spans="2:19" x14ac:dyDescent="0.3">
      <c r="B538" s="53">
        <v>2020</v>
      </c>
      <c r="C538" s="15" t="s">
        <v>161</v>
      </c>
      <c r="D538" s="15" t="s">
        <v>160</v>
      </c>
      <c r="E538" s="15">
        <v>2016</v>
      </c>
      <c r="F538" s="15" t="s">
        <v>94</v>
      </c>
      <c r="G538" s="15">
        <v>5</v>
      </c>
      <c r="H538" s="51">
        <v>6</v>
      </c>
      <c r="I538" s="50">
        <f t="shared" si="26"/>
        <v>0</v>
      </c>
      <c r="J538" s="50">
        <f t="shared" si="27"/>
        <v>0</v>
      </c>
      <c r="K538" s="50">
        <f t="shared" si="28"/>
        <v>6</v>
      </c>
      <c r="L538" s="15"/>
      <c r="M538" s="15"/>
      <c r="N538" s="15"/>
      <c r="O538" s="15"/>
      <c r="P538" s="15"/>
      <c r="Q538" s="15"/>
      <c r="R538" s="15"/>
      <c r="S538" s="15"/>
    </row>
    <row r="539" spans="2:19" x14ac:dyDescent="0.3">
      <c r="B539" s="53">
        <v>2020</v>
      </c>
      <c r="C539" s="15" t="s">
        <v>159</v>
      </c>
      <c r="D539" s="15" t="s">
        <v>158</v>
      </c>
      <c r="E539" s="15">
        <v>2018</v>
      </c>
      <c r="F539" s="15" t="s">
        <v>94</v>
      </c>
      <c r="G539" s="15">
        <v>3</v>
      </c>
      <c r="H539" s="51">
        <v>91</v>
      </c>
      <c r="I539" s="50">
        <f t="shared" si="26"/>
        <v>91</v>
      </c>
      <c r="J539" s="50">
        <f t="shared" si="27"/>
        <v>0</v>
      </c>
      <c r="K539" s="50">
        <f t="shared" si="28"/>
        <v>0</v>
      </c>
      <c r="L539" s="15"/>
      <c r="M539" s="15"/>
      <c r="N539" s="15"/>
      <c r="O539" s="15"/>
      <c r="P539" s="15"/>
      <c r="Q539" s="15"/>
      <c r="R539" s="15"/>
      <c r="S539" s="15"/>
    </row>
    <row r="540" spans="2:19" x14ac:dyDescent="0.3">
      <c r="B540" s="53">
        <v>2020</v>
      </c>
      <c r="C540" s="15" t="s">
        <v>157</v>
      </c>
      <c r="D540" s="15" t="s">
        <v>156</v>
      </c>
      <c r="E540" s="15">
        <v>2017</v>
      </c>
      <c r="F540" s="15" t="s">
        <v>94</v>
      </c>
      <c r="G540" s="15">
        <v>4</v>
      </c>
      <c r="H540" s="51">
        <v>10</v>
      </c>
      <c r="I540" s="50">
        <f t="shared" si="26"/>
        <v>0</v>
      </c>
      <c r="J540" s="50">
        <f t="shared" si="27"/>
        <v>10</v>
      </c>
      <c r="K540" s="50">
        <f t="shared" si="28"/>
        <v>0</v>
      </c>
      <c r="L540" s="15"/>
      <c r="M540" s="15"/>
      <c r="N540" s="15"/>
      <c r="O540" s="15"/>
      <c r="P540" s="15"/>
      <c r="Q540" s="15"/>
      <c r="R540" s="15"/>
      <c r="S540" s="15"/>
    </row>
    <row r="541" spans="2:19" x14ac:dyDescent="0.3">
      <c r="B541" s="53">
        <v>2020</v>
      </c>
      <c r="C541" s="15" t="s">
        <v>155</v>
      </c>
      <c r="D541" s="15" t="s">
        <v>88</v>
      </c>
      <c r="E541" s="15">
        <v>2013</v>
      </c>
      <c r="F541" s="15" t="s">
        <v>117</v>
      </c>
      <c r="G541" s="15">
        <v>5</v>
      </c>
      <c r="H541" s="51">
        <v>0</v>
      </c>
      <c r="I541" s="50">
        <f t="shared" si="26"/>
        <v>0</v>
      </c>
      <c r="J541" s="50">
        <f t="shared" si="27"/>
        <v>0</v>
      </c>
      <c r="K541" s="50">
        <f t="shared" si="28"/>
        <v>0</v>
      </c>
      <c r="L541" s="15"/>
      <c r="M541" s="15"/>
      <c r="N541" s="15"/>
      <c r="O541" s="15"/>
      <c r="P541" s="15"/>
      <c r="Q541" s="15"/>
      <c r="R541" s="15"/>
      <c r="S541" s="15"/>
    </row>
    <row r="542" spans="2:19" x14ac:dyDescent="0.3">
      <c r="B542" s="53">
        <v>2020</v>
      </c>
      <c r="C542" s="15" t="s">
        <v>154</v>
      </c>
      <c r="D542" s="15" t="s">
        <v>153</v>
      </c>
      <c r="E542" s="15">
        <v>2015</v>
      </c>
      <c r="F542" s="15" t="s">
        <v>94</v>
      </c>
      <c r="G542" s="15">
        <v>5</v>
      </c>
      <c r="H542" s="51">
        <v>77</v>
      </c>
      <c r="I542" s="50">
        <f t="shared" si="26"/>
        <v>0</v>
      </c>
      <c r="J542" s="50">
        <f t="shared" si="27"/>
        <v>0</v>
      </c>
      <c r="K542" s="50">
        <f t="shared" si="28"/>
        <v>77</v>
      </c>
      <c r="L542" s="15"/>
      <c r="M542" s="15"/>
      <c r="N542" s="15"/>
      <c r="O542" s="15"/>
      <c r="P542" s="15"/>
      <c r="Q542" s="15"/>
      <c r="R542" s="15"/>
      <c r="S542" s="15"/>
    </row>
    <row r="543" spans="2:19" x14ac:dyDescent="0.3">
      <c r="B543" s="53">
        <v>2020</v>
      </c>
      <c r="C543" s="15" t="s">
        <v>152</v>
      </c>
      <c r="D543" s="15" t="s">
        <v>151</v>
      </c>
      <c r="E543" s="15">
        <v>2019</v>
      </c>
      <c r="F543" s="15" t="s">
        <v>90</v>
      </c>
      <c r="G543" s="15">
        <v>5</v>
      </c>
      <c r="H543" s="51">
        <v>4</v>
      </c>
      <c r="I543" s="50">
        <f t="shared" si="26"/>
        <v>0</v>
      </c>
      <c r="J543" s="50">
        <f t="shared" si="27"/>
        <v>0</v>
      </c>
      <c r="K543" s="50">
        <f t="shared" si="28"/>
        <v>4</v>
      </c>
      <c r="L543" s="15"/>
      <c r="M543" s="15"/>
      <c r="N543" s="15"/>
      <c r="O543" s="15"/>
      <c r="P543" s="15"/>
      <c r="Q543" s="15"/>
      <c r="R543" s="15"/>
      <c r="S543" s="15"/>
    </row>
    <row r="544" spans="2:19" x14ac:dyDescent="0.3">
      <c r="B544" s="53">
        <v>2020</v>
      </c>
      <c r="C544" s="15" t="s">
        <v>150</v>
      </c>
      <c r="D544" s="15" t="s">
        <v>88</v>
      </c>
      <c r="E544" s="15">
        <v>2014</v>
      </c>
      <c r="F544" s="15" t="s">
        <v>85</v>
      </c>
      <c r="G544" s="15">
        <v>5</v>
      </c>
      <c r="H544" s="51">
        <v>0</v>
      </c>
      <c r="I544" s="50">
        <f t="shared" si="26"/>
        <v>0</v>
      </c>
      <c r="J544" s="50">
        <f t="shared" si="27"/>
        <v>0</v>
      </c>
      <c r="K544" s="50">
        <f t="shared" si="28"/>
        <v>0</v>
      </c>
      <c r="L544" s="15"/>
      <c r="M544" s="15"/>
      <c r="N544" s="15"/>
      <c r="O544" s="15"/>
      <c r="P544" s="15"/>
      <c r="Q544" s="15"/>
      <c r="R544" s="15"/>
      <c r="S544" s="15"/>
    </row>
    <row r="545" spans="2:19" x14ac:dyDescent="0.3">
      <c r="B545" s="53">
        <v>2020</v>
      </c>
      <c r="C545" s="15" t="s">
        <v>149</v>
      </c>
      <c r="D545" s="15" t="s">
        <v>148</v>
      </c>
      <c r="E545" s="15">
        <v>2019</v>
      </c>
      <c r="F545" s="15" t="s">
        <v>77</v>
      </c>
      <c r="G545" s="15">
        <v>5</v>
      </c>
      <c r="H545" s="51">
        <v>1</v>
      </c>
      <c r="I545" s="50">
        <f t="shared" si="26"/>
        <v>0</v>
      </c>
      <c r="J545" s="50">
        <f t="shared" si="27"/>
        <v>0</v>
      </c>
      <c r="K545" s="50">
        <f t="shared" si="28"/>
        <v>1</v>
      </c>
      <c r="L545" s="15"/>
      <c r="M545" s="15"/>
      <c r="N545" s="15"/>
      <c r="O545" s="15"/>
      <c r="P545" s="15"/>
      <c r="Q545" s="15"/>
      <c r="R545" s="15"/>
      <c r="S545" s="15"/>
    </row>
    <row r="546" spans="2:19" x14ac:dyDescent="0.3">
      <c r="B546" s="53">
        <v>2020</v>
      </c>
      <c r="C546" s="15" t="s">
        <v>147</v>
      </c>
      <c r="D546" s="15" t="s">
        <v>88</v>
      </c>
      <c r="E546" s="15">
        <v>2013</v>
      </c>
      <c r="F546" s="15" t="s">
        <v>117</v>
      </c>
      <c r="G546" s="15">
        <v>5</v>
      </c>
      <c r="H546" s="51">
        <v>0</v>
      </c>
      <c r="I546" s="50">
        <f t="shared" si="26"/>
        <v>0</v>
      </c>
      <c r="J546" s="50">
        <f t="shared" si="27"/>
        <v>0</v>
      </c>
      <c r="K546" s="50">
        <f t="shared" si="28"/>
        <v>0</v>
      </c>
      <c r="L546" s="15"/>
      <c r="M546" s="15"/>
      <c r="N546" s="15"/>
      <c r="O546" s="15"/>
      <c r="P546" s="15"/>
      <c r="Q546" s="15"/>
      <c r="R546" s="15"/>
      <c r="S546" s="15"/>
    </row>
    <row r="547" spans="2:19" x14ac:dyDescent="0.3">
      <c r="B547" s="53">
        <v>2020</v>
      </c>
      <c r="C547" s="15" t="s">
        <v>146</v>
      </c>
      <c r="D547" s="15" t="s">
        <v>145</v>
      </c>
      <c r="E547" s="15">
        <v>2015</v>
      </c>
      <c r="F547" s="15" t="s">
        <v>90</v>
      </c>
      <c r="G547" s="15">
        <v>5</v>
      </c>
      <c r="H547" s="51">
        <v>0</v>
      </c>
      <c r="I547" s="50">
        <f t="shared" si="26"/>
        <v>0</v>
      </c>
      <c r="J547" s="50">
        <f t="shared" si="27"/>
        <v>0</v>
      </c>
      <c r="K547" s="50">
        <f t="shared" si="28"/>
        <v>0</v>
      </c>
      <c r="L547" s="15"/>
      <c r="M547" s="15"/>
      <c r="N547" s="15"/>
      <c r="O547" s="15"/>
      <c r="P547" s="15"/>
      <c r="Q547" s="15"/>
      <c r="R547" s="15"/>
      <c r="S547" s="15"/>
    </row>
    <row r="548" spans="2:19" x14ac:dyDescent="0.3">
      <c r="B548" s="53">
        <v>2020</v>
      </c>
      <c r="C548" s="15" t="s">
        <v>144</v>
      </c>
      <c r="D548" s="15" t="s">
        <v>143</v>
      </c>
      <c r="E548" s="15">
        <v>2017</v>
      </c>
      <c r="F548" s="15" t="s">
        <v>94</v>
      </c>
      <c r="G548" s="15">
        <v>4</v>
      </c>
      <c r="H548" s="51">
        <v>90</v>
      </c>
      <c r="I548" s="50">
        <f t="shared" si="26"/>
        <v>0</v>
      </c>
      <c r="J548" s="50">
        <f t="shared" si="27"/>
        <v>90</v>
      </c>
      <c r="K548" s="50">
        <f t="shared" si="28"/>
        <v>0</v>
      </c>
      <c r="L548" s="15"/>
      <c r="M548" s="15"/>
      <c r="N548" s="15"/>
      <c r="O548" s="15"/>
      <c r="P548" s="15"/>
      <c r="Q548" s="15"/>
      <c r="R548" s="15"/>
      <c r="S548" s="15"/>
    </row>
    <row r="549" spans="2:19" x14ac:dyDescent="0.3">
      <c r="B549" s="53">
        <v>2020</v>
      </c>
      <c r="C549" s="15" t="s">
        <v>142</v>
      </c>
      <c r="D549" s="15" t="s">
        <v>141</v>
      </c>
      <c r="E549" s="15">
        <v>2017</v>
      </c>
      <c r="F549" s="15" t="s">
        <v>82</v>
      </c>
      <c r="G549" s="15">
        <v>5</v>
      </c>
      <c r="H549" s="51">
        <v>358</v>
      </c>
      <c r="I549" s="50">
        <f t="shared" si="26"/>
        <v>0</v>
      </c>
      <c r="J549" s="50">
        <f t="shared" si="27"/>
        <v>0</v>
      </c>
      <c r="K549" s="50">
        <f t="shared" si="28"/>
        <v>358</v>
      </c>
      <c r="L549" s="15"/>
      <c r="M549" s="15"/>
      <c r="N549" s="15"/>
      <c r="O549" s="15"/>
      <c r="P549" s="15"/>
      <c r="Q549" s="15"/>
      <c r="R549" s="15"/>
      <c r="S549" s="15"/>
    </row>
    <row r="550" spans="2:19" x14ac:dyDescent="0.3">
      <c r="B550" s="53">
        <v>2020</v>
      </c>
      <c r="C550" s="15" t="s">
        <v>140</v>
      </c>
      <c r="D550" s="15" t="s">
        <v>88</v>
      </c>
      <c r="E550" s="15">
        <v>2019</v>
      </c>
      <c r="F550" s="15" t="s">
        <v>117</v>
      </c>
      <c r="G550" s="15">
        <v>5</v>
      </c>
      <c r="H550" s="51">
        <v>116</v>
      </c>
      <c r="I550" s="50">
        <f t="shared" si="26"/>
        <v>0</v>
      </c>
      <c r="J550" s="50">
        <f t="shared" si="27"/>
        <v>0</v>
      </c>
      <c r="K550" s="50">
        <f t="shared" si="28"/>
        <v>116</v>
      </c>
      <c r="L550" s="15"/>
      <c r="M550" s="15"/>
      <c r="N550" s="15"/>
      <c r="O550" s="15"/>
      <c r="P550" s="15"/>
      <c r="Q550" s="15"/>
      <c r="R550" s="15"/>
      <c r="S550" s="15"/>
    </row>
    <row r="551" spans="2:19" x14ac:dyDescent="0.3">
      <c r="B551" s="53">
        <v>2020</v>
      </c>
      <c r="C551" s="15" t="s">
        <v>139</v>
      </c>
      <c r="D551" s="15" t="s">
        <v>138</v>
      </c>
      <c r="E551" s="15">
        <v>2016</v>
      </c>
      <c r="F551" s="15" t="s">
        <v>137</v>
      </c>
      <c r="G551" s="15">
        <v>5</v>
      </c>
      <c r="H551" s="51">
        <v>0</v>
      </c>
      <c r="I551" s="50">
        <f t="shared" ref="I551:I581" si="29">IF(G551&lt;4,H551,0)</f>
        <v>0</v>
      </c>
      <c r="J551" s="50">
        <f t="shared" ref="J551:J581" si="30">IF(G551=4,H551,0)</f>
        <v>0</v>
      </c>
      <c r="K551" s="50">
        <f t="shared" ref="K551:K581" si="31">IF(G551=5,H551,0)</f>
        <v>0</v>
      </c>
      <c r="L551" s="15"/>
      <c r="M551" s="15"/>
      <c r="N551" s="15"/>
      <c r="O551" s="15"/>
      <c r="P551" s="15"/>
      <c r="Q551" s="15"/>
      <c r="R551" s="15"/>
      <c r="S551" s="15"/>
    </row>
    <row r="552" spans="2:19" x14ac:dyDescent="0.3">
      <c r="B552" s="53">
        <v>2020</v>
      </c>
      <c r="C552" s="15" t="s">
        <v>136</v>
      </c>
      <c r="D552" s="15" t="s">
        <v>135</v>
      </c>
      <c r="E552" s="15">
        <v>2016</v>
      </c>
      <c r="F552" s="15" t="s">
        <v>90</v>
      </c>
      <c r="G552" s="15">
        <v>5</v>
      </c>
      <c r="H552" s="51">
        <v>0</v>
      </c>
      <c r="I552" s="50">
        <f t="shared" si="29"/>
        <v>0</v>
      </c>
      <c r="J552" s="50">
        <f t="shared" si="30"/>
        <v>0</v>
      </c>
      <c r="K552" s="50">
        <f t="shared" si="31"/>
        <v>0</v>
      </c>
      <c r="L552" s="15"/>
      <c r="M552" s="15"/>
      <c r="N552" s="15"/>
      <c r="O552" s="15"/>
      <c r="P552" s="15"/>
      <c r="Q552" s="15"/>
      <c r="R552" s="15"/>
      <c r="S552" s="15"/>
    </row>
    <row r="553" spans="2:19" x14ac:dyDescent="0.3">
      <c r="B553" s="53">
        <v>2020</v>
      </c>
      <c r="C553" s="15" t="s">
        <v>134</v>
      </c>
      <c r="D553" s="15" t="s">
        <v>88</v>
      </c>
      <c r="E553" s="15">
        <v>2015</v>
      </c>
      <c r="F553" s="15" t="s">
        <v>133</v>
      </c>
      <c r="G553" s="15">
        <v>5</v>
      </c>
      <c r="H553" s="51">
        <v>7</v>
      </c>
      <c r="I553" s="50">
        <f t="shared" si="29"/>
        <v>0</v>
      </c>
      <c r="J553" s="50">
        <f t="shared" si="30"/>
        <v>0</v>
      </c>
      <c r="K553" s="50">
        <f t="shared" si="31"/>
        <v>7</v>
      </c>
      <c r="L553" s="15"/>
      <c r="M553" s="15"/>
      <c r="N553" s="15"/>
      <c r="O553" s="15"/>
      <c r="P553" s="15"/>
      <c r="Q553" s="15"/>
      <c r="R553" s="15"/>
      <c r="S553" s="15"/>
    </row>
    <row r="554" spans="2:19" x14ac:dyDescent="0.3">
      <c r="B554" s="53">
        <v>2020</v>
      </c>
      <c r="C554" s="15" t="s">
        <v>132</v>
      </c>
      <c r="D554" s="15" t="s">
        <v>88</v>
      </c>
      <c r="E554" s="15">
        <v>2018</v>
      </c>
      <c r="F554" s="15" t="s">
        <v>101</v>
      </c>
      <c r="G554" s="15">
        <v>4</v>
      </c>
      <c r="H554" s="51">
        <v>0</v>
      </c>
      <c r="I554" s="50">
        <f t="shared" si="29"/>
        <v>0</v>
      </c>
      <c r="J554" s="50">
        <f t="shared" si="30"/>
        <v>0</v>
      </c>
      <c r="K554" s="50">
        <f t="shared" si="31"/>
        <v>0</v>
      </c>
      <c r="L554" s="15"/>
      <c r="M554" s="15"/>
      <c r="N554" s="15"/>
      <c r="O554" s="15"/>
      <c r="P554" s="15"/>
      <c r="Q554" s="15"/>
      <c r="R554" s="15"/>
      <c r="S554" s="15"/>
    </row>
    <row r="555" spans="2:19" x14ac:dyDescent="0.3">
      <c r="B555" s="53">
        <v>2020</v>
      </c>
      <c r="C555" s="15" t="s">
        <v>131</v>
      </c>
      <c r="D555" s="15" t="s">
        <v>130</v>
      </c>
      <c r="E555" s="15">
        <v>2019</v>
      </c>
      <c r="F555" s="15" t="s">
        <v>82</v>
      </c>
      <c r="G555" s="15">
        <v>5</v>
      </c>
      <c r="H555" s="51">
        <v>297</v>
      </c>
      <c r="I555" s="50">
        <f t="shared" si="29"/>
        <v>0</v>
      </c>
      <c r="J555" s="50">
        <f t="shared" si="30"/>
        <v>0</v>
      </c>
      <c r="K555" s="50">
        <f t="shared" si="31"/>
        <v>297</v>
      </c>
      <c r="L555" s="15"/>
      <c r="M555" s="15"/>
      <c r="N555" s="15"/>
      <c r="O555" s="15"/>
      <c r="P555" s="15"/>
      <c r="Q555" s="15"/>
      <c r="R555" s="15"/>
      <c r="S555" s="15"/>
    </row>
    <row r="556" spans="2:19" x14ac:dyDescent="0.3">
      <c r="B556" s="53">
        <v>2020</v>
      </c>
      <c r="C556" s="15" t="s">
        <v>128</v>
      </c>
      <c r="D556" s="15" t="s">
        <v>129</v>
      </c>
      <c r="E556" s="15">
        <v>2017</v>
      </c>
      <c r="F556" s="15" t="s">
        <v>94</v>
      </c>
      <c r="G556" s="15">
        <v>5</v>
      </c>
      <c r="H556" s="51">
        <v>3</v>
      </c>
      <c r="I556" s="50">
        <f t="shared" si="29"/>
        <v>0</v>
      </c>
      <c r="J556" s="50">
        <f t="shared" si="30"/>
        <v>0</v>
      </c>
      <c r="K556" s="50">
        <f t="shared" si="31"/>
        <v>3</v>
      </c>
      <c r="L556" s="15"/>
      <c r="M556" s="15"/>
      <c r="N556" s="15"/>
      <c r="O556" s="15"/>
      <c r="P556" s="15"/>
      <c r="Q556" s="15"/>
      <c r="R556" s="15"/>
      <c r="S556" s="15"/>
    </row>
    <row r="557" spans="2:19" x14ac:dyDescent="0.3">
      <c r="B557" s="53">
        <v>2020</v>
      </c>
      <c r="C557" s="15" t="s">
        <v>128</v>
      </c>
      <c r="D557" s="15" t="s">
        <v>127</v>
      </c>
      <c r="E557" s="15">
        <v>2020</v>
      </c>
      <c r="F557" s="15" t="s">
        <v>117</v>
      </c>
      <c r="G557" s="15">
        <v>5</v>
      </c>
      <c r="H557" s="51">
        <v>279</v>
      </c>
      <c r="I557" s="50">
        <f t="shared" si="29"/>
        <v>0</v>
      </c>
      <c r="J557" s="50">
        <f t="shared" si="30"/>
        <v>0</v>
      </c>
      <c r="K557" s="50">
        <f t="shared" si="31"/>
        <v>279</v>
      </c>
      <c r="L557" s="15"/>
      <c r="M557" s="15"/>
      <c r="N557" s="15"/>
      <c r="O557" s="15"/>
      <c r="P557" s="15"/>
      <c r="Q557" s="15"/>
      <c r="R557" s="15"/>
      <c r="S557" s="15"/>
    </row>
    <row r="558" spans="2:19" x14ac:dyDescent="0.3">
      <c r="B558" s="53">
        <v>2020</v>
      </c>
      <c r="C558" s="15" t="s">
        <v>126</v>
      </c>
      <c r="D558" s="15" t="s">
        <v>125</v>
      </c>
      <c r="E558" s="15">
        <v>2017</v>
      </c>
      <c r="F558" s="15" t="s">
        <v>85</v>
      </c>
      <c r="G558" s="15">
        <v>5</v>
      </c>
      <c r="H558" s="51">
        <v>0</v>
      </c>
      <c r="I558" s="50">
        <f t="shared" si="29"/>
        <v>0</v>
      </c>
      <c r="J558" s="50">
        <f t="shared" si="30"/>
        <v>0</v>
      </c>
      <c r="K558" s="50">
        <f t="shared" si="31"/>
        <v>0</v>
      </c>
      <c r="L558" s="15"/>
      <c r="M558" s="15"/>
      <c r="N558" s="15"/>
      <c r="O558" s="15"/>
      <c r="P558" s="15"/>
      <c r="Q558" s="15"/>
      <c r="R558" s="15"/>
      <c r="S558" s="15"/>
    </row>
    <row r="559" spans="2:19" x14ac:dyDescent="0.3">
      <c r="B559" s="53">
        <v>2020</v>
      </c>
      <c r="C559" s="15" t="s">
        <v>124</v>
      </c>
      <c r="D559" s="15" t="s">
        <v>123</v>
      </c>
      <c r="E559" s="15">
        <v>2015</v>
      </c>
      <c r="F559" s="15" t="s">
        <v>101</v>
      </c>
      <c r="G559" s="15">
        <v>4</v>
      </c>
      <c r="H559" s="51">
        <v>0</v>
      </c>
      <c r="I559" s="50">
        <f t="shared" si="29"/>
        <v>0</v>
      </c>
      <c r="J559" s="50">
        <f t="shared" si="30"/>
        <v>0</v>
      </c>
      <c r="K559" s="50">
        <f t="shared" si="31"/>
        <v>0</v>
      </c>
      <c r="L559" s="15"/>
      <c r="M559" s="15"/>
      <c r="N559" s="15"/>
      <c r="O559" s="15"/>
      <c r="P559" s="15"/>
      <c r="Q559" s="15"/>
      <c r="R559" s="15"/>
      <c r="S559" s="15"/>
    </row>
    <row r="560" spans="2:19" x14ac:dyDescent="0.3">
      <c r="B560" s="53">
        <v>2020</v>
      </c>
      <c r="C560" s="15" t="s">
        <v>122</v>
      </c>
      <c r="D560" s="15" t="s">
        <v>121</v>
      </c>
      <c r="E560" s="15">
        <v>2019</v>
      </c>
      <c r="F560" s="15" t="s">
        <v>117</v>
      </c>
      <c r="G560" s="15">
        <v>5</v>
      </c>
      <c r="H560" s="51">
        <v>88</v>
      </c>
      <c r="I560" s="50">
        <f t="shared" si="29"/>
        <v>0</v>
      </c>
      <c r="J560" s="50">
        <f t="shared" si="30"/>
        <v>0</v>
      </c>
      <c r="K560" s="50">
        <f t="shared" si="31"/>
        <v>88</v>
      </c>
      <c r="L560" s="15"/>
      <c r="M560" s="15"/>
      <c r="N560" s="15"/>
      <c r="O560" s="15"/>
      <c r="P560" s="15"/>
      <c r="Q560" s="15"/>
      <c r="R560" s="15"/>
      <c r="S560" s="15"/>
    </row>
    <row r="561" spans="2:19" x14ac:dyDescent="0.3">
      <c r="B561" s="53">
        <v>2020</v>
      </c>
      <c r="C561" s="15" t="s">
        <v>120</v>
      </c>
      <c r="D561" s="15" t="s">
        <v>88</v>
      </c>
      <c r="E561" s="15">
        <v>2014</v>
      </c>
      <c r="F561" s="15" t="s">
        <v>101</v>
      </c>
      <c r="G561" s="15">
        <v>5</v>
      </c>
      <c r="H561" s="51">
        <v>0</v>
      </c>
      <c r="I561" s="50">
        <f t="shared" si="29"/>
        <v>0</v>
      </c>
      <c r="J561" s="50">
        <f t="shared" si="30"/>
        <v>0</v>
      </c>
      <c r="K561" s="50">
        <f t="shared" si="31"/>
        <v>0</v>
      </c>
      <c r="L561" s="15"/>
      <c r="M561" s="15"/>
      <c r="N561" s="15"/>
      <c r="O561" s="15"/>
      <c r="P561" s="15"/>
      <c r="Q561" s="15"/>
      <c r="R561" s="15"/>
      <c r="S561" s="15"/>
    </row>
    <row r="562" spans="2:19" x14ac:dyDescent="0.3">
      <c r="B562" s="53">
        <v>2020</v>
      </c>
      <c r="C562" s="15" t="s">
        <v>119</v>
      </c>
      <c r="D562" s="15" t="s">
        <v>118</v>
      </c>
      <c r="E562" s="15">
        <v>2020</v>
      </c>
      <c r="F562" s="15" t="s">
        <v>117</v>
      </c>
      <c r="G562" s="15">
        <v>5</v>
      </c>
      <c r="H562" s="51">
        <v>0</v>
      </c>
      <c r="I562" s="50">
        <f t="shared" si="29"/>
        <v>0</v>
      </c>
      <c r="J562" s="50">
        <f t="shared" si="30"/>
        <v>0</v>
      </c>
      <c r="K562" s="50">
        <f t="shared" si="31"/>
        <v>0</v>
      </c>
      <c r="L562" s="15"/>
      <c r="M562" s="15"/>
      <c r="N562" s="15"/>
      <c r="O562" s="15"/>
      <c r="P562" s="15"/>
      <c r="Q562" s="15"/>
      <c r="R562" s="15"/>
      <c r="S562" s="15"/>
    </row>
    <row r="563" spans="2:19" x14ac:dyDescent="0.3">
      <c r="B563" s="53">
        <v>2020</v>
      </c>
      <c r="C563" s="15" t="s">
        <v>116</v>
      </c>
      <c r="D563" s="15" t="s">
        <v>115</v>
      </c>
      <c r="E563" s="15">
        <v>2021</v>
      </c>
      <c r="F563" s="15" t="s">
        <v>82</v>
      </c>
      <c r="G563" s="15">
        <v>5</v>
      </c>
      <c r="H563" s="51">
        <v>0</v>
      </c>
      <c r="I563" s="50">
        <f t="shared" si="29"/>
        <v>0</v>
      </c>
      <c r="J563" s="50">
        <f t="shared" si="30"/>
        <v>0</v>
      </c>
      <c r="K563" s="50">
        <f t="shared" si="31"/>
        <v>0</v>
      </c>
      <c r="L563" s="15"/>
      <c r="M563" s="15"/>
      <c r="N563" s="15"/>
      <c r="O563" s="15"/>
      <c r="P563" s="15"/>
      <c r="Q563" s="15"/>
      <c r="R563" s="15"/>
      <c r="S563" s="15"/>
    </row>
    <row r="564" spans="2:19" x14ac:dyDescent="0.3">
      <c r="B564" s="53">
        <v>2020</v>
      </c>
      <c r="C564" s="15" t="s">
        <v>114</v>
      </c>
      <c r="D564" s="15" t="s">
        <v>113</v>
      </c>
      <c r="E564" s="15">
        <v>2014</v>
      </c>
      <c r="F564" s="15" t="s">
        <v>90</v>
      </c>
      <c r="G564" s="15">
        <v>5</v>
      </c>
      <c r="H564" s="51">
        <v>1</v>
      </c>
      <c r="I564" s="50">
        <f t="shared" si="29"/>
        <v>0</v>
      </c>
      <c r="J564" s="50">
        <f t="shared" si="30"/>
        <v>0</v>
      </c>
      <c r="K564" s="50">
        <f t="shared" si="31"/>
        <v>1</v>
      </c>
      <c r="L564" s="15"/>
      <c r="M564" s="15"/>
      <c r="N564" s="15"/>
      <c r="O564" s="15"/>
      <c r="P564" s="15"/>
      <c r="Q564" s="15"/>
      <c r="R564" s="15"/>
      <c r="S564" s="15"/>
    </row>
    <row r="565" spans="2:19" x14ac:dyDescent="0.3">
      <c r="B565" s="53">
        <v>2020</v>
      </c>
      <c r="C565" s="15" t="s">
        <v>112</v>
      </c>
      <c r="D565" s="15" t="s">
        <v>111</v>
      </c>
      <c r="E565" s="15">
        <v>2017</v>
      </c>
      <c r="F565" s="15" t="s">
        <v>94</v>
      </c>
      <c r="G565" s="15">
        <v>5</v>
      </c>
      <c r="H565" s="51">
        <v>105</v>
      </c>
      <c r="I565" s="50">
        <f t="shared" si="29"/>
        <v>0</v>
      </c>
      <c r="J565" s="50">
        <f t="shared" si="30"/>
        <v>0</v>
      </c>
      <c r="K565" s="50">
        <f t="shared" si="31"/>
        <v>105</v>
      </c>
      <c r="L565" s="15"/>
      <c r="M565" s="15"/>
      <c r="N565" s="15"/>
      <c r="O565" s="15"/>
      <c r="P565" s="15"/>
      <c r="Q565" s="15"/>
      <c r="R565" s="15"/>
      <c r="S565" s="15"/>
    </row>
    <row r="566" spans="2:19" x14ac:dyDescent="0.3">
      <c r="B566" s="53">
        <v>2020</v>
      </c>
      <c r="C566" s="15" t="s">
        <v>110</v>
      </c>
      <c r="D566" s="15" t="s">
        <v>109</v>
      </c>
      <c r="E566" s="15">
        <v>2019</v>
      </c>
      <c r="F566" s="15" t="s">
        <v>99</v>
      </c>
      <c r="G566" s="15">
        <v>4</v>
      </c>
      <c r="H566" s="51">
        <v>1</v>
      </c>
      <c r="I566" s="50">
        <f t="shared" si="29"/>
        <v>0</v>
      </c>
      <c r="J566" s="50">
        <f t="shared" si="30"/>
        <v>1</v>
      </c>
      <c r="K566" s="50">
        <f t="shared" si="31"/>
        <v>0</v>
      </c>
      <c r="L566" s="15"/>
      <c r="M566" s="15"/>
      <c r="N566" s="15"/>
      <c r="O566" s="15"/>
      <c r="P566" s="15"/>
      <c r="Q566" s="15"/>
      <c r="R566" s="15"/>
      <c r="S566" s="15"/>
    </row>
    <row r="567" spans="2:19" x14ac:dyDescent="0.3">
      <c r="B567" s="53">
        <v>2020</v>
      </c>
      <c r="C567" s="15" t="s">
        <v>108</v>
      </c>
      <c r="D567" s="15" t="s">
        <v>107</v>
      </c>
      <c r="E567" s="15">
        <v>2019</v>
      </c>
      <c r="F567" s="15" t="s">
        <v>101</v>
      </c>
      <c r="G567" s="15">
        <v>5</v>
      </c>
      <c r="H567" s="51">
        <v>251</v>
      </c>
      <c r="I567" s="50">
        <f t="shared" si="29"/>
        <v>0</v>
      </c>
      <c r="J567" s="50">
        <f t="shared" si="30"/>
        <v>0</v>
      </c>
      <c r="K567" s="50">
        <f t="shared" si="31"/>
        <v>251</v>
      </c>
      <c r="L567" s="15"/>
      <c r="M567" s="15"/>
      <c r="N567" s="15"/>
      <c r="O567" s="15"/>
      <c r="P567" s="15"/>
      <c r="Q567" s="15"/>
      <c r="R567" s="15"/>
      <c r="S567" s="15"/>
    </row>
    <row r="568" spans="2:19" x14ac:dyDescent="0.3">
      <c r="B568" s="53">
        <v>2020</v>
      </c>
      <c r="C568" s="15" t="s">
        <v>106</v>
      </c>
      <c r="D568" s="15" t="s">
        <v>105</v>
      </c>
      <c r="E568" s="15">
        <v>2016</v>
      </c>
      <c r="F568" s="15" t="s">
        <v>82</v>
      </c>
      <c r="G568" s="15">
        <v>5</v>
      </c>
      <c r="H568" s="51">
        <v>74</v>
      </c>
      <c r="I568" s="50">
        <f t="shared" si="29"/>
        <v>0</v>
      </c>
      <c r="J568" s="50">
        <f t="shared" si="30"/>
        <v>0</v>
      </c>
      <c r="K568" s="50">
        <f t="shared" si="31"/>
        <v>74</v>
      </c>
      <c r="L568" s="15"/>
      <c r="M568" s="15"/>
      <c r="N568" s="15"/>
      <c r="O568" s="15"/>
      <c r="P568" s="15"/>
      <c r="Q568" s="15"/>
      <c r="R568" s="15"/>
      <c r="S568" s="15"/>
    </row>
    <row r="569" spans="2:19" x14ac:dyDescent="0.3">
      <c r="B569" s="53">
        <v>2020</v>
      </c>
      <c r="C569" s="15" t="s">
        <v>104</v>
      </c>
      <c r="D569" s="15" t="s">
        <v>103</v>
      </c>
      <c r="E569" s="15">
        <v>2018</v>
      </c>
      <c r="F569" s="15" t="s">
        <v>77</v>
      </c>
      <c r="G569" s="15">
        <v>5</v>
      </c>
      <c r="H569" s="51">
        <v>3</v>
      </c>
      <c r="I569" s="50">
        <f t="shared" si="29"/>
        <v>0</v>
      </c>
      <c r="J569" s="50">
        <f t="shared" si="30"/>
        <v>0</v>
      </c>
      <c r="K569" s="50">
        <f t="shared" si="31"/>
        <v>3</v>
      </c>
      <c r="L569" s="15"/>
      <c r="M569" s="15"/>
      <c r="N569" s="15"/>
      <c r="O569" s="15"/>
      <c r="P569" s="15"/>
      <c r="Q569" s="15"/>
      <c r="R569" s="15"/>
      <c r="S569" s="15"/>
    </row>
    <row r="570" spans="2:19" x14ac:dyDescent="0.3">
      <c r="B570" s="53">
        <v>2020</v>
      </c>
      <c r="C570" s="15" t="s">
        <v>102</v>
      </c>
      <c r="D570" s="15" t="s">
        <v>88</v>
      </c>
      <c r="E570" s="15">
        <v>2015</v>
      </c>
      <c r="F570" s="15" t="s">
        <v>101</v>
      </c>
      <c r="G570" s="15">
        <v>5</v>
      </c>
      <c r="H570" s="51">
        <v>1</v>
      </c>
      <c r="I570" s="50">
        <f t="shared" si="29"/>
        <v>0</v>
      </c>
      <c r="J570" s="50">
        <f t="shared" si="30"/>
        <v>0</v>
      </c>
      <c r="K570" s="50">
        <f t="shared" si="31"/>
        <v>1</v>
      </c>
      <c r="L570" s="15"/>
      <c r="M570" s="15"/>
      <c r="N570" s="15"/>
      <c r="O570" s="15"/>
      <c r="P570" s="15"/>
      <c r="Q570" s="15"/>
      <c r="R570" s="15"/>
      <c r="S570" s="15"/>
    </row>
    <row r="571" spans="2:19" x14ac:dyDescent="0.3">
      <c r="B571" s="53">
        <v>2020</v>
      </c>
      <c r="C571" s="15" t="s">
        <v>100</v>
      </c>
      <c r="D571" s="15" t="s">
        <v>88</v>
      </c>
      <c r="E571" s="15">
        <v>2013</v>
      </c>
      <c r="F571" s="15" t="s">
        <v>99</v>
      </c>
      <c r="G571" s="15">
        <v>4</v>
      </c>
      <c r="H571" s="51">
        <v>0</v>
      </c>
      <c r="I571" s="50">
        <f t="shared" si="29"/>
        <v>0</v>
      </c>
      <c r="J571" s="50">
        <f t="shared" si="30"/>
        <v>0</v>
      </c>
      <c r="K571" s="50">
        <f t="shared" si="31"/>
        <v>0</v>
      </c>
      <c r="L571" s="15"/>
      <c r="M571" s="15"/>
      <c r="N571" s="15"/>
      <c r="O571" s="15"/>
      <c r="P571" s="15"/>
      <c r="Q571" s="15"/>
      <c r="R571" s="15"/>
      <c r="S571" s="15"/>
    </row>
    <row r="572" spans="2:19" x14ac:dyDescent="0.3">
      <c r="B572" s="53">
        <v>2020</v>
      </c>
      <c r="C572" s="15" t="s">
        <v>98</v>
      </c>
      <c r="D572" s="15" t="s">
        <v>97</v>
      </c>
      <c r="E572" s="15">
        <v>2017</v>
      </c>
      <c r="F572" s="15" t="s">
        <v>82</v>
      </c>
      <c r="G572" s="15">
        <v>5</v>
      </c>
      <c r="H572" s="51">
        <v>343</v>
      </c>
      <c r="I572" s="50">
        <f t="shared" si="29"/>
        <v>0</v>
      </c>
      <c r="J572" s="50">
        <f t="shared" si="30"/>
        <v>0</v>
      </c>
      <c r="K572" s="50">
        <f t="shared" si="31"/>
        <v>343</v>
      </c>
      <c r="L572" s="15"/>
      <c r="M572" s="15"/>
      <c r="N572" s="15"/>
      <c r="O572" s="15"/>
      <c r="P572" s="15"/>
      <c r="Q572" s="15"/>
      <c r="R572" s="15"/>
      <c r="S572" s="15"/>
    </row>
    <row r="573" spans="2:19" x14ac:dyDescent="0.3">
      <c r="B573" s="53">
        <v>2020</v>
      </c>
      <c r="C573" s="15" t="s">
        <v>96</v>
      </c>
      <c r="D573" s="15" t="s">
        <v>95</v>
      </c>
      <c r="E573" s="15">
        <v>2019</v>
      </c>
      <c r="F573" s="15" t="s">
        <v>94</v>
      </c>
      <c r="G573" s="15">
        <v>3</v>
      </c>
      <c r="H573" s="51">
        <v>1</v>
      </c>
      <c r="I573" s="50">
        <f t="shared" si="29"/>
        <v>1</v>
      </c>
      <c r="J573" s="50">
        <f t="shared" si="30"/>
        <v>0</v>
      </c>
      <c r="K573" s="50">
        <f t="shared" si="31"/>
        <v>0</v>
      </c>
      <c r="L573" s="15"/>
      <c r="M573" s="15"/>
      <c r="N573" s="15"/>
      <c r="O573" s="15"/>
      <c r="P573" s="15"/>
      <c r="Q573" s="15"/>
      <c r="R573" s="15"/>
      <c r="S573" s="15"/>
    </row>
    <row r="574" spans="2:19" x14ac:dyDescent="0.3">
      <c r="B574" s="53">
        <v>2020</v>
      </c>
      <c r="C574" s="15" t="s">
        <v>93</v>
      </c>
      <c r="D574" s="15" t="s">
        <v>92</v>
      </c>
      <c r="E574" s="15">
        <v>2018</v>
      </c>
      <c r="F574" s="15" t="s">
        <v>90</v>
      </c>
      <c r="G574" s="15">
        <v>5</v>
      </c>
      <c r="H574" s="51">
        <v>3</v>
      </c>
      <c r="I574" s="50">
        <f t="shared" si="29"/>
        <v>0</v>
      </c>
      <c r="J574" s="50">
        <f t="shared" si="30"/>
        <v>0</v>
      </c>
      <c r="K574" s="50">
        <f t="shared" si="31"/>
        <v>3</v>
      </c>
      <c r="L574" s="15"/>
      <c r="M574" s="15"/>
      <c r="N574" s="15"/>
      <c r="O574" s="15"/>
      <c r="P574" s="15"/>
      <c r="Q574" s="15"/>
      <c r="R574" s="15"/>
      <c r="S574" s="15"/>
    </row>
    <row r="575" spans="2:19" x14ac:dyDescent="0.3">
      <c r="B575" s="53">
        <v>2020</v>
      </c>
      <c r="C575" s="15" t="s">
        <v>91</v>
      </c>
      <c r="D575" s="15" t="s">
        <v>88</v>
      </c>
      <c r="E575" s="15">
        <v>2018</v>
      </c>
      <c r="F575" s="15" t="s">
        <v>90</v>
      </c>
      <c r="G575" s="15">
        <v>5</v>
      </c>
      <c r="H575" s="51">
        <v>0</v>
      </c>
      <c r="I575" s="50">
        <f t="shared" si="29"/>
        <v>0</v>
      </c>
      <c r="J575" s="50">
        <f t="shared" si="30"/>
        <v>0</v>
      </c>
      <c r="K575" s="50">
        <f t="shared" si="31"/>
        <v>0</v>
      </c>
      <c r="L575" s="15"/>
      <c r="M575" s="15"/>
      <c r="N575" s="15"/>
      <c r="O575" s="15"/>
      <c r="P575" s="15"/>
      <c r="Q575" s="15"/>
      <c r="R575" s="15"/>
      <c r="S575" s="15"/>
    </row>
    <row r="576" spans="2:19" x14ac:dyDescent="0.3">
      <c r="B576" s="53">
        <v>2020</v>
      </c>
      <c r="C576" s="15" t="s">
        <v>89</v>
      </c>
      <c r="D576" s="15" t="s">
        <v>88</v>
      </c>
      <c r="E576" s="15">
        <v>2017</v>
      </c>
      <c r="F576" s="15" t="s">
        <v>85</v>
      </c>
      <c r="G576" s="15">
        <v>5</v>
      </c>
      <c r="H576" s="51">
        <v>24</v>
      </c>
      <c r="I576" s="50">
        <f t="shared" si="29"/>
        <v>0</v>
      </c>
      <c r="J576" s="50">
        <f t="shared" si="30"/>
        <v>0</v>
      </c>
      <c r="K576" s="50">
        <f t="shared" si="31"/>
        <v>24</v>
      </c>
      <c r="L576" s="15"/>
      <c r="M576" s="15"/>
      <c r="N576" s="15"/>
      <c r="O576" s="15"/>
      <c r="P576" s="15"/>
      <c r="Q576" s="15"/>
      <c r="R576" s="15"/>
      <c r="S576" s="15"/>
    </row>
    <row r="577" spans="2:19" x14ac:dyDescent="0.3">
      <c r="B577" s="53">
        <v>2020</v>
      </c>
      <c r="C577" s="15" t="s">
        <v>87</v>
      </c>
      <c r="D577" s="15" t="s">
        <v>86</v>
      </c>
      <c r="E577" s="15">
        <v>2017</v>
      </c>
      <c r="F577" s="15" t="s">
        <v>85</v>
      </c>
      <c r="G577" s="15">
        <v>5</v>
      </c>
      <c r="H577" s="51">
        <v>0</v>
      </c>
      <c r="I577" s="50">
        <f t="shared" si="29"/>
        <v>0</v>
      </c>
      <c r="J577" s="50">
        <f t="shared" si="30"/>
        <v>0</v>
      </c>
      <c r="K577" s="50">
        <f t="shared" si="31"/>
        <v>0</v>
      </c>
      <c r="L577" s="15"/>
      <c r="M577" s="15"/>
      <c r="N577" s="15"/>
      <c r="O577" s="15"/>
      <c r="P577" s="15"/>
      <c r="Q577" s="15"/>
      <c r="R577" s="15"/>
      <c r="S577" s="15"/>
    </row>
    <row r="578" spans="2:19" x14ac:dyDescent="0.3">
      <c r="B578" s="53">
        <v>2020</v>
      </c>
      <c r="C578" s="15" t="s">
        <v>84</v>
      </c>
      <c r="D578" s="15" t="s">
        <v>83</v>
      </c>
      <c r="E578" s="15">
        <v>2018</v>
      </c>
      <c r="F578" s="15" t="s">
        <v>82</v>
      </c>
      <c r="G578" s="15">
        <v>5</v>
      </c>
      <c r="H578" s="51">
        <v>163</v>
      </c>
      <c r="I578" s="50">
        <f t="shared" si="29"/>
        <v>0</v>
      </c>
      <c r="J578" s="50">
        <f t="shared" si="30"/>
        <v>0</v>
      </c>
      <c r="K578" s="50">
        <f t="shared" si="31"/>
        <v>163</v>
      </c>
      <c r="L578" s="15"/>
      <c r="M578" s="15"/>
      <c r="N578" s="15"/>
      <c r="O578" s="15"/>
      <c r="P578" s="15"/>
      <c r="Q578" s="15"/>
      <c r="R578" s="15"/>
      <c r="S578" s="15"/>
    </row>
    <row r="579" spans="2:19" x14ac:dyDescent="0.3">
      <c r="B579" s="53">
        <v>2020</v>
      </c>
      <c r="C579" s="15" t="s">
        <v>81</v>
      </c>
      <c r="D579" s="15" t="s">
        <v>80</v>
      </c>
      <c r="E579" s="15">
        <v>2017</v>
      </c>
      <c r="F579" s="15" t="s">
        <v>77</v>
      </c>
      <c r="G579" s="15">
        <v>5</v>
      </c>
      <c r="H579" s="51">
        <v>39</v>
      </c>
      <c r="I579" s="50">
        <f t="shared" si="29"/>
        <v>0</v>
      </c>
      <c r="J579" s="50">
        <f t="shared" si="30"/>
        <v>0</v>
      </c>
      <c r="K579" s="50">
        <f t="shared" si="31"/>
        <v>39</v>
      </c>
      <c r="L579" s="15"/>
      <c r="M579" s="15"/>
      <c r="N579" s="15"/>
      <c r="O579" s="15"/>
      <c r="P579" s="15"/>
      <c r="Q579" s="15"/>
      <c r="R579" s="15"/>
      <c r="S579" s="15"/>
    </row>
    <row r="580" spans="2:19" x14ac:dyDescent="0.3">
      <c r="B580" s="53">
        <v>2020</v>
      </c>
      <c r="C580" s="15" t="s">
        <v>79</v>
      </c>
      <c r="D580" s="15" t="s">
        <v>78</v>
      </c>
      <c r="E580" s="15">
        <v>2015</v>
      </c>
      <c r="F580" s="15" t="s">
        <v>77</v>
      </c>
      <c r="G580" s="15">
        <v>5</v>
      </c>
      <c r="H580" s="51">
        <v>8</v>
      </c>
      <c r="I580" s="50">
        <f t="shared" si="29"/>
        <v>0</v>
      </c>
      <c r="J580" s="50">
        <f t="shared" si="30"/>
        <v>0</v>
      </c>
      <c r="K580" s="50">
        <f t="shared" si="31"/>
        <v>8</v>
      </c>
      <c r="L580" s="15"/>
      <c r="M580" s="15"/>
      <c r="N580" s="15"/>
      <c r="O580" s="15"/>
      <c r="P580" s="15"/>
      <c r="Q580" s="15"/>
      <c r="R580" s="15"/>
      <c r="S580" s="15"/>
    </row>
    <row r="581" spans="2:19" x14ac:dyDescent="0.3">
      <c r="B581" s="53">
        <v>2020</v>
      </c>
      <c r="C581" s="52" t="s">
        <v>47</v>
      </c>
      <c r="D581" s="52" t="s">
        <v>47</v>
      </c>
      <c r="E581" s="15" t="s">
        <v>47</v>
      </c>
      <c r="F581" s="15" t="s">
        <v>47</v>
      </c>
      <c r="G581" s="15" t="s">
        <v>76</v>
      </c>
      <c r="H581" s="51">
        <v>674</v>
      </c>
      <c r="I581" s="50">
        <f t="shared" si="29"/>
        <v>0</v>
      </c>
      <c r="J581" s="50">
        <f t="shared" si="30"/>
        <v>0</v>
      </c>
      <c r="K581" s="50">
        <f t="shared" si="31"/>
        <v>0</v>
      </c>
      <c r="L581" s="15"/>
      <c r="M581" s="15"/>
      <c r="N581" s="15"/>
      <c r="O581" s="15"/>
      <c r="P581" s="15"/>
      <c r="Q581" s="15"/>
      <c r="R581" s="15"/>
      <c r="S581" s="15"/>
    </row>
    <row r="582" spans="2:19" x14ac:dyDescent="0.3">
      <c r="B582" s="13">
        <v>2020</v>
      </c>
      <c r="C582" s="14" t="s">
        <v>33</v>
      </c>
      <c r="D582" s="49" t="s">
        <v>47</v>
      </c>
      <c r="E582" s="49" t="s">
        <v>47</v>
      </c>
      <c r="F582" s="49" t="s">
        <v>47</v>
      </c>
      <c r="G582" s="49" t="s">
        <v>47</v>
      </c>
      <c r="H582" s="48">
        <v>8711</v>
      </c>
      <c r="I582" s="16">
        <f>SUM(I294:I580)</f>
        <v>558</v>
      </c>
      <c r="J582" s="16">
        <f t="shared" ref="J582:K582" si="32">SUM(J294:J580)</f>
        <v>410</v>
      </c>
      <c r="K582" s="16">
        <f t="shared" si="32"/>
        <v>7743</v>
      </c>
      <c r="L582" s="47">
        <f>SUM(J582:K582)/$H582</f>
        <v>0.93594306049822062</v>
      </c>
      <c r="M582" s="46">
        <f>K582/$H582</f>
        <v>0.88887613362415341</v>
      </c>
      <c r="N582" s="15"/>
      <c r="O582" s="15"/>
      <c r="P582" s="15"/>
      <c r="Q582" s="15"/>
      <c r="R582" s="15"/>
      <c r="S582" s="15"/>
    </row>
    <row r="583" spans="2:19" x14ac:dyDescent="0.3">
      <c r="B583" s="13">
        <v>2020</v>
      </c>
      <c r="C583" s="14" t="s">
        <v>34</v>
      </c>
      <c r="D583" s="49" t="s">
        <v>47</v>
      </c>
      <c r="E583" s="49" t="s">
        <v>47</v>
      </c>
      <c r="F583" s="49" t="s">
        <v>47</v>
      </c>
      <c r="G583" s="49" t="s">
        <v>47</v>
      </c>
      <c r="H583" s="48">
        <v>9385</v>
      </c>
      <c r="I583" s="16">
        <f>SUM(I294:I580)</f>
        <v>558</v>
      </c>
      <c r="J583" s="16">
        <f t="shared" ref="J583:K583" si="33">SUM(J294:J580)</f>
        <v>410</v>
      </c>
      <c r="K583" s="16">
        <f t="shared" si="33"/>
        <v>7743</v>
      </c>
      <c r="L583" s="47">
        <f>SUM(J583:K583)/$H583</f>
        <v>0.8687266915290357</v>
      </c>
      <c r="M583" s="46">
        <f>K583/$H583</f>
        <v>0.82503995737879599</v>
      </c>
      <c r="N583" s="16">
        <v>12.7</v>
      </c>
      <c r="O583" s="16"/>
      <c r="P583" s="16"/>
      <c r="Q583" s="16"/>
      <c r="R583" s="16"/>
      <c r="S583" s="16"/>
    </row>
    <row r="585" spans="2:19" x14ac:dyDescent="0.3">
      <c r="B585" s="21" t="s">
        <v>35</v>
      </c>
      <c r="C585" s="22"/>
      <c r="D585" s="23"/>
    </row>
    <row r="586" spans="2:19" x14ac:dyDescent="0.3">
      <c r="B586" s="21"/>
      <c r="C586" s="22"/>
      <c r="D586" s="23"/>
    </row>
    <row r="587" spans="2:19" x14ac:dyDescent="0.3">
      <c r="B587" s="24"/>
      <c r="C587" s="22" t="s">
        <v>36</v>
      </c>
      <c r="D587" s="25" t="s">
        <v>37</v>
      </c>
    </row>
    <row r="588" spans="2:19" x14ac:dyDescent="0.3">
      <c r="B588" s="45"/>
      <c r="C588" s="22" t="s">
        <v>75</v>
      </c>
      <c r="D588" s="25" t="s">
        <v>74</v>
      </c>
    </row>
    <row r="590" spans="2:19" x14ac:dyDescent="0.3">
      <c r="B590" s="22" t="s">
        <v>25</v>
      </c>
      <c r="C590" s="22" t="s">
        <v>38</v>
      </c>
    </row>
    <row r="591" spans="2:19" x14ac:dyDescent="0.3">
      <c r="B591" s="22" t="s">
        <v>26</v>
      </c>
      <c r="C591" s="22" t="s">
        <v>39</v>
      </c>
    </row>
    <row r="592" spans="2:19" x14ac:dyDescent="0.3">
      <c r="B592" s="22" t="s">
        <v>28</v>
      </c>
      <c r="C592" s="22" t="s">
        <v>40</v>
      </c>
    </row>
    <row r="593" spans="2:3" x14ac:dyDescent="0.3">
      <c r="B593" s="22" t="s">
        <v>29</v>
      </c>
      <c r="C593" s="22" t="s">
        <v>41</v>
      </c>
    </row>
    <row r="594" spans="2:3" x14ac:dyDescent="0.3">
      <c r="B594" s="22" t="s">
        <v>30</v>
      </c>
      <c r="C594" s="22" t="s">
        <v>42</v>
      </c>
    </row>
    <row r="595" spans="2:3" x14ac:dyDescent="0.3">
      <c r="B595" s="22" t="s">
        <v>31</v>
      </c>
      <c r="C595" s="22" t="s">
        <v>43</v>
      </c>
    </row>
    <row r="596" spans="2:3" x14ac:dyDescent="0.3">
      <c r="B596" s="22" t="s">
        <v>32</v>
      </c>
      <c r="C596" s="22" t="s">
        <v>44</v>
      </c>
    </row>
  </sheetData>
  <sheetProtection sheet="1" autoFilter="0"/>
  <autoFilter ref="B3:S583" xr:uid="{00000000-0009-0000-0000-000005000000}"/>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7C6B5-2ACF-472F-A902-AEA99AB4652A}">
  <dimension ref="A1:S24"/>
  <sheetViews>
    <sheetView zoomScale="85" zoomScaleNormal="85" workbookViewId="0">
      <pane xSplit="1" ySplit="1" topLeftCell="B2" activePane="bottomRight" state="frozen"/>
      <selection activeCell="C35" sqref="C35"/>
      <selection pane="topRight" activeCell="C35" sqref="C35"/>
      <selection pane="bottomLeft" activeCell="C35" sqref="C35"/>
      <selection pane="bottomRight" activeCell="C35" sqref="C35"/>
    </sheetView>
  </sheetViews>
  <sheetFormatPr defaultColWidth="9.109375" defaultRowHeight="15.6" x14ac:dyDescent="0.3"/>
  <cols>
    <col min="1" max="1" width="80.88671875" style="36" customWidth="1"/>
    <col min="2" max="2" width="45.6640625" style="27" customWidth="1"/>
    <col min="3" max="3" width="29.6640625" style="27" customWidth="1"/>
    <col min="4" max="4" width="45.6640625" style="27" customWidth="1"/>
    <col min="5" max="5" width="11.6640625" style="27" customWidth="1"/>
    <col min="6" max="6" width="45.6640625" style="27" hidden="1" customWidth="1"/>
    <col min="7" max="7" width="11.6640625" style="27" hidden="1" customWidth="1"/>
    <col min="8" max="8" width="45.6640625" style="27" hidden="1" customWidth="1"/>
    <col min="9" max="9" width="11.6640625" style="27" hidden="1" customWidth="1"/>
    <col min="10" max="10" width="45.6640625" style="27" customWidth="1"/>
    <col min="11" max="11" width="11.6640625" style="27" customWidth="1"/>
    <col min="12" max="12" width="45.6640625" style="27" hidden="1" customWidth="1"/>
    <col min="13" max="13" width="11.6640625" style="27" hidden="1" customWidth="1"/>
    <col min="14" max="14" width="45.6640625" style="27" hidden="1" customWidth="1"/>
    <col min="15" max="15" width="11.88671875" style="27" hidden="1" customWidth="1"/>
    <col min="16" max="16" width="45.6640625" style="27" customWidth="1"/>
    <col min="17" max="17" width="11.6640625" style="27" customWidth="1"/>
    <col min="18" max="18" width="9.109375" style="27"/>
    <col min="19" max="19" width="80.88671875" style="36" bestFit="1" customWidth="1"/>
    <col min="20" max="20" width="47.33203125" style="27" customWidth="1"/>
    <col min="21" max="21" width="19.44140625" style="27" customWidth="1"/>
    <col min="22" max="16384" width="9.109375" style="27"/>
  </cols>
  <sheetData>
    <row r="1" spans="1:3" ht="20.399999999999999" x14ac:dyDescent="0.3">
      <c r="A1" s="38" t="s">
        <v>49</v>
      </c>
      <c r="B1" s="39"/>
      <c r="C1" s="40"/>
    </row>
    <row r="2" spans="1:3" x14ac:dyDescent="0.3">
      <c r="A2" s="41" t="s">
        <v>50</v>
      </c>
      <c r="B2" s="42"/>
      <c r="C2" s="43" t="s">
        <v>45</v>
      </c>
    </row>
    <row r="3" spans="1:3" ht="31.2" x14ac:dyDescent="0.3">
      <c r="A3" s="32" t="s">
        <v>51</v>
      </c>
      <c r="B3" s="31" t="s">
        <v>545</v>
      </c>
      <c r="C3" s="31"/>
    </row>
    <row r="4" spans="1:3" x14ac:dyDescent="0.3">
      <c r="A4" s="32" t="s">
        <v>53</v>
      </c>
      <c r="B4" s="31" t="s">
        <v>54</v>
      </c>
      <c r="C4" s="31"/>
    </row>
    <row r="5" spans="1:3" x14ac:dyDescent="0.3">
      <c r="A5" s="32" t="s">
        <v>46</v>
      </c>
      <c r="B5" s="5" t="s">
        <v>55</v>
      </c>
      <c r="C5" s="31"/>
    </row>
    <row r="6" spans="1:3" ht="7.5" customHeight="1" x14ac:dyDescent="0.3">
      <c r="A6" s="32"/>
      <c r="B6" s="5"/>
      <c r="C6" s="5"/>
    </row>
    <row r="7" spans="1:3" x14ac:dyDescent="0.3">
      <c r="A7" s="29" t="s">
        <v>56</v>
      </c>
      <c r="B7" s="40"/>
      <c r="C7" s="43" t="s">
        <v>45</v>
      </c>
    </row>
    <row r="8" spans="1:3" ht="31.2" x14ac:dyDescent="0.3">
      <c r="A8" s="32" t="s">
        <v>57</v>
      </c>
      <c r="B8" s="31" t="s">
        <v>546</v>
      </c>
      <c r="C8" s="31"/>
    </row>
    <row r="9" spans="1:3" x14ac:dyDescent="0.3">
      <c r="A9" s="34" t="s">
        <v>59</v>
      </c>
      <c r="B9" s="31" t="s">
        <v>60</v>
      </c>
      <c r="C9" s="31"/>
    </row>
    <row r="10" spans="1:3" ht="31.2" x14ac:dyDescent="0.3">
      <c r="A10" s="33" t="s">
        <v>61</v>
      </c>
      <c r="B10" s="31"/>
      <c r="C10" s="31"/>
    </row>
    <row r="11" spans="1:3" ht="30.75" customHeight="1" x14ac:dyDescent="0.3">
      <c r="A11" s="33" t="s">
        <v>63</v>
      </c>
      <c r="B11" s="31" t="s">
        <v>547</v>
      </c>
      <c r="C11" s="31"/>
    </row>
    <row r="12" spans="1:3" x14ac:dyDescent="0.3">
      <c r="A12" s="34" t="s">
        <v>65</v>
      </c>
      <c r="B12" s="31"/>
      <c r="C12" s="31"/>
    </row>
    <row r="13" spans="1:3" x14ac:dyDescent="0.3">
      <c r="A13" s="34" t="s">
        <v>67</v>
      </c>
      <c r="B13" s="31"/>
      <c r="C13" s="31"/>
    </row>
    <row r="14" spans="1:3" x14ac:dyDescent="0.3">
      <c r="A14" s="35">
        <v>2019</v>
      </c>
      <c r="B14" s="44">
        <v>1.9E-2</v>
      </c>
      <c r="C14" s="31"/>
    </row>
    <row r="15" spans="1:3" x14ac:dyDescent="0.3">
      <c r="A15" s="35">
        <v>2020</v>
      </c>
      <c r="B15" s="44">
        <v>1.7000000000000001E-2</v>
      </c>
      <c r="C15" s="31"/>
    </row>
    <row r="16" spans="1:3" ht="8.25" customHeight="1" x14ac:dyDescent="0.3">
      <c r="A16" s="32"/>
      <c r="B16" s="5"/>
      <c r="C16" s="5"/>
    </row>
    <row r="17" spans="1:3" x14ac:dyDescent="0.3">
      <c r="A17" s="29" t="s">
        <v>68</v>
      </c>
      <c r="B17" s="40"/>
      <c r="C17" s="43" t="s">
        <v>45</v>
      </c>
    </row>
    <row r="18" spans="1:3" x14ac:dyDescent="0.3">
      <c r="A18" s="32" t="s">
        <v>57</v>
      </c>
      <c r="B18" s="31"/>
      <c r="C18" s="31"/>
    </row>
    <row r="19" spans="1:3" x14ac:dyDescent="0.3">
      <c r="A19" s="34" t="s">
        <v>59</v>
      </c>
      <c r="B19" s="31"/>
      <c r="C19" s="31"/>
    </row>
    <row r="20" spans="1:3" x14ac:dyDescent="0.3">
      <c r="A20" s="32" t="s">
        <v>69</v>
      </c>
      <c r="B20" s="31"/>
      <c r="C20" s="31"/>
    </row>
    <row r="21" spans="1:3" x14ac:dyDescent="0.3">
      <c r="A21" s="32" t="s">
        <v>70</v>
      </c>
      <c r="B21" s="31"/>
      <c r="C21" s="31"/>
    </row>
    <row r="22" spans="1:3" x14ac:dyDescent="0.3">
      <c r="A22" s="32" t="s">
        <v>71</v>
      </c>
      <c r="B22" s="31"/>
      <c r="C22" s="31"/>
    </row>
    <row r="23" spans="1:3" ht="15" customHeight="1" x14ac:dyDescent="0.3">
      <c r="A23" s="30" t="s">
        <v>72</v>
      </c>
      <c r="B23" s="31"/>
      <c r="C23" s="31"/>
    </row>
    <row r="24" spans="1:3" x14ac:dyDescent="0.3">
      <c r="A24" s="32" t="s">
        <v>73</v>
      </c>
      <c r="B24" s="31"/>
      <c r="C24" s="31"/>
    </row>
  </sheetData>
  <dataValidations count="1">
    <dataValidation type="list" allowBlank="1" showInputMessage="1" showErrorMessage="1" sqref="B5" xr:uid="{C458775E-C912-4554-847C-478A0EDACAAF}">
      <formula1>"Please select, Roadside observations by researchers, Automated measurements, Self-reported behaviour, Observations/measurements by the police, Analysis of video images, Analysis of existing databases, Other (please specify)"</formula1>
    </dataValidation>
  </dataValidation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486C7-CC44-40D9-ACF1-9C5E7F5B4852}">
  <dimension ref="B1:S596"/>
  <sheetViews>
    <sheetView zoomScale="60" zoomScaleNormal="60" workbookViewId="0">
      <pane xSplit="7" ySplit="3" topLeftCell="L272" activePane="bottomRight" state="frozen"/>
      <selection activeCell="C35" sqref="C35"/>
      <selection pane="topRight" activeCell="C35" sqref="C35"/>
      <selection pane="bottomLeft" activeCell="C35" sqref="C35"/>
      <selection pane="bottomRight" activeCell="L300" sqref="L300"/>
    </sheetView>
  </sheetViews>
  <sheetFormatPr defaultColWidth="9.33203125" defaultRowHeight="15.6" x14ac:dyDescent="0.3"/>
  <cols>
    <col min="1" max="1" width="5.6640625" style="27" customWidth="1"/>
    <col min="2" max="2" width="26.44140625" style="26" customWidth="1"/>
    <col min="3" max="3" width="48" style="27" customWidth="1"/>
    <col min="4" max="5" width="22" style="27" customWidth="1"/>
    <col min="6" max="6" width="31.33203125" style="27" customWidth="1"/>
    <col min="7" max="7" width="22" style="27" customWidth="1"/>
    <col min="8" max="8" width="47.6640625" style="27" customWidth="1"/>
    <col min="9" max="9" width="39.5546875" style="27" customWidth="1"/>
    <col min="10" max="11" width="33.6640625" style="27" customWidth="1"/>
    <col min="12" max="13" width="36.33203125" style="27" customWidth="1"/>
    <col min="14" max="14" width="29.33203125" style="27" customWidth="1"/>
    <col min="15" max="15" width="22.44140625" style="27" customWidth="1"/>
    <col min="16" max="16" width="22.5546875" style="27" customWidth="1"/>
    <col min="17" max="17" width="22.44140625" style="27" customWidth="1"/>
    <col min="18" max="18" width="22.5546875" style="27" customWidth="1"/>
    <col min="19" max="19" width="22.44140625" style="27" customWidth="1"/>
    <col min="20" max="16384" width="9.33203125" style="27"/>
  </cols>
  <sheetData>
    <row r="1" spans="2:19" ht="20.399999999999999" x14ac:dyDescent="0.35">
      <c r="B1" s="57" t="s">
        <v>15</v>
      </c>
    </row>
    <row r="2" spans="2:19" ht="20.399999999999999" x14ac:dyDescent="0.35">
      <c r="B2" s="4"/>
      <c r="C2" s="5"/>
      <c r="D2" s="5"/>
      <c r="E2" s="5"/>
      <c r="F2" s="5"/>
      <c r="G2" s="5"/>
      <c r="H2" s="5"/>
      <c r="I2" s="5"/>
      <c r="J2" s="6" t="s">
        <v>17</v>
      </c>
      <c r="K2" s="6"/>
      <c r="L2" s="6"/>
      <c r="M2" s="6"/>
      <c r="N2" s="6" t="s">
        <v>18</v>
      </c>
      <c r="O2" s="6"/>
      <c r="P2" s="6"/>
      <c r="Q2" s="6"/>
      <c r="R2" s="6"/>
      <c r="S2" s="6"/>
    </row>
    <row r="3" spans="2:19" x14ac:dyDescent="0.3">
      <c r="B3" s="56" t="s">
        <v>19</v>
      </c>
      <c r="C3" s="55" t="s">
        <v>20</v>
      </c>
      <c r="D3" s="55" t="s">
        <v>527</v>
      </c>
      <c r="E3" s="55" t="s">
        <v>526</v>
      </c>
      <c r="F3" s="55" t="s">
        <v>525</v>
      </c>
      <c r="G3" s="55" t="s">
        <v>524</v>
      </c>
      <c r="H3" s="55" t="s">
        <v>523</v>
      </c>
      <c r="I3" s="54" t="s">
        <v>22</v>
      </c>
      <c r="J3" s="54" t="s">
        <v>23</v>
      </c>
      <c r="K3" s="54" t="s">
        <v>24</v>
      </c>
      <c r="L3" s="54" t="s">
        <v>25</v>
      </c>
      <c r="M3" s="54" t="s">
        <v>26</v>
      </c>
      <c r="N3" s="54" t="s">
        <v>27</v>
      </c>
      <c r="O3" s="54" t="s">
        <v>28</v>
      </c>
      <c r="P3" s="54" t="s">
        <v>29</v>
      </c>
      <c r="Q3" s="54" t="s">
        <v>30</v>
      </c>
      <c r="R3" s="54" t="s">
        <v>31</v>
      </c>
      <c r="S3" s="54" t="s">
        <v>32</v>
      </c>
    </row>
    <row r="4" spans="2:19" x14ac:dyDescent="0.3">
      <c r="B4" s="53">
        <v>2019</v>
      </c>
      <c r="C4" s="15" t="s">
        <v>522</v>
      </c>
      <c r="D4" s="15" t="s">
        <v>88</v>
      </c>
      <c r="E4" s="15">
        <v>2019</v>
      </c>
      <c r="F4" s="15" t="s">
        <v>82</v>
      </c>
      <c r="G4" s="15">
        <v>3</v>
      </c>
      <c r="H4" s="51">
        <v>0</v>
      </c>
      <c r="I4" s="50">
        <f t="shared" ref="I4:I67" si="0">IF(G4&lt;4,H4,0)</f>
        <v>0</v>
      </c>
      <c r="J4" s="50">
        <f t="shared" ref="J4:J67" si="1">IF(G4=4,H4,0)</f>
        <v>0</v>
      </c>
      <c r="K4" s="50">
        <f t="shared" ref="K4:K67" si="2">IF(G4=5,H4,0)</f>
        <v>0</v>
      </c>
      <c r="L4" s="15"/>
      <c r="M4" s="15"/>
      <c r="N4" s="15"/>
      <c r="O4" s="15"/>
      <c r="P4" s="15"/>
      <c r="Q4" s="15"/>
      <c r="R4" s="15"/>
      <c r="S4" s="15"/>
    </row>
    <row r="5" spans="2:19" x14ac:dyDescent="0.3">
      <c r="B5" s="53">
        <v>2019</v>
      </c>
      <c r="C5" s="15" t="s">
        <v>521</v>
      </c>
      <c r="D5" s="15" t="s">
        <v>88</v>
      </c>
      <c r="E5" s="15">
        <v>2016</v>
      </c>
      <c r="F5" s="15" t="s">
        <v>90</v>
      </c>
      <c r="G5" s="15">
        <v>5</v>
      </c>
      <c r="H5" s="51">
        <v>85</v>
      </c>
      <c r="I5" s="50">
        <f t="shared" si="0"/>
        <v>0</v>
      </c>
      <c r="J5" s="50">
        <f t="shared" si="1"/>
        <v>0</v>
      </c>
      <c r="K5" s="50">
        <f t="shared" si="2"/>
        <v>85</v>
      </c>
      <c r="L5" s="15"/>
      <c r="M5" s="15"/>
      <c r="N5" s="15"/>
      <c r="O5" s="15"/>
      <c r="P5" s="15"/>
      <c r="Q5" s="15"/>
      <c r="R5" s="15"/>
      <c r="S5" s="15"/>
    </row>
    <row r="6" spans="2:19" x14ac:dyDescent="0.3">
      <c r="B6" s="53">
        <v>2019</v>
      </c>
      <c r="C6" s="15" t="s">
        <v>520</v>
      </c>
      <c r="D6" s="15" t="s">
        <v>519</v>
      </c>
      <c r="E6" s="15">
        <v>2017</v>
      </c>
      <c r="F6" s="15" t="s">
        <v>117</v>
      </c>
      <c r="G6" s="15">
        <v>3</v>
      </c>
      <c r="H6" s="51">
        <v>22</v>
      </c>
      <c r="I6" s="50">
        <f t="shared" si="0"/>
        <v>22</v>
      </c>
      <c r="J6" s="50">
        <f t="shared" si="1"/>
        <v>0</v>
      </c>
      <c r="K6" s="50">
        <f t="shared" si="2"/>
        <v>0</v>
      </c>
      <c r="L6" s="15"/>
      <c r="M6" s="15"/>
      <c r="N6" s="15"/>
      <c r="O6" s="15"/>
      <c r="P6" s="15"/>
      <c r="Q6" s="15"/>
      <c r="R6" s="15"/>
      <c r="S6" s="15"/>
    </row>
    <row r="7" spans="2:19" x14ac:dyDescent="0.3">
      <c r="B7" s="53">
        <v>2019</v>
      </c>
      <c r="C7" s="15" t="s">
        <v>518</v>
      </c>
      <c r="D7" s="15" t="s">
        <v>517</v>
      </c>
      <c r="E7" s="15">
        <v>2017</v>
      </c>
      <c r="F7" s="15" t="s">
        <v>77</v>
      </c>
      <c r="G7" s="15">
        <v>5</v>
      </c>
      <c r="H7" s="51">
        <v>79</v>
      </c>
      <c r="I7" s="50">
        <f t="shared" si="0"/>
        <v>0</v>
      </c>
      <c r="J7" s="50">
        <f t="shared" si="1"/>
        <v>0</v>
      </c>
      <c r="K7" s="50">
        <f t="shared" si="2"/>
        <v>79</v>
      </c>
      <c r="L7" s="15"/>
      <c r="M7" s="15"/>
      <c r="N7" s="15"/>
      <c r="O7" s="15"/>
      <c r="P7" s="15"/>
      <c r="Q7" s="15"/>
      <c r="R7" s="15"/>
      <c r="S7" s="15"/>
    </row>
    <row r="8" spans="2:19" x14ac:dyDescent="0.3">
      <c r="B8" s="53">
        <v>2019</v>
      </c>
      <c r="C8" s="15" t="s">
        <v>516</v>
      </c>
      <c r="D8" s="15" t="s">
        <v>515</v>
      </c>
      <c r="E8" s="15">
        <v>2019</v>
      </c>
      <c r="F8" s="15" t="s">
        <v>94</v>
      </c>
      <c r="G8" s="15">
        <v>5</v>
      </c>
      <c r="H8" s="51">
        <v>47</v>
      </c>
      <c r="I8" s="50">
        <f t="shared" si="0"/>
        <v>0</v>
      </c>
      <c r="J8" s="50">
        <f t="shared" si="1"/>
        <v>0</v>
      </c>
      <c r="K8" s="50">
        <f t="shared" si="2"/>
        <v>47</v>
      </c>
      <c r="L8" s="15"/>
      <c r="M8" s="15"/>
      <c r="N8" s="15"/>
      <c r="O8" s="15"/>
      <c r="P8" s="15"/>
      <c r="Q8" s="15"/>
      <c r="R8" s="15"/>
      <c r="S8" s="15"/>
    </row>
    <row r="9" spans="2:19" x14ac:dyDescent="0.3">
      <c r="B9" s="53">
        <v>2019</v>
      </c>
      <c r="C9" s="15" t="s">
        <v>514</v>
      </c>
      <c r="D9" s="15" t="s">
        <v>513</v>
      </c>
      <c r="E9" s="15">
        <v>2020</v>
      </c>
      <c r="F9" s="15" t="s">
        <v>117</v>
      </c>
      <c r="G9" s="15">
        <v>5</v>
      </c>
      <c r="H9" s="51">
        <v>123</v>
      </c>
      <c r="I9" s="50">
        <f t="shared" si="0"/>
        <v>0</v>
      </c>
      <c r="J9" s="50">
        <f t="shared" si="1"/>
        <v>0</v>
      </c>
      <c r="K9" s="50">
        <f t="shared" si="2"/>
        <v>123</v>
      </c>
      <c r="L9" s="15"/>
      <c r="M9" s="15"/>
      <c r="N9" s="15"/>
      <c r="O9" s="15"/>
      <c r="P9" s="15"/>
      <c r="Q9" s="15"/>
      <c r="R9" s="15"/>
      <c r="S9" s="15"/>
    </row>
    <row r="10" spans="2:19" x14ac:dyDescent="0.3">
      <c r="B10" s="53">
        <v>2019</v>
      </c>
      <c r="C10" s="15" t="s">
        <v>512</v>
      </c>
      <c r="D10" s="15" t="s">
        <v>88</v>
      </c>
      <c r="E10" s="15">
        <v>2014</v>
      </c>
      <c r="F10" s="15" t="s">
        <v>117</v>
      </c>
      <c r="G10" s="15">
        <v>5</v>
      </c>
      <c r="H10" s="51">
        <v>0</v>
      </c>
      <c r="I10" s="50">
        <f t="shared" si="0"/>
        <v>0</v>
      </c>
      <c r="J10" s="50">
        <f t="shared" si="1"/>
        <v>0</v>
      </c>
      <c r="K10" s="50">
        <f t="shared" si="2"/>
        <v>0</v>
      </c>
      <c r="L10" s="15"/>
      <c r="M10" s="15"/>
      <c r="N10" s="15"/>
      <c r="O10" s="15"/>
      <c r="P10" s="15"/>
      <c r="Q10" s="15"/>
      <c r="R10" s="15"/>
      <c r="S10" s="15"/>
    </row>
    <row r="11" spans="2:19" x14ac:dyDescent="0.3">
      <c r="B11" s="53">
        <v>2019</v>
      </c>
      <c r="C11" s="15" t="s">
        <v>511</v>
      </c>
      <c r="D11" s="15" t="s">
        <v>88</v>
      </c>
      <c r="E11" s="15">
        <v>2015</v>
      </c>
      <c r="F11" s="15" t="s">
        <v>90</v>
      </c>
      <c r="G11" s="15">
        <v>5</v>
      </c>
      <c r="H11" s="51">
        <v>139</v>
      </c>
      <c r="I11" s="50">
        <f t="shared" si="0"/>
        <v>0</v>
      </c>
      <c r="J11" s="50">
        <f t="shared" si="1"/>
        <v>0</v>
      </c>
      <c r="K11" s="50">
        <f t="shared" si="2"/>
        <v>139</v>
      </c>
      <c r="L11" s="15"/>
      <c r="M11" s="15"/>
      <c r="N11" s="15"/>
      <c r="O11" s="15"/>
      <c r="P11" s="15"/>
      <c r="Q11" s="15"/>
      <c r="R11" s="15"/>
      <c r="S11" s="15"/>
    </row>
    <row r="12" spans="2:19" x14ac:dyDescent="0.3">
      <c r="B12" s="53">
        <v>2019</v>
      </c>
      <c r="C12" s="15" t="s">
        <v>510</v>
      </c>
      <c r="D12" s="15" t="s">
        <v>88</v>
      </c>
      <c r="E12" s="15">
        <v>2015</v>
      </c>
      <c r="F12" s="15" t="s">
        <v>90</v>
      </c>
      <c r="G12" s="15">
        <v>5</v>
      </c>
      <c r="H12" s="51">
        <v>97</v>
      </c>
      <c r="I12" s="50">
        <f t="shared" si="0"/>
        <v>0</v>
      </c>
      <c r="J12" s="50">
        <f t="shared" si="1"/>
        <v>0</v>
      </c>
      <c r="K12" s="50">
        <f t="shared" si="2"/>
        <v>97</v>
      </c>
      <c r="L12" s="15"/>
      <c r="M12" s="15"/>
      <c r="N12" s="15"/>
      <c r="O12" s="15"/>
      <c r="P12" s="15"/>
      <c r="Q12" s="15"/>
      <c r="R12" s="15"/>
      <c r="S12" s="15"/>
    </row>
    <row r="13" spans="2:19" x14ac:dyDescent="0.3">
      <c r="B13" s="53">
        <v>2019</v>
      </c>
      <c r="C13" s="15" t="s">
        <v>509</v>
      </c>
      <c r="D13" s="15" t="s">
        <v>508</v>
      </c>
      <c r="E13" s="15">
        <v>2018</v>
      </c>
      <c r="F13" s="15" t="s">
        <v>85</v>
      </c>
      <c r="G13" s="15">
        <v>5</v>
      </c>
      <c r="H13" s="51">
        <v>540</v>
      </c>
      <c r="I13" s="50">
        <f t="shared" si="0"/>
        <v>0</v>
      </c>
      <c r="J13" s="50">
        <f t="shared" si="1"/>
        <v>0</v>
      </c>
      <c r="K13" s="50">
        <f t="shared" si="2"/>
        <v>540</v>
      </c>
      <c r="L13" s="15"/>
      <c r="M13" s="15"/>
      <c r="N13" s="15"/>
      <c r="O13" s="15"/>
      <c r="P13" s="15"/>
      <c r="Q13" s="15"/>
      <c r="R13" s="15"/>
      <c r="S13" s="15"/>
    </row>
    <row r="14" spans="2:19" x14ac:dyDescent="0.3">
      <c r="B14" s="53">
        <v>2019</v>
      </c>
      <c r="C14" s="15" t="s">
        <v>507</v>
      </c>
      <c r="D14" s="15" t="s">
        <v>88</v>
      </c>
      <c r="E14" s="15">
        <v>2018</v>
      </c>
      <c r="F14" s="15" t="s">
        <v>85</v>
      </c>
      <c r="G14" s="15">
        <v>5</v>
      </c>
      <c r="H14" s="51">
        <v>89</v>
      </c>
      <c r="I14" s="50">
        <f t="shared" si="0"/>
        <v>0</v>
      </c>
      <c r="J14" s="50">
        <f t="shared" si="1"/>
        <v>0</v>
      </c>
      <c r="K14" s="50">
        <f t="shared" si="2"/>
        <v>89</v>
      </c>
      <c r="L14" s="15"/>
      <c r="M14" s="15"/>
      <c r="N14" s="15"/>
      <c r="O14" s="15"/>
      <c r="P14" s="15"/>
      <c r="Q14" s="15"/>
      <c r="R14" s="15"/>
      <c r="S14" s="15"/>
    </row>
    <row r="15" spans="2:19" x14ac:dyDescent="0.3">
      <c r="B15" s="53">
        <v>2019</v>
      </c>
      <c r="C15" s="15" t="s">
        <v>506</v>
      </c>
      <c r="D15" s="15" t="s">
        <v>505</v>
      </c>
      <c r="E15" s="15">
        <v>2019</v>
      </c>
      <c r="F15" s="15" t="s">
        <v>77</v>
      </c>
      <c r="G15" s="15">
        <v>5</v>
      </c>
      <c r="H15" s="51">
        <v>47</v>
      </c>
      <c r="I15" s="50">
        <f t="shared" si="0"/>
        <v>0</v>
      </c>
      <c r="J15" s="50">
        <f t="shared" si="1"/>
        <v>0</v>
      </c>
      <c r="K15" s="50">
        <f t="shared" si="2"/>
        <v>47</v>
      </c>
      <c r="L15" s="15"/>
      <c r="M15" s="15"/>
      <c r="N15" s="15"/>
      <c r="O15" s="15"/>
      <c r="P15" s="15"/>
      <c r="Q15" s="15"/>
      <c r="R15" s="15"/>
      <c r="S15" s="15"/>
    </row>
    <row r="16" spans="2:19" x14ac:dyDescent="0.3">
      <c r="B16" s="53">
        <v>2019</v>
      </c>
      <c r="C16" s="15" t="s">
        <v>504</v>
      </c>
      <c r="D16" s="15" t="s">
        <v>503</v>
      </c>
      <c r="E16" s="15">
        <v>2016</v>
      </c>
      <c r="F16" s="15" t="s">
        <v>82</v>
      </c>
      <c r="G16" s="15">
        <v>5</v>
      </c>
      <c r="H16" s="51">
        <v>122</v>
      </c>
      <c r="I16" s="50">
        <f t="shared" si="0"/>
        <v>0</v>
      </c>
      <c r="J16" s="50">
        <f t="shared" si="1"/>
        <v>0</v>
      </c>
      <c r="K16" s="50">
        <f t="shared" si="2"/>
        <v>122</v>
      </c>
      <c r="L16" s="15"/>
      <c r="M16" s="15"/>
      <c r="N16" s="15"/>
      <c r="O16" s="15"/>
      <c r="P16" s="15"/>
      <c r="Q16" s="15"/>
      <c r="R16" s="15"/>
      <c r="S16" s="15"/>
    </row>
    <row r="17" spans="2:19" x14ac:dyDescent="0.3">
      <c r="B17" s="53">
        <v>2019</v>
      </c>
      <c r="C17" s="15" t="s">
        <v>502</v>
      </c>
      <c r="D17" s="15" t="s">
        <v>501</v>
      </c>
      <c r="E17" s="15">
        <v>2018</v>
      </c>
      <c r="F17" s="15" t="s">
        <v>82</v>
      </c>
      <c r="G17" s="15">
        <v>5</v>
      </c>
      <c r="H17" s="51">
        <v>258</v>
      </c>
      <c r="I17" s="50">
        <f t="shared" si="0"/>
        <v>0</v>
      </c>
      <c r="J17" s="50">
        <f t="shared" si="1"/>
        <v>0</v>
      </c>
      <c r="K17" s="50">
        <f t="shared" si="2"/>
        <v>258</v>
      </c>
      <c r="L17" s="15"/>
      <c r="M17" s="15"/>
      <c r="N17" s="15"/>
      <c r="O17" s="15"/>
      <c r="P17" s="15"/>
      <c r="Q17" s="15"/>
      <c r="R17" s="15"/>
      <c r="S17" s="15"/>
    </row>
    <row r="18" spans="2:19" x14ac:dyDescent="0.3">
      <c r="B18" s="53">
        <v>2019</v>
      </c>
      <c r="C18" s="15" t="s">
        <v>500</v>
      </c>
      <c r="D18" s="15" t="s">
        <v>499</v>
      </c>
      <c r="E18" s="15">
        <v>2017</v>
      </c>
      <c r="F18" s="15" t="s">
        <v>77</v>
      </c>
      <c r="G18" s="15">
        <v>5</v>
      </c>
      <c r="H18" s="51">
        <v>228</v>
      </c>
      <c r="I18" s="50">
        <f t="shared" si="0"/>
        <v>0</v>
      </c>
      <c r="J18" s="50">
        <f t="shared" si="1"/>
        <v>0</v>
      </c>
      <c r="K18" s="50">
        <f t="shared" si="2"/>
        <v>228</v>
      </c>
      <c r="L18" s="15"/>
      <c r="M18" s="15"/>
      <c r="N18" s="15"/>
      <c r="O18" s="15"/>
      <c r="P18" s="15"/>
      <c r="Q18" s="15"/>
      <c r="R18" s="15"/>
      <c r="S18" s="15"/>
    </row>
    <row r="19" spans="2:19" x14ac:dyDescent="0.3">
      <c r="B19" s="53">
        <v>2019</v>
      </c>
      <c r="C19" s="15" t="s">
        <v>497</v>
      </c>
      <c r="D19" s="15" t="s">
        <v>498</v>
      </c>
      <c r="E19" s="15">
        <v>2015</v>
      </c>
      <c r="F19" s="15" t="s">
        <v>77</v>
      </c>
      <c r="G19" s="15">
        <v>5</v>
      </c>
      <c r="H19" s="51">
        <v>418</v>
      </c>
      <c r="I19" s="50">
        <f t="shared" si="0"/>
        <v>0</v>
      </c>
      <c r="J19" s="50">
        <f t="shared" si="1"/>
        <v>0</v>
      </c>
      <c r="K19" s="50">
        <f t="shared" si="2"/>
        <v>418</v>
      </c>
      <c r="L19" s="15"/>
      <c r="M19" s="15"/>
      <c r="N19" s="15"/>
      <c r="O19" s="15"/>
      <c r="P19" s="15"/>
      <c r="Q19" s="15"/>
      <c r="R19" s="15"/>
      <c r="S19" s="15"/>
    </row>
    <row r="20" spans="2:19" x14ac:dyDescent="0.3">
      <c r="B20" s="53">
        <v>2019</v>
      </c>
      <c r="C20" s="15" t="s">
        <v>497</v>
      </c>
      <c r="D20" s="15" t="s">
        <v>496</v>
      </c>
      <c r="E20" s="15">
        <v>2019</v>
      </c>
      <c r="F20" s="15" t="s">
        <v>77</v>
      </c>
      <c r="G20" s="15">
        <v>5</v>
      </c>
      <c r="H20" s="51">
        <v>0</v>
      </c>
      <c r="I20" s="50">
        <f t="shared" si="0"/>
        <v>0</v>
      </c>
      <c r="J20" s="50">
        <f t="shared" si="1"/>
        <v>0</v>
      </c>
      <c r="K20" s="50">
        <f t="shared" si="2"/>
        <v>0</v>
      </c>
      <c r="L20" s="15"/>
      <c r="M20" s="15"/>
      <c r="N20" s="15"/>
      <c r="O20" s="15"/>
      <c r="P20" s="15"/>
      <c r="Q20" s="15"/>
      <c r="R20" s="15"/>
      <c r="S20" s="15"/>
    </row>
    <row r="21" spans="2:19" x14ac:dyDescent="0.3">
      <c r="B21" s="53">
        <v>2019</v>
      </c>
      <c r="C21" s="15" t="s">
        <v>495</v>
      </c>
      <c r="D21" s="15" t="s">
        <v>494</v>
      </c>
      <c r="E21" s="15">
        <v>2019</v>
      </c>
      <c r="F21" s="15" t="s">
        <v>77</v>
      </c>
      <c r="G21" s="15">
        <v>5</v>
      </c>
      <c r="H21" s="51">
        <v>418</v>
      </c>
      <c r="I21" s="50">
        <f t="shared" si="0"/>
        <v>0</v>
      </c>
      <c r="J21" s="50">
        <f t="shared" si="1"/>
        <v>0</v>
      </c>
      <c r="K21" s="50">
        <f t="shared" si="2"/>
        <v>418</v>
      </c>
      <c r="L21" s="15"/>
      <c r="M21" s="15"/>
      <c r="N21" s="15"/>
      <c r="O21" s="15"/>
      <c r="P21" s="15"/>
      <c r="Q21" s="15"/>
      <c r="R21" s="15"/>
      <c r="S21" s="15"/>
    </row>
    <row r="22" spans="2:19" x14ac:dyDescent="0.3">
      <c r="B22" s="53">
        <v>2019</v>
      </c>
      <c r="C22" s="15" t="s">
        <v>493</v>
      </c>
      <c r="D22" s="15" t="s">
        <v>492</v>
      </c>
      <c r="E22" s="15">
        <v>2015</v>
      </c>
      <c r="F22" s="15" t="s">
        <v>307</v>
      </c>
      <c r="G22" s="15">
        <v>4</v>
      </c>
      <c r="H22" s="51">
        <v>4</v>
      </c>
      <c r="I22" s="50">
        <f t="shared" si="0"/>
        <v>0</v>
      </c>
      <c r="J22" s="50">
        <f t="shared" si="1"/>
        <v>4</v>
      </c>
      <c r="K22" s="50">
        <f t="shared" si="2"/>
        <v>0</v>
      </c>
      <c r="L22" s="15"/>
      <c r="M22" s="15"/>
      <c r="N22" s="15"/>
      <c r="O22" s="15"/>
      <c r="P22" s="15"/>
      <c r="Q22" s="15"/>
      <c r="R22" s="15"/>
      <c r="S22" s="15"/>
    </row>
    <row r="23" spans="2:19" x14ac:dyDescent="0.3">
      <c r="B23" s="53">
        <v>2019</v>
      </c>
      <c r="C23" s="15" t="s">
        <v>491</v>
      </c>
      <c r="D23" s="15" t="s">
        <v>88</v>
      </c>
      <c r="E23" s="15">
        <v>2019</v>
      </c>
      <c r="F23" s="15" t="s">
        <v>117</v>
      </c>
      <c r="G23" s="15">
        <v>5</v>
      </c>
      <c r="H23" s="51">
        <v>155</v>
      </c>
      <c r="I23" s="50">
        <f t="shared" si="0"/>
        <v>0</v>
      </c>
      <c r="J23" s="50">
        <f t="shared" si="1"/>
        <v>0</v>
      </c>
      <c r="K23" s="50">
        <f t="shared" si="2"/>
        <v>155</v>
      </c>
      <c r="L23" s="15"/>
      <c r="M23" s="15"/>
      <c r="N23" s="15"/>
      <c r="O23" s="15"/>
      <c r="P23" s="15"/>
      <c r="Q23" s="15"/>
      <c r="R23" s="15"/>
      <c r="S23" s="15"/>
    </row>
    <row r="24" spans="2:19" x14ac:dyDescent="0.3">
      <c r="B24" s="53">
        <v>2019</v>
      </c>
      <c r="C24" s="15" t="s">
        <v>490</v>
      </c>
      <c r="D24" s="15" t="s">
        <v>88</v>
      </c>
      <c r="E24" s="15">
        <v>2014</v>
      </c>
      <c r="F24" s="15" t="s">
        <v>117</v>
      </c>
      <c r="G24" s="15">
        <v>5</v>
      </c>
      <c r="H24" s="51">
        <v>192</v>
      </c>
      <c r="I24" s="50">
        <f t="shared" si="0"/>
        <v>0</v>
      </c>
      <c r="J24" s="50">
        <f t="shared" si="1"/>
        <v>0</v>
      </c>
      <c r="K24" s="50">
        <f t="shared" si="2"/>
        <v>192</v>
      </c>
      <c r="L24" s="15"/>
      <c r="M24" s="15"/>
      <c r="N24" s="15"/>
      <c r="O24" s="15"/>
      <c r="P24" s="15"/>
      <c r="Q24" s="15"/>
      <c r="R24" s="15"/>
      <c r="S24" s="15"/>
    </row>
    <row r="25" spans="2:19" x14ac:dyDescent="0.3">
      <c r="B25" s="53">
        <v>2019</v>
      </c>
      <c r="C25" s="15" t="s">
        <v>489</v>
      </c>
      <c r="D25" s="15" t="s">
        <v>88</v>
      </c>
      <c r="E25" s="15">
        <v>2019</v>
      </c>
      <c r="F25" s="15" t="s">
        <v>90</v>
      </c>
      <c r="G25" s="15">
        <v>5</v>
      </c>
      <c r="H25" s="51">
        <v>622</v>
      </c>
      <c r="I25" s="50">
        <f t="shared" si="0"/>
        <v>0</v>
      </c>
      <c r="J25" s="50">
        <f t="shared" si="1"/>
        <v>0</v>
      </c>
      <c r="K25" s="50">
        <f t="shared" si="2"/>
        <v>622</v>
      </c>
      <c r="L25" s="15"/>
      <c r="M25" s="15"/>
      <c r="N25" s="15"/>
      <c r="O25" s="15"/>
      <c r="P25" s="15"/>
      <c r="Q25" s="15"/>
      <c r="R25" s="15"/>
      <c r="S25" s="15"/>
    </row>
    <row r="26" spans="2:19" x14ac:dyDescent="0.3">
      <c r="B26" s="53">
        <v>2019</v>
      </c>
      <c r="C26" s="15" t="s">
        <v>488</v>
      </c>
      <c r="D26" s="15" t="s">
        <v>487</v>
      </c>
      <c r="E26" s="15">
        <v>2017</v>
      </c>
      <c r="F26" s="15" t="s">
        <v>85</v>
      </c>
      <c r="G26" s="15">
        <v>5</v>
      </c>
      <c r="H26" s="51">
        <v>727</v>
      </c>
      <c r="I26" s="50">
        <f t="shared" si="0"/>
        <v>0</v>
      </c>
      <c r="J26" s="50">
        <f t="shared" si="1"/>
        <v>0</v>
      </c>
      <c r="K26" s="50">
        <f t="shared" si="2"/>
        <v>727</v>
      </c>
      <c r="L26" s="15"/>
      <c r="M26" s="15"/>
      <c r="N26" s="15"/>
      <c r="O26" s="15"/>
      <c r="P26" s="15"/>
      <c r="Q26" s="15"/>
      <c r="R26" s="15"/>
      <c r="S26" s="15"/>
    </row>
    <row r="27" spans="2:19" x14ac:dyDescent="0.3">
      <c r="B27" s="53">
        <v>2019</v>
      </c>
      <c r="C27" s="15" t="s">
        <v>486</v>
      </c>
      <c r="D27" s="15" t="s">
        <v>88</v>
      </c>
      <c r="E27" s="15">
        <v>2017</v>
      </c>
      <c r="F27" s="15" t="s">
        <v>85</v>
      </c>
      <c r="G27" s="15">
        <v>5</v>
      </c>
      <c r="H27" s="51">
        <v>87</v>
      </c>
      <c r="I27" s="50">
        <f t="shared" si="0"/>
        <v>0</v>
      </c>
      <c r="J27" s="50">
        <f t="shared" si="1"/>
        <v>0</v>
      </c>
      <c r="K27" s="50">
        <f t="shared" si="2"/>
        <v>87</v>
      </c>
      <c r="L27" s="15"/>
      <c r="M27" s="15"/>
      <c r="N27" s="15"/>
      <c r="O27" s="15"/>
      <c r="P27" s="15"/>
      <c r="Q27" s="15"/>
      <c r="R27" s="15"/>
      <c r="S27" s="15"/>
    </row>
    <row r="28" spans="2:19" x14ac:dyDescent="0.3">
      <c r="B28" s="53">
        <v>2019</v>
      </c>
      <c r="C28" s="15" t="s">
        <v>485</v>
      </c>
      <c r="D28" s="15" t="s">
        <v>88</v>
      </c>
      <c r="E28" s="15">
        <v>2013</v>
      </c>
      <c r="F28" s="15" t="s">
        <v>117</v>
      </c>
      <c r="G28" s="15">
        <v>4</v>
      </c>
      <c r="H28" s="51">
        <v>108</v>
      </c>
      <c r="I28" s="50">
        <f t="shared" si="0"/>
        <v>0</v>
      </c>
      <c r="J28" s="50">
        <f t="shared" si="1"/>
        <v>108</v>
      </c>
      <c r="K28" s="50">
        <f t="shared" si="2"/>
        <v>0</v>
      </c>
      <c r="L28" s="15"/>
      <c r="M28" s="15"/>
      <c r="N28" s="15"/>
      <c r="O28" s="15"/>
      <c r="P28" s="15"/>
      <c r="Q28" s="15"/>
      <c r="R28" s="15"/>
      <c r="S28" s="15"/>
    </row>
    <row r="29" spans="2:19" x14ac:dyDescent="0.3">
      <c r="B29" s="53">
        <v>2019</v>
      </c>
      <c r="C29" s="15" t="s">
        <v>484</v>
      </c>
      <c r="D29" s="15" t="s">
        <v>483</v>
      </c>
      <c r="E29" s="15">
        <v>2015</v>
      </c>
      <c r="F29" s="15" t="s">
        <v>82</v>
      </c>
      <c r="G29" s="15">
        <v>5</v>
      </c>
      <c r="H29" s="51">
        <v>732</v>
      </c>
      <c r="I29" s="50">
        <f t="shared" si="0"/>
        <v>0</v>
      </c>
      <c r="J29" s="50">
        <f t="shared" si="1"/>
        <v>0</v>
      </c>
      <c r="K29" s="50">
        <f t="shared" si="2"/>
        <v>732</v>
      </c>
      <c r="L29" s="15"/>
      <c r="M29" s="15"/>
      <c r="N29" s="15"/>
      <c r="O29" s="15"/>
      <c r="P29" s="15"/>
      <c r="Q29" s="15"/>
      <c r="R29" s="15"/>
      <c r="S29" s="15"/>
    </row>
    <row r="30" spans="2:19" x14ac:dyDescent="0.3">
      <c r="B30" s="53">
        <v>2019</v>
      </c>
      <c r="C30" s="15" t="s">
        <v>482</v>
      </c>
      <c r="D30" s="15" t="s">
        <v>88</v>
      </c>
      <c r="E30" s="15">
        <v>2015</v>
      </c>
      <c r="F30" s="15" t="s">
        <v>82</v>
      </c>
      <c r="G30" s="15">
        <v>5</v>
      </c>
      <c r="H30" s="51">
        <v>142</v>
      </c>
      <c r="I30" s="50">
        <f t="shared" si="0"/>
        <v>0</v>
      </c>
      <c r="J30" s="50">
        <f t="shared" si="1"/>
        <v>0</v>
      </c>
      <c r="K30" s="50">
        <f t="shared" si="2"/>
        <v>142</v>
      </c>
      <c r="L30" s="15"/>
      <c r="M30" s="15"/>
      <c r="N30" s="15"/>
      <c r="O30" s="15"/>
      <c r="P30" s="15"/>
      <c r="Q30" s="15"/>
      <c r="R30" s="15"/>
      <c r="S30" s="15"/>
    </row>
    <row r="31" spans="2:19" x14ac:dyDescent="0.3">
      <c r="B31" s="53">
        <v>2019</v>
      </c>
      <c r="C31" s="15" t="s">
        <v>481</v>
      </c>
      <c r="D31" s="15" t="s">
        <v>88</v>
      </c>
      <c r="E31" s="15">
        <v>2017</v>
      </c>
      <c r="F31" s="15" t="s">
        <v>82</v>
      </c>
      <c r="G31" s="15">
        <v>5</v>
      </c>
      <c r="H31" s="51">
        <v>502</v>
      </c>
      <c r="I31" s="50">
        <f t="shared" si="0"/>
        <v>0</v>
      </c>
      <c r="J31" s="50">
        <f t="shared" si="1"/>
        <v>0</v>
      </c>
      <c r="K31" s="50">
        <f t="shared" si="2"/>
        <v>502</v>
      </c>
      <c r="L31" s="15"/>
      <c r="M31" s="15"/>
      <c r="N31" s="15"/>
      <c r="O31" s="15"/>
      <c r="P31" s="15"/>
      <c r="Q31" s="15"/>
      <c r="R31" s="15"/>
      <c r="S31" s="15"/>
    </row>
    <row r="32" spans="2:19" x14ac:dyDescent="0.3">
      <c r="B32" s="53">
        <v>2019</v>
      </c>
      <c r="C32" s="15" t="s">
        <v>480</v>
      </c>
      <c r="D32" s="15" t="s">
        <v>88</v>
      </c>
      <c r="E32" s="15">
        <v>2017</v>
      </c>
      <c r="F32" s="15" t="s">
        <v>82</v>
      </c>
      <c r="G32" s="15">
        <v>5</v>
      </c>
      <c r="H32" s="51">
        <v>189</v>
      </c>
      <c r="I32" s="50">
        <f t="shared" si="0"/>
        <v>0</v>
      </c>
      <c r="J32" s="50">
        <f t="shared" si="1"/>
        <v>0</v>
      </c>
      <c r="K32" s="50">
        <f t="shared" si="2"/>
        <v>189</v>
      </c>
      <c r="L32" s="15"/>
      <c r="M32" s="15"/>
      <c r="N32" s="15"/>
      <c r="O32" s="15"/>
      <c r="P32" s="15"/>
      <c r="Q32" s="15"/>
      <c r="R32" s="15"/>
      <c r="S32" s="15"/>
    </row>
    <row r="33" spans="2:19" x14ac:dyDescent="0.3">
      <c r="B33" s="53">
        <v>2019</v>
      </c>
      <c r="C33" s="15" t="s">
        <v>479</v>
      </c>
      <c r="D33" s="15" t="s">
        <v>478</v>
      </c>
      <c r="E33" s="15">
        <v>2018</v>
      </c>
      <c r="F33" s="15" t="s">
        <v>77</v>
      </c>
      <c r="G33" s="15">
        <v>5</v>
      </c>
      <c r="H33" s="51">
        <v>1031</v>
      </c>
      <c r="I33" s="50">
        <f t="shared" si="0"/>
        <v>0</v>
      </c>
      <c r="J33" s="50">
        <f t="shared" si="1"/>
        <v>0</v>
      </c>
      <c r="K33" s="50">
        <f t="shared" si="2"/>
        <v>1031</v>
      </c>
      <c r="L33" s="15"/>
      <c r="M33" s="15"/>
      <c r="N33" s="15"/>
      <c r="O33" s="15"/>
      <c r="P33" s="15"/>
      <c r="Q33" s="15"/>
      <c r="R33" s="15"/>
      <c r="S33" s="15"/>
    </row>
    <row r="34" spans="2:19" x14ac:dyDescent="0.3">
      <c r="B34" s="53">
        <v>2019</v>
      </c>
      <c r="C34" s="15" t="s">
        <v>477</v>
      </c>
      <c r="D34" s="15" t="s">
        <v>88</v>
      </c>
      <c r="E34" s="15">
        <v>2019</v>
      </c>
      <c r="F34" s="15" t="s">
        <v>307</v>
      </c>
      <c r="G34" s="15">
        <v>5</v>
      </c>
      <c r="H34" s="51">
        <v>60</v>
      </c>
      <c r="I34" s="50">
        <f t="shared" si="0"/>
        <v>0</v>
      </c>
      <c r="J34" s="50">
        <f t="shared" si="1"/>
        <v>0</v>
      </c>
      <c r="K34" s="50">
        <f t="shared" si="2"/>
        <v>60</v>
      </c>
      <c r="L34" s="15"/>
      <c r="M34" s="15"/>
      <c r="N34" s="15"/>
      <c r="O34" s="15"/>
      <c r="P34" s="15"/>
      <c r="Q34" s="15"/>
      <c r="R34" s="15"/>
      <c r="S34" s="15"/>
    </row>
    <row r="35" spans="2:19" x14ac:dyDescent="0.3">
      <c r="B35" s="53">
        <v>2019</v>
      </c>
      <c r="C35" s="15" t="s">
        <v>476</v>
      </c>
      <c r="D35" s="15" t="s">
        <v>88</v>
      </c>
      <c r="E35" s="15">
        <v>2013</v>
      </c>
      <c r="F35" s="15" t="s">
        <v>117</v>
      </c>
      <c r="G35" s="15">
        <v>5</v>
      </c>
      <c r="H35" s="51">
        <v>0</v>
      </c>
      <c r="I35" s="50">
        <f t="shared" si="0"/>
        <v>0</v>
      </c>
      <c r="J35" s="50">
        <f t="shared" si="1"/>
        <v>0</v>
      </c>
      <c r="K35" s="50">
        <f t="shared" si="2"/>
        <v>0</v>
      </c>
      <c r="L35" s="15"/>
      <c r="M35" s="15"/>
      <c r="N35" s="15"/>
      <c r="O35" s="15"/>
      <c r="P35" s="15"/>
      <c r="Q35" s="15"/>
      <c r="R35" s="15"/>
      <c r="S35" s="15"/>
    </row>
    <row r="36" spans="2:19" x14ac:dyDescent="0.3">
      <c r="B36" s="53">
        <v>2019</v>
      </c>
      <c r="C36" s="15" t="s">
        <v>475</v>
      </c>
      <c r="D36" s="15" t="s">
        <v>88</v>
      </c>
      <c r="E36" s="15">
        <v>2018</v>
      </c>
      <c r="F36" s="15" t="s">
        <v>101</v>
      </c>
      <c r="G36" s="15">
        <v>4</v>
      </c>
      <c r="H36" s="51">
        <v>2498</v>
      </c>
      <c r="I36" s="50">
        <f t="shared" si="0"/>
        <v>0</v>
      </c>
      <c r="J36" s="50">
        <f t="shared" si="1"/>
        <v>2498</v>
      </c>
      <c r="K36" s="50">
        <f t="shared" si="2"/>
        <v>0</v>
      </c>
      <c r="L36" s="15"/>
      <c r="M36" s="15"/>
      <c r="N36" s="15"/>
      <c r="O36" s="15"/>
      <c r="P36" s="15"/>
      <c r="Q36" s="15"/>
      <c r="R36" s="15"/>
      <c r="S36" s="15"/>
    </row>
    <row r="37" spans="2:19" x14ac:dyDescent="0.3">
      <c r="B37" s="53">
        <v>2019</v>
      </c>
      <c r="C37" s="15" t="s">
        <v>474</v>
      </c>
      <c r="D37" s="15" t="s">
        <v>88</v>
      </c>
      <c r="E37" s="15">
        <v>2014</v>
      </c>
      <c r="F37" s="15" t="s">
        <v>94</v>
      </c>
      <c r="G37" s="15">
        <v>4</v>
      </c>
      <c r="H37" s="51">
        <v>93</v>
      </c>
      <c r="I37" s="50">
        <f t="shared" si="0"/>
        <v>0</v>
      </c>
      <c r="J37" s="50">
        <f t="shared" si="1"/>
        <v>93</v>
      </c>
      <c r="K37" s="50">
        <f t="shared" si="2"/>
        <v>0</v>
      </c>
      <c r="L37" s="15"/>
      <c r="M37" s="15"/>
      <c r="N37" s="15"/>
      <c r="O37" s="15"/>
      <c r="P37" s="15"/>
      <c r="Q37" s="15"/>
      <c r="R37" s="15"/>
      <c r="S37" s="15"/>
    </row>
    <row r="38" spans="2:19" x14ac:dyDescent="0.3">
      <c r="B38" s="53">
        <v>2019</v>
      </c>
      <c r="C38" s="15" t="s">
        <v>473</v>
      </c>
      <c r="D38" s="15" t="s">
        <v>88</v>
      </c>
      <c r="E38" s="15">
        <v>2017</v>
      </c>
      <c r="F38" s="15" t="s">
        <v>94</v>
      </c>
      <c r="G38" s="15">
        <v>4</v>
      </c>
      <c r="H38" s="51">
        <v>1315</v>
      </c>
      <c r="I38" s="50">
        <f t="shared" si="0"/>
        <v>0</v>
      </c>
      <c r="J38" s="50">
        <f t="shared" si="1"/>
        <v>1315</v>
      </c>
      <c r="K38" s="50">
        <f t="shared" si="2"/>
        <v>0</v>
      </c>
      <c r="L38" s="15"/>
      <c r="M38" s="15"/>
      <c r="N38" s="15"/>
      <c r="O38" s="15"/>
      <c r="P38" s="15"/>
      <c r="Q38" s="15"/>
      <c r="R38" s="15"/>
      <c r="S38" s="15"/>
    </row>
    <row r="39" spans="2:19" x14ac:dyDescent="0.3">
      <c r="B39" s="53">
        <v>2019</v>
      </c>
      <c r="C39" s="15" t="s">
        <v>472</v>
      </c>
      <c r="D39" s="15" t="s">
        <v>88</v>
      </c>
      <c r="E39" s="15">
        <v>2017</v>
      </c>
      <c r="F39" s="15" t="s">
        <v>101</v>
      </c>
      <c r="G39" s="15">
        <v>5</v>
      </c>
      <c r="H39" s="51">
        <v>696</v>
      </c>
      <c r="I39" s="50">
        <f t="shared" si="0"/>
        <v>0</v>
      </c>
      <c r="J39" s="50">
        <f t="shared" si="1"/>
        <v>0</v>
      </c>
      <c r="K39" s="50">
        <f t="shared" si="2"/>
        <v>696</v>
      </c>
      <c r="L39" s="15"/>
      <c r="M39" s="15"/>
      <c r="N39" s="15"/>
      <c r="O39" s="15"/>
      <c r="P39" s="15"/>
      <c r="Q39" s="15"/>
      <c r="R39" s="15"/>
      <c r="S39" s="15"/>
    </row>
    <row r="40" spans="2:19" x14ac:dyDescent="0.3">
      <c r="B40" s="53">
        <v>2019</v>
      </c>
      <c r="C40" s="15" t="s">
        <v>471</v>
      </c>
      <c r="D40" s="15" t="s">
        <v>470</v>
      </c>
      <c r="E40" s="15">
        <v>2021</v>
      </c>
      <c r="F40" s="15" t="s">
        <v>117</v>
      </c>
      <c r="G40" s="15">
        <v>4</v>
      </c>
      <c r="H40" s="51">
        <v>0</v>
      </c>
      <c r="I40" s="50">
        <f t="shared" si="0"/>
        <v>0</v>
      </c>
      <c r="J40" s="50">
        <f t="shared" si="1"/>
        <v>0</v>
      </c>
      <c r="K40" s="50">
        <f t="shared" si="2"/>
        <v>0</v>
      </c>
      <c r="L40" s="15"/>
      <c r="M40" s="15"/>
      <c r="N40" s="15"/>
      <c r="O40" s="15"/>
      <c r="P40" s="15"/>
      <c r="Q40" s="15"/>
      <c r="R40" s="15"/>
      <c r="S40" s="15"/>
    </row>
    <row r="41" spans="2:19" x14ac:dyDescent="0.3">
      <c r="B41" s="53">
        <v>2019</v>
      </c>
      <c r="C41" s="15" t="s">
        <v>469</v>
      </c>
      <c r="D41" s="15" t="s">
        <v>468</v>
      </c>
      <c r="E41" s="15">
        <v>2014</v>
      </c>
      <c r="F41" s="15" t="s">
        <v>117</v>
      </c>
      <c r="G41" s="15">
        <v>4</v>
      </c>
      <c r="H41" s="51">
        <v>394</v>
      </c>
      <c r="I41" s="50">
        <f t="shared" si="0"/>
        <v>0</v>
      </c>
      <c r="J41" s="50">
        <f t="shared" si="1"/>
        <v>394</v>
      </c>
      <c r="K41" s="50">
        <f t="shared" si="2"/>
        <v>0</v>
      </c>
      <c r="L41" s="15"/>
      <c r="M41" s="15"/>
      <c r="N41" s="15"/>
      <c r="O41" s="15"/>
      <c r="P41" s="15"/>
      <c r="Q41" s="15"/>
      <c r="R41" s="15"/>
      <c r="S41" s="15"/>
    </row>
    <row r="42" spans="2:19" x14ac:dyDescent="0.3">
      <c r="B42" s="53">
        <v>2019</v>
      </c>
      <c r="C42" s="15" t="s">
        <v>467</v>
      </c>
      <c r="D42" s="15" t="s">
        <v>88</v>
      </c>
      <c r="E42" s="15">
        <v>2013</v>
      </c>
      <c r="F42" s="15" t="s">
        <v>101</v>
      </c>
      <c r="G42" s="15">
        <v>5</v>
      </c>
      <c r="H42" s="51">
        <v>25</v>
      </c>
      <c r="I42" s="50">
        <f t="shared" si="0"/>
        <v>0</v>
      </c>
      <c r="J42" s="50">
        <f t="shared" si="1"/>
        <v>0</v>
      </c>
      <c r="K42" s="50">
        <f t="shared" si="2"/>
        <v>25</v>
      </c>
      <c r="L42" s="15"/>
      <c r="M42" s="15"/>
      <c r="N42" s="15"/>
      <c r="O42" s="15"/>
      <c r="P42" s="15"/>
      <c r="Q42" s="15"/>
      <c r="R42" s="15"/>
      <c r="S42" s="15"/>
    </row>
    <row r="43" spans="2:19" x14ac:dyDescent="0.3">
      <c r="B43" s="53">
        <v>2019</v>
      </c>
      <c r="C43" s="15" t="s">
        <v>466</v>
      </c>
      <c r="D43" s="15" t="s">
        <v>465</v>
      </c>
      <c r="E43" s="15">
        <v>2019</v>
      </c>
      <c r="F43" s="15" t="s">
        <v>82</v>
      </c>
      <c r="G43" s="15">
        <v>5</v>
      </c>
      <c r="H43" s="51">
        <v>456</v>
      </c>
      <c r="I43" s="50">
        <f t="shared" si="0"/>
        <v>0</v>
      </c>
      <c r="J43" s="50">
        <f t="shared" si="1"/>
        <v>0</v>
      </c>
      <c r="K43" s="50">
        <f t="shared" si="2"/>
        <v>456</v>
      </c>
      <c r="L43" s="15"/>
      <c r="M43" s="15"/>
      <c r="N43" s="15"/>
      <c r="O43" s="15"/>
      <c r="P43" s="15"/>
      <c r="Q43" s="15"/>
      <c r="R43" s="15"/>
      <c r="S43" s="15"/>
    </row>
    <row r="44" spans="2:19" x14ac:dyDescent="0.3">
      <c r="B44" s="53">
        <v>2019</v>
      </c>
      <c r="C44" s="15" t="s">
        <v>464</v>
      </c>
      <c r="D44" s="15" t="s">
        <v>463</v>
      </c>
      <c r="E44" s="15">
        <v>2014</v>
      </c>
      <c r="F44" s="15" t="s">
        <v>117</v>
      </c>
      <c r="G44" s="15">
        <v>3</v>
      </c>
      <c r="H44" s="51">
        <v>147</v>
      </c>
      <c r="I44" s="50">
        <f t="shared" si="0"/>
        <v>147</v>
      </c>
      <c r="J44" s="50">
        <f t="shared" si="1"/>
        <v>0</v>
      </c>
      <c r="K44" s="50">
        <f t="shared" si="2"/>
        <v>0</v>
      </c>
      <c r="L44" s="15"/>
      <c r="M44" s="15"/>
      <c r="N44" s="15"/>
      <c r="O44" s="15"/>
      <c r="P44" s="15"/>
      <c r="Q44" s="15"/>
      <c r="R44" s="15"/>
      <c r="S44" s="15"/>
    </row>
    <row r="45" spans="2:19" x14ac:dyDescent="0.3">
      <c r="B45" s="53">
        <v>2019</v>
      </c>
      <c r="C45" s="15" t="s">
        <v>462</v>
      </c>
      <c r="D45" s="15" t="s">
        <v>461</v>
      </c>
      <c r="E45" s="15">
        <v>2017</v>
      </c>
      <c r="F45" s="15" t="s">
        <v>117</v>
      </c>
      <c r="G45" s="15">
        <v>3</v>
      </c>
      <c r="H45" s="51">
        <v>0</v>
      </c>
      <c r="I45" s="50">
        <f t="shared" si="0"/>
        <v>0</v>
      </c>
      <c r="J45" s="50">
        <f t="shared" si="1"/>
        <v>0</v>
      </c>
      <c r="K45" s="50">
        <f t="shared" si="2"/>
        <v>0</v>
      </c>
      <c r="L45" s="15"/>
      <c r="M45" s="15"/>
      <c r="N45" s="15"/>
      <c r="O45" s="15"/>
      <c r="P45" s="15"/>
      <c r="Q45" s="15"/>
      <c r="R45" s="15"/>
      <c r="S45" s="15"/>
    </row>
    <row r="46" spans="2:19" x14ac:dyDescent="0.3">
      <c r="B46" s="53">
        <v>2019</v>
      </c>
      <c r="C46" s="15" t="s">
        <v>460</v>
      </c>
      <c r="D46" s="15" t="s">
        <v>88</v>
      </c>
      <c r="E46" s="15">
        <v>2015</v>
      </c>
      <c r="F46" s="15" t="s">
        <v>133</v>
      </c>
      <c r="G46" s="15">
        <v>5</v>
      </c>
      <c r="H46" s="51">
        <v>415</v>
      </c>
      <c r="I46" s="50">
        <f t="shared" si="0"/>
        <v>0</v>
      </c>
      <c r="J46" s="50">
        <f t="shared" si="1"/>
        <v>0</v>
      </c>
      <c r="K46" s="50">
        <f t="shared" si="2"/>
        <v>415</v>
      </c>
      <c r="L46" s="15"/>
      <c r="M46" s="15"/>
      <c r="N46" s="15"/>
      <c r="O46" s="15"/>
      <c r="P46" s="15"/>
      <c r="Q46" s="15"/>
      <c r="R46" s="15"/>
      <c r="S46" s="15"/>
    </row>
    <row r="47" spans="2:19" x14ac:dyDescent="0.3">
      <c r="B47" s="53">
        <v>2019</v>
      </c>
      <c r="C47" s="15" t="s">
        <v>459</v>
      </c>
      <c r="D47" s="15" t="s">
        <v>458</v>
      </c>
      <c r="E47" s="15">
        <v>2021</v>
      </c>
      <c r="F47" s="15" t="s">
        <v>82</v>
      </c>
      <c r="G47" s="15">
        <v>5</v>
      </c>
      <c r="H47" s="51">
        <v>0</v>
      </c>
      <c r="I47" s="50">
        <f t="shared" si="0"/>
        <v>0</v>
      </c>
      <c r="J47" s="50">
        <f t="shared" si="1"/>
        <v>0</v>
      </c>
      <c r="K47" s="50">
        <f t="shared" si="2"/>
        <v>0</v>
      </c>
      <c r="L47" s="15"/>
      <c r="M47" s="15"/>
      <c r="N47" s="15"/>
      <c r="O47" s="15"/>
      <c r="P47" s="15"/>
      <c r="Q47" s="15"/>
      <c r="R47" s="15"/>
      <c r="S47" s="15"/>
    </row>
    <row r="48" spans="2:19" x14ac:dyDescent="0.3">
      <c r="B48" s="53">
        <v>2019</v>
      </c>
      <c r="C48" s="15" t="s">
        <v>457</v>
      </c>
      <c r="D48" s="15" t="s">
        <v>456</v>
      </c>
      <c r="E48" s="15">
        <v>2017</v>
      </c>
      <c r="F48" s="15" t="s">
        <v>82</v>
      </c>
      <c r="G48" s="15">
        <v>3</v>
      </c>
      <c r="H48" s="51">
        <v>5922</v>
      </c>
      <c r="I48" s="50">
        <f t="shared" si="0"/>
        <v>5922</v>
      </c>
      <c r="J48" s="50">
        <f t="shared" si="1"/>
        <v>0</v>
      </c>
      <c r="K48" s="50">
        <f t="shared" si="2"/>
        <v>0</v>
      </c>
      <c r="L48" s="15"/>
      <c r="M48" s="15"/>
      <c r="N48" s="15"/>
      <c r="O48" s="15"/>
      <c r="P48" s="15"/>
      <c r="Q48" s="15"/>
      <c r="R48" s="15"/>
      <c r="S48" s="15"/>
    </row>
    <row r="49" spans="2:19" x14ac:dyDescent="0.3">
      <c r="B49" s="53">
        <v>2019</v>
      </c>
      <c r="C49" s="15" t="s">
        <v>455</v>
      </c>
      <c r="D49" s="15" t="s">
        <v>454</v>
      </c>
      <c r="E49" s="15">
        <v>2014</v>
      </c>
      <c r="F49" s="15" t="s">
        <v>101</v>
      </c>
      <c r="G49" s="15">
        <v>3</v>
      </c>
      <c r="H49" s="51">
        <v>1642</v>
      </c>
      <c r="I49" s="50">
        <f t="shared" si="0"/>
        <v>1642</v>
      </c>
      <c r="J49" s="50">
        <f t="shared" si="1"/>
        <v>0</v>
      </c>
      <c r="K49" s="50">
        <f t="shared" si="2"/>
        <v>0</v>
      </c>
      <c r="L49" s="15"/>
      <c r="M49" s="15"/>
      <c r="N49" s="15"/>
      <c r="O49" s="15"/>
      <c r="P49" s="15"/>
      <c r="Q49" s="15"/>
      <c r="R49" s="15"/>
      <c r="S49" s="15"/>
    </row>
    <row r="50" spans="2:19" x14ac:dyDescent="0.3">
      <c r="B50" s="53">
        <v>2019</v>
      </c>
      <c r="C50" s="15" t="s">
        <v>453</v>
      </c>
      <c r="D50" s="15" t="s">
        <v>88</v>
      </c>
      <c r="E50" s="15">
        <v>2013</v>
      </c>
      <c r="F50" s="15" t="s">
        <v>94</v>
      </c>
      <c r="G50" s="15">
        <v>4</v>
      </c>
      <c r="H50" s="51">
        <v>2589</v>
      </c>
      <c r="I50" s="50">
        <f t="shared" si="0"/>
        <v>0</v>
      </c>
      <c r="J50" s="50">
        <f t="shared" si="1"/>
        <v>2589</v>
      </c>
      <c r="K50" s="50">
        <f t="shared" si="2"/>
        <v>0</v>
      </c>
      <c r="L50" s="15"/>
      <c r="M50" s="15"/>
      <c r="N50" s="15"/>
      <c r="O50" s="15"/>
      <c r="P50" s="15"/>
      <c r="Q50" s="15"/>
      <c r="R50" s="15"/>
      <c r="S50" s="15"/>
    </row>
    <row r="51" spans="2:19" x14ac:dyDescent="0.3">
      <c r="B51" s="53">
        <v>2019</v>
      </c>
      <c r="C51" s="15" t="s">
        <v>453</v>
      </c>
      <c r="D51" s="15" t="s">
        <v>88</v>
      </c>
      <c r="E51" s="15">
        <v>2021</v>
      </c>
      <c r="F51" s="15" t="s">
        <v>94</v>
      </c>
      <c r="G51" s="15">
        <v>2</v>
      </c>
      <c r="H51" s="51">
        <v>0</v>
      </c>
      <c r="I51" s="50">
        <f t="shared" si="0"/>
        <v>0</v>
      </c>
      <c r="J51" s="50">
        <f t="shared" si="1"/>
        <v>0</v>
      </c>
      <c r="K51" s="50">
        <f t="shared" si="2"/>
        <v>0</v>
      </c>
      <c r="L51" s="15"/>
      <c r="M51" s="15"/>
      <c r="N51" s="15"/>
      <c r="O51" s="15"/>
      <c r="P51" s="15"/>
      <c r="Q51" s="15"/>
      <c r="R51" s="15"/>
      <c r="S51" s="15"/>
    </row>
    <row r="52" spans="2:19" x14ac:dyDescent="0.3">
      <c r="B52" s="53">
        <v>2019</v>
      </c>
      <c r="C52" s="15" t="s">
        <v>452</v>
      </c>
      <c r="D52" s="15" t="s">
        <v>451</v>
      </c>
      <c r="E52" s="15">
        <v>2021</v>
      </c>
      <c r="F52" s="15" t="s">
        <v>94</v>
      </c>
      <c r="G52" s="15">
        <v>2</v>
      </c>
      <c r="H52" s="51">
        <v>0</v>
      </c>
      <c r="I52" s="50">
        <f t="shared" si="0"/>
        <v>0</v>
      </c>
      <c r="J52" s="50">
        <f t="shared" si="1"/>
        <v>0</v>
      </c>
      <c r="K52" s="50">
        <f t="shared" si="2"/>
        <v>0</v>
      </c>
      <c r="L52" s="15"/>
      <c r="M52" s="15"/>
      <c r="N52" s="15"/>
      <c r="O52" s="15"/>
      <c r="P52" s="15"/>
      <c r="Q52" s="15"/>
      <c r="R52" s="15"/>
      <c r="S52" s="15"/>
    </row>
    <row r="53" spans="2:19" x14ac:dyDescent="0.3">
      <c r="B53" s="53">
        <v>2019</v>
      </c>
      <c r="C53" s="15" t="s">
        <v>450</v>
      </c>
      <c r="D53" s="15" t="s">
        <v>449</v>
      </c>
      <c r="E53" s="15">
        <v>2017</v>
      </c>
      <c r="F53" s="15" t="s">
        <v>94</v>
      </c>
      <c r="G53" s="15">
        <v>3</v>
      </c>
      <c r="H53" s="51">
        <v>3</v>
      </c>
      <c r="I53" s="50">
        <f t="shared" si="0"/>
        <v>3</v>
      </c>
      <c r="J53" s="50">
        <f t="shared" si="1"/>
        <v>0</v>
      </c>
      <c r="K53" s="50">
        <f t="shared" si="2"/>
        <v>0</v>
      </c>
      <c r="L53" s="15"/>
      <c r="M53" s="15"/>
      <c r="N53" s="15"/>
      <c r="O53" s="15"/>
      <c r="P53" s="15"/>
      <c r="Q53" s="15"/>
      <c r="R53" s="15"/>
      <c r="S53" s="15"/>
    </row>
    <row r="54" spans="2:19" x14ac:dyDescent="0.3">
      <c r="B54" s="53">
        <v>2019</v>
      </c>
      <c r="C54" s="15" t="s">
        <v>448</v>
      </c>
      <c r="D54" s="15" t="s">
        <v>447</v>
      </c>
      <c r="E54" s="15">
        <v>2019</v>
      </c>
      <c r="F54" s="15" t="s">
        <v>82</v>
      </c>
      <c r="G54" s="15">
        <v>4</v>
      </c>
      <c r="H54" s="51">
        <v>20</v>
      </c>
      <c r="I54" s="50">
        <f t="shared" si="0"/>
        <v>0</v>
      </c>
      <c r="J54" s="50">
        <f t="shared" si="1"/>
        <v>20</v>
      </c>
      <c r="K54" s="50">
        <f t="shared" si="2"/>
        <v>0</v>
      </c>
      <c r="L54" s="15"/>
      <c r="M54" s="15"/>
      <c r="N54" s="15"/>
      <c r="O54" s="15"/>
      <c r="P54" s="15"/>
      <c r="Q54" s="15"/>
      <c r="R54" s="15"/>
      <c r="S54" s="15"/>
    </row>
    <row r="55" spans="2:19" x14ac:dyDescent="0.3">
      <c r="B55" s="53">
        <v>2019</v>
      </c>
      <c r="C55" s="15" t="s">
        <v>446</v>
      </c>
      <c r="D55" s="15" t="s">
        <v>88</v>
      </c>
      <c r="E55" s="15">
        <v>2017</v>
      </c>
      <c r="F55" s="15" t="s">
        <v>82</v>
      </c>
      <c r="G55" s="15">
        <v>5</v>
      </c>
      <c r="H55" s="51">
        <v>54</v>
      </c>
      <c r="I55" s="50">
        <f t="shared" si="0"/>
        <v>0</v>
      </c>
      <c r="J55" s="50">
        <f t="shared" si="1"/>
        <v>0</v>
      </c>
      <c r="K55" s="50">
        <f t="shared" si="2"/>
        <v>54</v>
      </c>
      <c r="L55" s="15"/>
      <c r="M55" s="15"/>
      <c r="N55" s="15"/>
      <c r="O55" s="15"/>
      <c r="P55" s="15"/>
      <c r="Q55" s="15"/>
      <c r="R55" s="15"/>
      <c r="S55" s="15"/>
    </row>
    <row r="56" spans="2:19" x14ac:dyDescent="0.3">
      <c r="B56" s="53">
        <v>2019</v>
      </c>
      <c r="C56" s="15" t="s">
        <v>445</v>
      </c>
      <c r="D56" s="15" t="s">
        <v>444</v>
      </c>
      <c r="E56" s="15">
        <v>2017</v>
      </c>
      <c r="F56" s="15" t="s">
        <v>94</v>
      </c>
      <c r="G56" s="15">
        <v>3</v>
      </c>
      <c r="H56" s="51">
        <v>213</v>
      </c>
      <c r="I56" s="50">
        <f t="shared" si="0"/>
        <v>213</v>
      </c>
      <c r="J56" s="50">
        <f t="shared" si="1"/>
        <v>0</v>
      </c>
      <c r="K56" s="50">
        <f t="shared" si="2"/>
        <v>0</v>
      </c>
      <c r="L56" s="15"/>
      <c r="M56" s="15"/>
      <c r="N56" s="15"/>
      <c r="O56" s="15"/>
      <c r="P56" s="15"/>
      <c r="Q56" s="15"/>
      <c r="R56" s="15"/>
      <c r="S56" s="15"/>
    </row>
    <row r="57" spans="2:19" x14ac:dyDescent="0.3">
      <c r="B57" s="53">
        <v>2019</v>
      </c>
      <c r="C57" s="15" t="s">
        <v>443</v>
      </c>
      <c r="D57" s="15" t="s">
        <v>88</v>
      </c>
      <c r="E57" s="15">
        <v>2015</v>
      </c>
      <c r="F57" s="15" t="s">
        <v>101</v>
      </c>
      <c r="G57" s="15">
        <v>4</v>
      </c>
      <c r="H57" s="51">
        <v>194</v>
      </c>
      <c r="I57" s="50">
        <f t="shared" si="0"/>
        <v>0</v>
      </c>
      <c r="J57" s="50">
        <f t="shared" si="1"/>
        <v>194</v>
      </c>
      <c r="K57" s="50">
        <f t="shared" si="2"/>
        <v>0</v>
      </c>
      <c r="L57" s="15"/>
      <c r="M57" s="15"/>
      <c r="N57" s="15"/>
      <c r="O57" s="15"/>
      <c r="P57" s="15"/>
      <c r="Q57" s="15"/>
      <c r="R57" s="15"/>
      <c r="S57" s="15"/>
    </row>
    <row r="58" spans="2:19" x14ac:dyDescent="0.3">
      <c r="B58" s="53">
        <v>2019</v>
      </c>
      <c r="C58" s="15" t="s">
        <v>442</v>
      </c>
      <c r="D58" s="15" t="s">
        <v>441</v>
      </c>
      <c r="E58" s="15">
        <v>2017</v>
      </c>
      <c r="F58" s="15" t="s">
        <v>101</v>
      </c>
      <c r="G58" s="15">
        <v>3</v>
      </c>
      <c r="H58" s="51">
        <v>70</v>
      </c>
      <c r="I58" s="50">
        <f t="shared" si="0"/>
        <v>70</v>
      </c>
      <c r="J58" s="50">
        <f t="shared" si="1"/>
        <v>0</v>
      </c>
      <c r="K58" s="50">
        <f t="shared" si="2"/>
        <v>0</v>
      </c>
      <c r="L58" s="15"/>
      <c r="M58" s="15"/>
      <c r="N58" s="15"/>
      <c r="O58" s="15"/>
      <c r="P58" s="15"/>
      <c r="Q58" s="15"/>
      <c r="R58" s="15"/>
      <c r="S58" s="15"/>
    </row>
    <row r="59" spans="2:19" x14ac:dyDescent="0.3">
      <c r="B59" s="53">
        <v>2019</v>
      </c>
      <c r="C59" s="15" t="s">
        <v>440</v>
      </c>
      <c r="D59" s="15" t="s">
        <v>438</v>
      </c>
      <c r="E59" s="15">
        <v>2018</v>
      </c>
      <c r="F59" s="15" t="s">
        <v>94</v>
      </c>
      <c r="G59" s="15">
        <v>0</v>
      </c>
      <c r="H59" s="51">
        <v>135</v>
      </c>
      <c r="I59" s="50">
        <f t="shared" si="0"/>
        <v>135</v>
      </c>
      <c r="J59" s="50">
        <f t="shared" si="1"/>
        <v>0</v>
      </c>
      <c r="K59" s="50">
        <f t="shared" si="2"/>
        <v>0</v>
      </c>
      <c r="L59" s="15"/>
      <c r="M59" s="15"/>
      <c r="N59" s="15"/>
      <c r="O59" s="15"/>
      <c r="P59" s="15"/>
      <c r="Q59" s="15"/>
      <c r="R59" s="15"/>
      <c r="S59" s="15"/>
    </row>
    <row r="60" spans="2:19" x14ac:dyDescent="0.3">
      <c r="B60" s="53">
        <v>2019</v>
      </c>
      <c r="C60" s="15" t="s">
        <v>439</v>
      </c>
      <c r="D60" s="15" t="s">
        <v>438</v>
      </c>
      <c r="E60" s="15">
        <v>2015</v>
      </c>
      <c r="F60" s="15" t="s">
        <v>82</v>
      </c>
      <c r="G60" s="15">
        <v>3</v>
      </c>
      <c r="H60" s="51">
        <v>0</v>
      </c>
      <c r="I60" s="50">
        <f t="shared" si="0"/>
        <v>0</v>
      </c>
      <c r="J60" s="50">
        <f t="shared" si="1"/>
        <v>0</v>
      </c>
      <c r="K60" s="50">
        <f t="shared" si="2"/>
        <v>0</v>
      </c>
      <c r="L60" s="15"/>
      <c r="M60" s="15"/>
      <c r="N60" s="15"/>
      <c r="O60" s="15"/>
      <c r="P60" s="15"/>
      <c r="Q60" s="15"/>
      <c r="R60" s="15"/>
      <c r="S60" s="15"/>
    </row>
    <row r="61" spans="2:19" x14ac:dyDescent="0.3">
      <c r="B61" s="53">
        <v>2019</v>
      </c>
      <c r="C61" s="15" t="s">
        <v>437</v>
      </c>
      <c r="D61" s="15" t="s">
        <v>436</v>
      </c>
      <c r="E61" s="15">
        <v>2017</v>
      </c>
      <c r="F61" s="15" t="s">
        <v>117</v>
      </c>
      <c r="G61" s="15">
        <v>0</v>
      </c>
      <c r="H61" s="51">
        <v>3</v>
      </c>
      <c r="I61" s="50">
        <f t="shared" si="0"/>
        <v>3</v>
      </c>
      <c r="J61" s="50">
        <f t="shared" si="1"/>
        <v>0</v>
      </c>
      <c r="K61" s="50">
        <f t="shared" si="2"/>
        <v>0</v>
      </c>
      <c r="L61" s="15"/>
      <c r="M61" s="15"/>
      <c r="N61" s="15"/>
      <c r="O61" s="15"/>
      <c r="P61" s="15"/>
      <c r="Q61" s="15"/>
      <c r="R61" s="15"/>
      <c r="S61" s="15"/>
    </row>
    <row r="62" spans="2:19" x14ac:dyDescent="0.3">
      <c r="B62" s="53">
        <v>2019</v>
      </c>
      <c r="C62" s="15" t="s">
        <v>435</v>
      </c>
      <c r="D62" s="15" t="s">
        <v>434</v>
      </c>
      <c r="E62" s="15">
        <v>2016</v>
      </c>
      <c r="F62" s="15" t="s">
        <v>117</v>
      </c>
      <c r="G62" s="15">
        <v>4</v>
      </c>
      <c r="H62" s="51">
        <v>737</v>
      </c>
      <c r="I62" s="50">
        <f t="shared" si="0"/>
        <v>0</v>
      </c>
      <c r="J62" s="50">
        <f t="shared" si="1"/>
        <v>737</v>
      </c>
      <c r="K62" s="50">
        <f t="shared" si="2"/>
        <v>0</v>
      </c>
      <c r="L62" s="15"/>
      <c r="M62" s="15"/>
      <c r="N62" s="15"/>
      <c r="O62" s="15"/>
      <c r="P62" s="15"/>
      <c r="Q62" s="15"/>
      <c r="R62" s="15"/>
      <c r="S62" s="15"/>
    </row>
    <row r="63" spans="2:19" x14ac:dyDescent="0.3">
      <c r="B63" s="53">
        <v>2019</v>
      </c>
      <c r="C63" s="15" t="s">
        <v>433</v>
      </c>
      <c r="D63" s="15" t="s">
        <v>88</v>
      </c>
      <c r="E63" s="15">
        <v>2017</v>
      </c>
      <c r="F63" s="15" t="s">
        <v>101</v>
      </c>
      <c r="G63" s="15">
        <v>3</v>
      </c>
      <c r="H63" s="51">
        <v>90</v>
      </c>
      <c r="I63" s="50">
        <f t="shared" si="0"/>
        <v>90</v>
      </c>
      <c r="J63" s="50">
        <f t="shared" si="1"/>
        <v>0</v>
      </c>
      <c r="K63" s="50">
        <f t="shared" si="2"/>
        <v>0</v>
      </c>
      <c r="L63" s="15"/>
      <c r="M63" s="15"/>
      <c r="N63" s="15"/>
      <c r="O63" s="15"/>
      <c r="P63" s="15"/>
      <c r="Q63" s="15"/>
      <c r="R63" s="15"/>
      <c r="S63" s="15"/>
    </row>
    <row r="64" spans="2:19" x14ac:dyDescent="0.3">
      <c r="B64" s="53">
        <v>2019</v>
      </c>
      <c r="C64" s="15" t="s">
        <v>432</v>
      </c>
      <c r="D64" s="15" t="s">
        <v>88</v>
      </c>
      <c r="E64" s="15">
        <v>2013</v>
      </c>
      <c r="F64" s="15" t="s">
        <v>117</v>
      </c>
      <c r="G64" s="15">
        <v>4</v>
      </c>
      <c r="H64" s="51">
        <v>317</v>
      </c>
      <c r="I64" s="50">
        <f t="shared" si="0"/>
        <v>0</v>
      </c>
      <c r="J64" s="50">
        <f t="shared" si="1"/>
        <v>317</v>
      </c>
      <c r="K64" s="50">
        <f t="shared" si="2"/>
        <v>0</v>
      </c>
      <c r="L64" s="15"/>
      <c r="M64" s="15"/>
      <c r="N64" s="15"/>
      <c r="O64" s="15"/>
      <c r="P64" s="15"/>
      <c r="Q64" s="15"/>
      <c r="R64" s="15"/>
      <c r="S64" s="15"/>
    </row>
    <row r="65" spans="2:19" x14ac:dyDescent="0.3">
      <c r="B65" s="53">
        <v>2019</v>
      </c>
      <c r="C65" s="15" t="s">
        <v>431</v>
      </c>
      <c r="D65" s="15" t="s">
        <v>430</v>
      </c>
      <c r="E65" s="15">
        <v>2016</v>
      </c>
      <c r="F65" s="15" t="s">
        <v>77</v>
      </c>
      <c r="G65" s="15">
        <v>5</v>
      </c>
      <c r="H65" s="51">
        <v>92</v>
      </c>
      <c r="I65" s="50">
        <f t="shared" si="0"/>
        <v>0</v>
      </c>
      <c r="J65" s="50">
        <f t="shared" si="1"/>
        <v>0</v>
      </c>
      <c r="K65" s="50">
        <f t="shared" si="2"/>
        <v>92</v>
      </c>
      <c r="L65" s="15"/>
      <c r="M65" s="15"/>
      <c r="N65" s="15"/>
      <c r="O65" s="15"/>
      <c r="P65" s="15"/>
      <c r="Q65" s="15"/>
      <c r="R65" s="15"/>
      <c r="S65" s="15"/>
    </row>
    <row r="66" spans="2:19" x14ac:dyDescent="0.3">
      <c r="B66" s="53">
        <v>2019</v>
      </c>
      <c r="C66" s="15" t="s">
        <v>429</v>
      </c>
      <c r="D66" s="15" t="s">
        <v>88</v>
      </c>
      <c r="E66" s="15">
        <v>2019</v>
      </c>
      <c r="F66" s="15" t="s">
        <v>77</v>
      </c>
      <c r="G66" s="15">
        <v>5</v>
      </c>
      <c r="H66" s="51">
        <v>0</v>
      </c>
      <c r="I66" s="50">
        <f t="shared" si="0"/>
        <v>0</v>
      </c>
      <c r="J66" s="50">
        <f t="shared" si="1"/>
        <v>0</v>
      </c>
      <c r="K66" s="50">
        <f t="shared" si="2"/>
        <v>0</v>
      </c>
      <c r="L66" s="15"/>
      <c r="M66" s="15"/>
      <c r="N66" s="15"/>
      <c r="O66" s="15"/>
      <c r="P66" s="15"/>
      <c r="Q66" s="15"/>
      <c r="R66" s="15"/>
      <c r="S66" s="15"/>
    </row>
    <row r="67" spans="2:19" x14ac:dyDescent="0.3">
      <c r="B67" s="53">
        <v>2019</v>
      </c>
      <c r="C67" s="15" t="s">
        <v>428</v>
      </c>
      <c r="D67" s="15" t="s">
        <v>88</v>
      </c>
      <c r="E67" s="15">
        <v>2017</v>
      </c>
      <c r="F67" s="15" t="s">
        <v>94</v>
      </c>
      <c r="G67" s="15">
        <v>5</v>
      </c>
      <c r="H67" s="51">
        <v>1179</v>
      </c>
      <c r="I67" s="50">
        <f t="shared" si="0"/>
        <v>0</v>
      </c>
      <c r="J67" s="50">
        <f t="shared" si="1"/>
        <v>0</v>
      </c>
      <c r="K67" s="50">
        <f t="shared" si="2"/>
        <v>1179</v>
      </c>
      <c r="L67" s="15"/>
      <c r="M67" s="15"/>
      <c r="N67" s="15"/>
      <c r="O67" s="15"/>
      <c r="P67" s="15"/>
      <c r="Q67" s="15"/>
      <c r="R67" s="15"/>
      <c r="S67" s="15"/>
    </row>
    <row r="68" spans="2:19" x14ac:dyDescent="0.3">
      <c r="B68" s="53">
        <v>2019</v>
      </c>
      <c r="C68" s="15" t="s">
        <v>427</v>
      </c>
      <c r="D68" s="15" t="s">
        <v>88</v>
      </c>
      <c r="E68" s="15">
        <v>2019</v>
      </c>
      <c r="F68" s="15" t="s">
        <v>117</v>
      </c>
      <c r="G68" s="15">
        <v>5</v>
      </c>
      <c r="H68" s="51">
        <v>1909</v>
      </c>
      <c r="I68" s="50">
        <f t="shared" ref="I68:I131" si="3">IF(G68&lt;4,H68,0)</f>
        <v>0</v>
      </c>
      <c r="J68" s="50">
        <f t="shared" ref="J68:J131" si="4">IF(G68=4,H68,0)</f>
        <v>0</v>
      </c>
      <c r="K68" s="50">
        <f t="shared" ref="K68:K131" si="5">IF(G68=5,H68,0)</f>
        <v>1909</v>
      </c>
      <c r="L68" s="15"/>
      <c r="M68" s="15"/>
      <c r="N68" s="15"/>
      <c r="O68" s="15"/>
      <c r="P68" s="15"/>
      <c r="Q68" s="15"/>
      <c r="R68" s="15"/>
      <c r="S68" s="15"/>
    </row>
    <row r="69" spans="2:19" x14ac:dyDescent="0.3">
      <c r="B69" s="53">
        <v>2019</v>
      </c>
      <c r="C69" s="15" t="s">
        <v>426</v>
      </c>
      <c r="D69" s="15" t="s">
        <v>425</v>
      </c>
      <c r="E69" s="15">
        <v>2015</v>
      </c>
      <c r="F69" s="15" t="s">
        <v>99</v>
      </c>
      <c r="G69" s="15">
        <v>5</v>
      </c>
      <c r="H69" s="51">
        <v>91</v>
      </c>
      <c r="I69" s="50">
        <f t="shared" si="3"/>
        <v>0</v>
      </c>
      <c r="J69" s="50">
        <f t="shared" si="4"/>
        <v>0</v>
      </c>
      <c r="K69" s="50">
        <f t="shared" si="5"/>
        <v>91</v>
      </c>
      <c r="L69" s="15"/>
      <c r="M69" s="15"/>
      <c r="N69" s="15"/>
      <c r="O69" s="15"/>
      <c r="P69" s="15"/>
      <c r="Q69" s="15"/>
      <c r="R69" s="15"/>
      <c r="S69" s="15"/>
    </row>
    <row r="70" spans="2:19" x14ac:dyDescent="0.3">
      <c r="B70" s="53">
        <v>2019</v>
      </c>
      <c r="C70" s="15" t="s">
        <v>424</v>
      </c>
      <c r="D70" s="15" t="s">
        <v>88</v>
      </c>
      <c r="E70" s="15">
        <v>2017</v>
      </c>
      <c r="F70" s="15" t="s">
        <v>101</v>
      </c>
      <c r="G70" s="15">
        <v>3</v>
      </c>
      <c r="H70" s="51">
        <v>68</v>
      </c>
      <c r="I70" s="50">
        <f t="shared" si="3"/>
        <v>68</v>
      </c>
      <c r="J70" s="50">
        <f t="shared" si="4"/>
        <v>0</v>
      </c>
      <c r="K70" s="50">
        <f t="shared" si="5"/>
        <v>0</v>
      </c>
      <c r="L70" s="15"/>
      <c r="M70" s="15"/>
      <c r="N70" s="15"/>
      <c r="O70" s="15"/>
      <c r="P70" s="15"/>
      <c r="Q70" s="15"/>
      <c r="R70" s="15"/>
      <c r="S70" s="15"/>
    </row>
    <row r="71" spans="2:19" x14ac:dyDescent="0.3">
      <c r="B71" s="53">
        <v>2019</v>
      </c>
      <c r="C71" s="15" t="s">
        <v>423</v>
      </c>
      <c r="D71" s="15" t="s">
        <v>422</v>
      </c>
      <c r="E71" s="15">
        <v>2017</v>
      </c>
      <c r="F71" s="15" t="s">
        <v>94</v>
      </c>
      <c r="G71" s="15">
        <v>3</v>
      </c>
      <c r="H71" s="51">
        <v>78</v>
      </c>
      <c r="I71" s="50">
        <f t="shared" si="3"/>
        <v>78</v>
      </c>
      <c r="J71" s="50">
        <f t="shared" si="4"/>
        <v>0</v>
      </c>
      <c r="K71" s="50">
        <f t="shared" si="5"/>
        <v>0</v>
      </c>
      <c r="L71" s="15"/>
      <c r="M71" s="15"/>
      <c r="N71" s="15"/>
      <c r="O71" s="15"/>
      <c r="P71" s="15"/>
      <c r="Q71" s="15"/>
      <c r="R71" s="15"/>
      <c r="S71" s="15"/>
    </row>
    <row r="72" spans="2:19" x14ac:dyDescent="0.3">
      <c r="B72" s="53">
        <v>2019</v>
      </c>
      <c r="C72" s="15" t="s">
        <v>421</v>
      </c>
      <c r="D72" s="15" t="s">
        <v>420</v>
      </c>
      <c r="E72" s="15">
        <v>2019</v>
      </c>
      <c r="F72" s="15" t="s">
        <v>82</v>
      </c>
      <c r="G72" s="15">
        <v>5</v>
      </c>
      <c r="H72" s="51">
        <v>2012</v>
      </c>
      <c r="I72" s="50">
        <f t="shared" si="3"/>
        <v>0</v>
      </c>
      <c r="J72" s="50">
        <f t="shared" si="4"/>
        <v>0</v>
      </c>
      <c r="K72" s="50">
        <f t="shared" si="5"/>
        <v>2012</v>
      </c>
      <c r="L72" s="15"/>
      <c r="M72" s="15"/>
      <c r="N72" s="15"/>
      <c r="O72" s="15"/>
      <c r="P72" s="15"/>
      <c r="Q72" s="15"/>
      <c r="R72" s="15"/>
      <c r="S72" s="15"/>
    </row>
    <row r="73" spans="2:19" x14ac:dyDescent="0.3">
      <c r="B73" s="53">
        <v>2019</v>
      </c>
      <c r="C73" s="15" t="s">
        <v>419</v>
      </c>
      <c r="D73" s="15" t="s">
        <v>88</v>
      </c>
      <c r="E73" s="15">
        <v>2014</v>
      </c>
      <c r="F73" s="15" t="s">
        <v>90</v>
      </c>
      <c r="G73" s="15">
        <v>5</v>
      </c>
      <c r="H73" s="51">
        <v>359</v>
      </c>
      <c r="I73" s="50">
        <f t="shared" si="3"/>
        <v>0</v>
      </c>
      <c r="J73" s="50">
        <f t="shared" si="4"/>
        <v>0</v>
      </c>
      <c r="K73" s="50">
        <f t="shared" si="5"/>
        <v>359</v>
      </c>
      <c r="L73" s="15"/>
      <c r="M73" s="15"/>
      <c r="N73" s="15"/>
      <c r="O73" s="15"/>
      <c r="P73" s="15"/>
      <c r="Q73" s="15"/>
      <c r="R73" s="15"/>
      <c r="S73" s="15"/>
    </row>
    <row r="74" spans="2:19" x14ac:dyDescent="0.3">
      <c r="B74" s="53">
        <v>2019</v>
      </c>
      <c r="C74" s="15" t="s">
        <v>419</v>
      </c>
      <c r="D74" s="15" t="s">
        <v>418</v>
      </c>
      <c r="E74" s="15">
        <v>2019</v>
      </c>
      <c r="F74" s="15" t="s">
        <v>90</v>
      </c>
      <c r="G74" s="15">
        <v>5</v>
      </c>
      <c r="H74" s="51">
        <v>0</v>
      </c>
      <c r="I74" s="50">
        <f t="shared" si="3"/>
        <v>0</v>
      </c>
      <c r="J74" s="50">
        <f t="shared" si="4"/>
        <v>0</v>
      </c>
      <c r="K74" s="50">
        <f t="shared" si="5"/>
        <v>0</v>
      </c>
      <c r="L74" s="15"/>
      <c r="M74" s="15"/>
      <c r="N74" s="15"/>
      <c r="O74" s="15"/>
      <c r="P74" s="15"/>
      <c r="Q74" s="15"/>
      <c r="R74" s="15"/>
      <c r="S74" s="15"/>
    </row>
    <row r="75" spans="2:19" x14ac:dyDescent="0.3">
      <c r="B75" s="53">
        <v>2019</v>
      </c>
      <c r="C75" s="15" t="s">
        <v>417</v>
      </c>
      <c r="D75" s="15" t="s">
        <v>88</v>
      </c>
      <c r="E75" s="15">
        <v>2017</v>
      </c>
      <c r="F75" s="15" t="s">
        <v>307</v>
      </c>
      <c r="G75" s="15">
        <v>3</v>
      </c>
      <c r="H75" s="51">
        <v>150</v>
      </c>
      <c r="I75" s="50">
        <f t="shared" si="3"/>
        <v>150</v>
      </c>
      <c r="J75" s="50">
        <f t="shared" si="4"/>
        <v>0</v>
      </c>
      <c r="K75" s="50">
        <f t="shared" si="5"/>
        <v>0</v>
      </c>
      <c r="L75" s="15"/>
      <c r="M75" s="15"/>
      <c r="N75" s="15"/>
      <c r="O75" s="15"/>
      <c r="P75" s="15"/>
      <c r="Q75" s="15"/>
      <c r="R75" s="15"/>
      <c r="S75" s="15"/>
    </row>
    <row r="76" spans="2:19" x14ac:dyDescent="0.3">
      <c r="B76" s="53">
        <v>2019</v>
      </c>
      <c r="C76" s="15" t="s">
        <v>416</v>
      </c>
      <c r="D76" s="15" t="s">
        <v>88</v>
      </c>
      <c r="E76" s="15">
        <v>2019</v>
      </c>
      <c r="F76" s="15" t="s">
        <v>94</v>
      </c>
      <c r="G76" s="15">
        <v>5</v>
      </c>
      <c r="H76" s="51">
        <v>0</v>
      </c>
      <c r="I76" s="50">
        <f t="shared" si="3"/>
        <v>0</v>
      </c>
      <c r="J76" s="50">
        <f t="shared" si="4"/>
        <v>0</v>
      </c>
      <c r="K76" s="50">
        <f t="shared" si="5"/>
        <v>0</v>
      </c>
      <c r="L76" s="15"/>
      <c r="M76" s="15"/>
      <c r="N76" s="15"/>
      <c r="O76" s="15"/>
      <c r="P76" s="15"/>
      <c r="Q76" s="15"/>
      <c r="R76" s="15"/>
      <c r="S76" s="15"/>
    </row>
    <row r="77" spans="2:19" x14ac:dyDescent="0.3">
      <c r="B77" s="53">
        <v>2019</v>
      </c>
      <c r="C77" s="15" t="s">
        <v>415</v>
      </c>
      <c r="D77" s="15" t="s">
        <v>88</v>
      </c>
      <c r="E77" s="15">
        <v>2015</v>
      </c>
      <c r="F77" s="15" t="s">
        <v>99</v>
      </c>
      <c r="G77" s="15">
        <v>5</v>
      </c>
      <c r="H77" s="51">
        <v>237</v>
      </c>
      <c r="I77" s="50">
        <f t="shared" si="3"/>
        <v>0</v>
      </c>
      <c r="J77" s="50">
        <f t="shared" si="4"/>
        <v>0</v>
      </c>
      <c r="K77" s="50">
        <f t="shared" si="5"/>
        <v>237</v>
      </c>
      <c r="L77" s="15"/>
      <c r="M77" s="15"/>
      <c r="N77" s="15"/>
      <c r="O77" s="15"/>
      <c r="P77" s="15"/>
      <c r="Q77" s="15"/>
      <c r="R77" s="15"/>
      <c r="S77" s="15"/>
    </row>
    <row r="78" spans="2:19" x14ac:dyDescent="0.3">
      <c r="B78" s="53">
        <v>2019</v>
      </c>
      <c r="C78" s="15" t="s">
        <v>414</v>
      </c>
      <c r="D78" s="15" t="s">
        <v>413</v>
      </c>
      <c r="E78" s="15">
        <v>2018</v>
      </c>
      <c r="F78" s="15" t="s">
        <v>101</v>
      </c>
      <c r="G78" s="15">
        <v>4</v>
      </c>
      <c r="H78" s="51">
        <v>219</v>
      </c>
      <c r="I78" s="50">
        <f t="shared" si="3"/>
        <v>0</v>
      </c>
      <c r="J78" s="50">
        <f t="shared" si="4"/>
        <v>219</v>
      </c>
      <c r="K78" s="50">
        <f t="shared" si="5"/>
        <v>0</v>
      </c>
      <c r="L78" s="15"/>
      <c r="M78" s="15"/>
      <c r="N78" s="15"/>
      <c r="O78" s="15"/>
      <c r="P78" s="15"/>
      <c r="Q78" s="15"/>
      <c r="R78" s="15"/>
      <c r="S78" s="15"/>
    </row>
    <row r="79" spans="2:19" x14ac:dyDescent="0.3">
      <c r="B79" s="53">
        <v>2019</v>
      </c>
      <c r="C79" s="15" t="s">
        <v>412</v>
      </c>
      <c r="D79" s="15" t="s">
        <v>411</v>
      </c>
      <c r="E79" s="15">
        <v>2014</v>
      </c>
      <c r="F79" s="15" t="s">
        <v>94</v>
      </c>
      <c r="G79" s="15">
        <v>4</v>
      </c>
      <c r="H79" s="51">
        <v>771</v>
      </c>
      <c r="I79" s="50">
        <f t="shared" si="3"/>
        <v>0</v>
      </c>
      <c r="J79" s="50">
        <f t="shared" si="4"/>
        <v>771</v>
      </c>
      <c r="K79" s="50">
        <f t="shared" si="5"/>
        <v>0</v>
      </c>
      <c r="L79" s="15"/>
      <c r="M79" s="15"/>
      <c r="N79" s="15"/>
      <c r="O79" s="15"/>
      <c r="P79" s="15"/>
      <c r="Q79" s="15"/>
      <c r="R79" s="15"/>
      <c r="S79" s="15"/>
    </row>
    <row r="80" spans="2:19" x14ac:dyDescent="0.3">
      <c r="B80" s="53">
        <v>2019</v>
      </c>
      <c r="C80" s="15" t="s">
        <v>410</v>
      </c>
      <c r="D80" s="15" t="s">
        <v>409</v>
      </c>
      <c r="E80" s="15">
        <v>2021</v>
      </c>
      <c r="F80" s="15" t="s">
        <v>85</v>
      </c>
      <c r="G80" s="15">
        <v>5</v>
      </c>
      <c r="H80" s="51">
        <v>0</v>
      </c>
      <c r="I80" s="50">
        <f t="shared" si="3"/>
        <v>0</v>
      </c>
      <c r="J80" s="50">
        <f t="shared" si="4"/>
        <v>0</v>
      </c>
      <c r="K80" s="50">
        <f t="shared" si="5"/>
        <v>0</v>
      </c>
      <c r="L80" s="15"/>
      <c r="M80" s="15"/>
      <c r="N80" s="15"/>
      <c r="O80" s="15"/>
      <c r="P80" s="15"/>
      <c r="Q80" s="15"/>
      <c r="R80" s="15"/>
      <c r="S80" s="15"/>
    </row>
    <row r="81" spans="2:19" x14ac:dyDescent="0.3">
      <c r="B81" s="53">
        <v>2019</v>
      </c>
      <c r="C81" s="15" t="s">
        <v>408</v>
      </c>
      <c r="D81" s="15" t="s">
        <v>407</v>
      </c>
      <c r="E81" s="15">
        <v>2021</v>
      </c>
      <c r="F81" s="15" t="s">
        <v>77</v>
      </c>
      <c r="G81" s="15">
        <v>5</v>
      </c>
      <c r="H81" s="51">
        <v>0</v>
      </c>
      <c r="I81" s="50">
        <f t="shared" si="3"/>
        <v>0</v>
      </c>
      <c r="J81" s="50">
        <f t="shared" si="4"/>
        <v>0</v>
      </c>
      <c r="K81" s="50">
        <f t="shared" si="5"/>
        <v>0</v>
      </c>
      <c r="L81" s="15"/>
      <c r="M81" s="15"/>
      <c r="N81" s="15"/>
      <c r="O81" s="15"/>
      <c r="P81" s="15"/>
      <c r="Q81" s="15"/>
      <c r="R81" s="15"/>
      <c r="S81" s="15"/>
    </row>
    <row r="82" spans="2:19" x14ac:dyDescent="0.3">
      <c r="B82" s="53">
        <v>2019</v>
      </c>
      <c r="C82" s="15" t="s">
        <v>406</v>
      </c>
      <c r="D82" s="15" t="s">
        <v>88</v>
      </c>
      <c r="E82" s="15">
        <v>2017</v>
      </c>
      <c r="F82" s="15" t="s">
        <v>117</v>
      </c>
      <c r="G82" s="15">
        <v>5</v>
      </c>
      <c r="H82" s="51">
        <v>411</v>
      </c>
      <c r="I82" s="50">
        <f t="shared" si="3"/>
        <v>0</v>
      </c>
      <c r="J82" s="50">
        <f t="shared" si="4"/>
        <v>0</v>
      </c>
      <c r="K82" s="50">
        <f t="shared" si="5"/>
        <v>411</v>
      </c>
      <c r="L82" s="15"/>
      <c r="M82" s="15"/>
      <c r="N82" s="15"/>
      <c r="O82" s="15"/>
      <c r="P82" s="15"/>
      <c r="Q82" s="15"/>
      <c r="R82" s="15"/>
      <c r="S82" s="15"/>
    </row>
    <row r="83" spans="2:19" x14ac:dyDescent="0.3">
      <c r="B83" s="53">
        <v>2019</v>
      </c>
      <c r="C83" s="15" t="s">
        <v>405</v>
      </c>
      <c r="D83" s="15" t="s">
        <v>88</v>
      </c>
      <c r="E83" s="15">
        <v>2019</v>
      </c>
      <c r="F83" s="15" t="s">
        <v>77</v>
      </c>
      <c r="G83" s="15">
        <v>5</v>
      </c>
      <c r="H83" s="51">
        <v>1047</v>
      </c>
      <c r="I83" s="50">
        <f t="shared" si="3"/>
        <v>0</v>
      </c>
      <c r="J83" s="50">
        <f t="shared" si="4"/>
        <v>0</v>
      </c>
      <c r="K83" s="50">
        <f t="shared" si="5"/>
        <v>1047</v>
      </c>
      <c r="L83" s="15"/>
      <c r="M83" s="15"/>
      <c r="N83" s="15"/>
      <c r="O83" s="15"/>
      <c r="P83" s="15"/>
      <c r="Q83" s="15"/>
      <c r="R83" s="15"/>
      <c r="S83" s="15"/>
    </row>
    <row r="84" spans="2:19" x14ac:dyDescent="0.3">
      <c r="B84" s="53">
        <v>2019</v>
      </c>
      <c r="C84" s="15" t="s">
        <v>404</v>
      </c>
      <c r="D84" s="15" t="s">
        <v>88</v>
      </c>
      <c r="E84" s="15">
        <v>2020</v>
      </c>
      <c r="F84" s="15" t="s">
        <v>117</v>
      </c>
      <c r="G84" s="15">
        <v>4</v>
      </c>
      <c r="H84" s="51">
        <v>0</v>
      </c>
      <c r="I84" s="50">
        <f t="shared" si="3"/>
        <v>0</v>
      </c>
      <c r="J84" s="50">
        <f t="shared" si="4"/>
        <v>0</v>
      </c>
      <c r="K84" s="50">
        <f t="shared" si="5"/>
        <v>0</v>
      </c>
      <c r="L84" s="15"/>
      <c r="M84" s="15"/>
      <c r="N84" s="15"/>
      <c r="O84" s="15"/>
      <c r="P84" s="15"/>
      <c r="Q84" s="15"/>
      <c r="R84" s="15"/>
      <c r="S84" s="15"/>
    </row>
    <row r="85" spans="2:19" x14ac:dyDescent="0.3">
      <c r="B85" s="53">
        <v>2019</v>
      </c>
      <c r="C85" s="15" t="s">
        <v>403</v>
      </c>
      <c r="D85" s="15" t="s">
        <v>402</v>
      </c>
      <c r="E85" s="15">
        <v>2015</v>
      </c>
      <c r="F85" s="15" t="s">
        <v>117</v>
      </c>
      <c r="G85" s="15">
        <v>5</v>
      </c>
      <c r="H85" s="51">
        <v>411</v>
      </c>
      <c r="I85" s="50">
        <f t="shared" si="3"/>
        <v>0</v>
      </c>
      <c r="J85" s="50">
        <f t="shared" si="4"/>
        <v>0</v>
      </c>
      <c r="K85" s="50">
        <f t="shared" si="5"/>
        <v>411</v>
      </c>
      <c r="L85" s="15"/>
      <c r="M85" s="15"/>
      <c r="N85" s="15"/>
      <c r="O85" s="15"/>
      <c r="P85" s="15"/>
      <c r="Q85" s="15"/>
      <c r="R85" s="15"/>
      <c r="S85" s="15"/>
    </row>
    <row r="86" spans="2:19" x14ac:dyDescent="0.3">
      <c r="B86" s="53">
        <v>2019</v>
      </c>
      <c r="C86" s="15" t="s">
        <v>400</v>
      </c>
      <c r="D86" s="15" t="s">
        <v>401</v>
      </c>
      <c r="E86" s="15">
        <v>2015</v>
      </c>
      <c r="F86" s="15" t="s">
        <v>94</v>
      </c>
      <c r="G86" s="15">
        <v>5</v>
      </c>
      <c r="H86" s="51">
        <v>196</v>
      </c>
      <c r="I86" s="50">
        <f t="shared" si="3"/>
        <v>0</v>
      </c>
      <c r="J86" s="50">
        <f t="shared" si="4"/>
        <v>0</v>
      </c>
      <c r="K86" s="50">
        <f t="shared" si="5"/>
        <v>196</v>
      </c>
      <c r="L86" s="15"/>
      <c r="M86" s="15"/>
      <c r="N86" s="15"/>
      <c r="O86" s="15"/>
      <c r="P86" s="15"/>
      <c r="Q86" s="15"/>
      <c r="R86" s="15"/>
      <c r="S86" s="15"/>
    </row>
    <row r="87" spans="2:19" x14ac:dyDescent="0.3">
      <c r="B87" s="53">
        <v>2019</v>
      </c>
      <c r="C87" s="15" t="s">
        <v>400</v>
      </c>
      <c r="D87" s="15" t="s">
        <v>399</v>
      </c>
      <c r="E87" s="15">
        <v>2020</v>
      </c>
      <c r="F87" s="15" t="s">
        <v>117</v>
      </c>
      <c r="G87" s="15">
        <v>5</v>
      </c>
      <c r="H87" s="51">
        <v>0</v>
      </c>
      <c r="I87" s="50">
        <f t="shared" si="3"/>
        <v>0</v>
      </c>
      <c r="J87" s="50">
        <f t="shared" si="4"/>
        <v>0</v>
      </c>
      <c r="K87" s="50">
        <f t="shared" si="5"/>
        <v>0</v>
      </c>
      <c r="L87" s="15"/>
      <c r="M87" s="15"/>
      <c r="N87" s="15"/>
      <c r="O87" s="15"/>
      <c r="P87" s="15"/>
      <c r="Q87" s="15"/>
      <c r="R87" s="15"/>
      <c r="S87" s="15"/>
    </row>
    <row r="88" spans="2:19" x14ac:dyDescent="0.3">
      <c r="B88" s="53">
        <v>2019</v>
      </c>
      <c r="C88" s="15" t="s">
        <v>398</v>
      </c>
      <c r="D88" s="15" t="s">
        <v>88</v>
      </c>
      <c r="E88" s="15">
        <v>2014</v>
      </c>
      <c r="F88" s="15" t="s">
        <v>94</v>
      </c>
      <c r="G88" s="15">
        <v>4</v>
      </c>
      <c r="H88" s="51">
        <v>668</v>
      </c>
      <c r="I88" s="50">
        <f t="shared" si="3"/>
        <v>0</v>
      </c>
      <c r="J88" s="50">
        <f t="shared" si="4"/>
        <v>668</v>
      </c>
      <c r="K88" s="50">
        <f t="shared" si="5"/>
        <v>0</v>
      </c>
      <c r="L88" s="15"/>
      <c r="M88" s="15"/>
      <c r="N88" s="15"/>
      <c r="O88" s="15"/>
      <c r="P88" s="15"/>
      <c r="Q88" s="15"/>
      <c r="R88" s="15"/>
      <c r="S88" s="15"/>
    </row>
    <row r="89" spans="2:19" x14ac:dyDescent="0.3">
      <c r="B89" s="53">
        <v>2019</v>
      </c>
      <c r="C89" s="15" t="s">
        <v>398</v>
      </c>
      <c r="D89" s="15" t="s">
        <v>397</v>
      </c>
      <c r="E89" s="15">
        <v>2020</v>
      </c>
      <c r="F89" s="15" t="s">
        <v>94</v>
      </c>
      <c r="G89" s="15">
        <v>3</v>
      </c>
      <c r="H89" s="51">
        <v>0</v>
      </c>
      <c r="I89" s="50">
        <f t="shared" si="3"/>
        <v>0</v>
      </c>
      <c r="J89" s="50">
        <f t="shared" si="4"/>
        <v>0</v>
      </c>
      <c r="K89" s="50">
        <f t="shared" si="5"/>
        <v>0</v>
      </c>
      <c r="L89" s="15"/>
      <c r="M89" s="15"/>
      <c r="N89" s="15"/>
      <c r="O89" s="15"/>
      <c r="P89" s="15"/>
      <c r="Q89" s="15"/>
      <c r="R89" s="15"/>
      <c r="S89" s="15"/>
    </row>
    <row r="90" spans="2:19" x14ac:dyDescent="0.3">
      <c r="B90" s="53">
        <v>2019</v>
      </c>
      <c r="C90" s="15" t="s">
        <v>396</v>
      </c>
      <c r="D90" s="15" t="s">
        <v>395</v>
      </c>
      <c r="E90" s="15">
        <v>2015</v>
      </c>
      <c r="F90" s="15" t="s">
        <v>94</v>
      </c>
      <c r="G90" s="15">
        <v>4</v>
      </c>
      <c r="H90" s="51">
        <v>1517</v>
      </c>
      <c r="I90" s="50">
        <f t="shared" si="3"/>
        <v>0</v>
      </c>
      <c r="J90" s="50">
        <f t="shared" si="4"/>
        <v>1517</v>
      </c>
      <c r="K90" s="50">
        <f t="shared" si="5"/>
        <v>0</v>
      </c>
      <c r="L90" s="15"/>
      <c r="M90" s="15"/>
      <c r="N90" s="15"/>
      <c r="O90" s="15"/>
      <c r="P90" s="15"/>
      <c r="Q90" s="15"/>
      <c r="R90" s="15"/>
      <c r="S90" s="15"/>
    </row>
    <row r="91" spans="2:19" x14ac:dyDescent="0.3">
      <c r="B91" s="53">
        <v>2019</v>
      </c>
      <c r="C91" s="15" t="s">
        <v>394</v>
      </c>
      <c r="D91" s="15" t="s">
        <v>88</v>
      </c>
      <c r="E91" s="15">
        <v>2017</v>
      </c>
      <c r="F91" s="15" t="s">
        <v>117</v>
      </c>
      <c r="G91" s="15">
        <v>5</v>
      </c>
      <c r="H91" s="51">
        <v>7450</v>
      </c>
      <c r="I91" s="50">
        <f t="shared" si="3"/>
        <v>0</v>
      </c>
      <c r="J91" s="50">
        <f t="shared" si="4"/>
        <v>0</v>
      </c>
      <c r="K91" s="50">
        <f t="shared" si="5"/>
        <v>7450</v>
      </c>
      <c r="L91" s="15"/>
      <c r="M91" s="15"/>
      <c r="N91" s="15"/>
      <c r="O91" s="15"/>
      <c r="P91" s="15"/>
      <c r="Q91" s="15"/>
      <c r="R91" s="15"/>
      <c r="S91" s="15"/>
    </row>
    <row r="92" spans="2:19" x14ac:dyDescent="0.3">
      <c r="B92" s="53">
        <v>2019</v>
      </c>
      <c r="C92" s="15" t="s">
        <v>393</v>
      </c>
      <c r="D92" s="15" t="s">
        <v>88</v>
      </c>
      <c r="E92" s="15">
        <v>2016</v>
      </c>
      <c r="F92" s="15" t="s">
        <v>117</v>
      </c>
      <c r="G92" s="15">
        <v>5</v>
      </c>
      <c r="H92" s="51">
        <v>148</v>
      </c>
      <c r="I92" s="50">
        <f t="shared" si="3"/>
        <v>0</v>
      </c>
      <c r="J92" s="50">
        <f t="shared" si="4"/>
        <v>0</v>
      </c>
      <c r="K92" s="50">
        <f t="shared" si="5"/>
        <v>148</v>
      </c>
      <c r="L92" s="15"/>
      <c r="M92" s="15"/>
      <c r="N92" s="15"/>
      <c r="O92" s="15"/>
      <c r="P92" s="15"/>
      <c r="Q92" s="15"/>
      <c r="R92" s="15"/>
      <c r="S92" s="15"/>
    </row>
    <row r="93" spans="2:19" x14ac:dyDescent="0.3">
      <c r="B93" s="53">
        <v>2019</v>
      </c>
      <c r="C93" s="15" t="s">
        <v>392</v>
      </c>
      <c r="D93" s="15" t="s">
        <v>391</v>
      </c>
      <c r="E93" s="15">
        <v>2017</v>
      </c>
      <c r="F93" s="15" t="s">
        <v>82</v>
      </c>
      <c r="G93" s="15">
        <v>5</v>
      </c>
      <c r="H93" s="51">
        <v>956</v>
      </c>
      <c r="I93" s="50">
        <f t="shared" si="3"/>
        <v>0</v>
      </c>
      <c r="J93" s="50">
        <f t="shared" si="4"/>
        <v>0</v>
      </c>
      <c r="K93" s="50">
        <f t="shared" si="5"/>
        <v>956</v>
      </c>
      <c r="L93" s="15"/>
      <c r="M93" s="15"/>
      <c r="N93" s="15"/>
      <c r="O93" s="15"/>
      <c r="P93" s="15"/>
      <c r="Q93" s="15"/>
      <c r="R93" s="15"/>
      <c r="S93" s="15"/>
    </row>
    <row r="94" spans="2:19" x14ac:dyDescent="0.3">
      <c r="B94" s="53">
        <v>2019</v>
      </c>
      <c r="C94" s="15" t="s">
        <v>390</v>
      </c>
      <c r="D94" s="15" t="s">
        <v>389</v>
      </c>
      <c r="E94" s="15">
        <v>2018</v>
      </c>
      <c r="F94" s="15" t="s">
        <v>77</v>
      </c>
      <c r="G94" s="15">
        <v>5</v>
      </c>
      <c r="H94" s="51">
        <v>0</v>
      </c>
      <c r="I94" s="50">
        <f t="shared" si="3"/>
        <v>0</v>
      </c>
      <c r="J94" s="50">
        <f t="shared" si="4"/>
        <v>0</v>
      </c>
      <c r="K94" s="50">
        <f t="shared" si="5"/>
        <v>0</v>
      </c>
      <c r="L94" s="15"/>
      <c r="M94" s="15"/>
      <c r="N94" s="15"/>
      <c r="O94" s="15"/>
      <c r="P94" s="15"/>
      <c r="Q94" s="15"/>
      <c r="R94" s="15"/>
      <c r="S94" s="15"/>
    </row>
    <row r="95" spans="2:19" x14ac:dyDescent="0.3">
      <c r="B95" s="53">
        <v>2019</v>
      </c>
      <c r="C95" s="15" t="s">
        <v>388</v>
      </c>
      <c r="D95" s="15" t="s">
        <v>387</v>
      </c>
      <c r="E95" s="15">
        <v>2018</v>
      </c>
      <c r="F95" s="15" t="s">
        <v>77</v>
      </c>
      <c r="G95" s="15">
        <v>5</v>
      </c>
      <c r="H95" s="51">
        <v>323</v>
      </c>
      <c r="I95" s="50">
        <f t="shared" si="3"/>
        <v>0</v>
      </c>
      <c r="J95" s="50">
        <f t="shared" si="4"/>
        <v>0</v>
      </c>
      <c r="K95" s="50">
        <f t="shared" si="5"/>
        <v>323</v>
      </c>
      <c r="L95" s="15"/>
      <c r="M95" s="15"/>
      <c r="N95" s="15"/>
      <c r="O95" s="15"/>
      <c r="P95" s="15"/>
      <c r="Q95" s="15"/>
      <c r="R95" s="15"/>
      <c r="S95" s="15"/>
    </row>
    <row r="96" spans="2:19" x14ac:dyDescent="0.3">
      <c r="B96" s="53">
        <v>2019</v>
      </c>
      <c r="C96" s="15" t="s">
        <v>386</v>
      </c>
      <c r="D96" s="15" t="s">
        <v>385</v>
      </c>
      <c r="E96" s="15">
        <v>2015</v>
      </c>
      <c r="F96" s="15" t="s">
        <v>82</v>
      </c>
      <c r="G96" s="15">
        <v>5</v>
      </c>
      <c r="H96" s="51">
        <v>3990</v>
      </c>
      <c r="I96" s="50">
        <f t="shared" si="3"/>
        <v>0</v>
      </c>
      <c r="J96" s="50">
        <f t="shared" si="4"/>
        <v>0</v>
      </c>
      <c r="K96" s="50">
        <f t="shared" si="5"/>
        <v>3990</v>
      </c>
      <c r="L96" s="15"/>
      <c r="M96" s="15"/>
      <c r="N96" s="15"/>
      <c r="O96" s="15"/>
      <c r="P96" s="15"/>
      <c r="Q96" s="15"/>
      <c r="R96" s="15"/>
      <c r="S96" s="15"/>
    </row>
    <row r="97" spans="2:19" x14ac:dyDescent="0.3">
      <c r="B97" s="53">
        <v>2019</v>
      </c>
      <c r="C97" s="15" t="s">
        <v>384</v>
      </c>
      <c r="D97" s="15" t="s">
        <v>383</v>
      </c>
      <c r="E97" s="15">
        <v>2015</v>
      </c>
      <c r="F97" s="15" t="s">
        <v>117</v>
      </c>
      <c r="G97" s="15">
        <v>5</v>
      </c>
      <c r="H97" s="51">
        <v>0</v>
      </c>
      <c r="I97" s="50">
        <f t="shared" si="3"/>
        <v>0</v>
      </c>
      <c r="J97" s="50">
        <f t="shared" si="4"/>
        <v>0</v>
      </c>
      <c r="K97" s="50">
        <f t="shared" si="5"/>
        <v>0</v>
      </c>
      <c r="L97" s="15"/>
      <c r="M97" s="15"/>
      <c r="N97" s="15"/>
      <c r="O97" s="15"/>
      <c r="P97" s="15"/>
      <c r="Q97" s="15"/>
      <c r="R97" s="15"/>
      <c r="S97" s="15"/>
    </row>
    <row r="98" spans="2:19" x14ac:dyDescent="0.3">
      <c r="B98" s="53">
        <v>2019</v>
      </c>
      <c r="C98" s="15" t="s">
        <v>382</v>
      </c>
      <c r="D98" s="15" t="s">
        <v>88</v>
      </c>
      <c r="E98" s="15">
        <v>2013</v>
      </c>
      <c r="F98" s="15" t="s">
        <v>85</v>
      </c>
      <c r="G98" s="15">
        <v>5</v>
      </c>
      <c r="H98" s="51">
        <v>0</v>
      </c>
      <c r="I98" s="50">
        <f t="shared" si="3"/>
        <v>0</v>
      </c>
      <c r="J98" s="50">
        <f t="shared" si="4"/>
        <v>0</v>
      </c>
      <c r="K98" s="50">
        <f t="shared" si="5"/>
        <v>0</v>
      </c>
      <c r="L98" s="15"/>
      <c r="M98" s="15"/>
      <c r="N98" s="15"/>
      <c r="O98" s="15"/>
      <c r="P98" s="15"/>
      <c r="Q98" s="15"/>
      <c r="R98" s="15"/>
      <c r="S98" s="15"/>
    </row>
    <row r="99" spans="2:19" x14ac:dyDescent="0.3">
      <c r="B99" s="53">
        <v>2019</v>
      </c>
      <c r="C99" s="15" t="s">
        <v>381</v>
      </c>
      <c r="D99" s="15" t="s">
        <v>380</v>
      </c>
      <c r="E99" s="15">
        <v>2020</v>
      </c>
      <c r="F99" s="15" t="s">
        <v>137</v>
      </c>
      <c r="G99" s="15">
        <v>5</v>
      </c>
      <c r="H99" s="51">
        <v>0</v>
      </c>
      <c r="I99" s="50">
        <f t="shared" si="3"/>
        <v>0</v>
      </c>
      <c r="J99" s="50">
        <f t="shared" si="4"/>
        <v>0</v>
      </c>
      <c r="K99" s="50">
        <f t="shared" si="5"/>
        <v>0</v>
      </c>
      <c r="L99" s="15"/>
      <c r="M99" s="15"/>
      <c r="N99" s="15"/>
      <c r="O99" s="15"/>
      <c r="P99" s="15"/>
      <c r="Q99" s="15"/>
      <c r="R99" s="15"/>
      <c r="S99" s="15"/>
    </row>
    <row r="100" spans="2:19" x14ac:dyDescent="0.3">
      <c r="B100" s="53">
        <v>2019</v>
      </c>
      <c r="C100" s="15" t="s">
        <v>379</v>
      </c>
      <c r="D100" s="15" t="s">
        <v>88</v>
      </c>
      <c r="E100" s="15">
        <v>2017</v>
      </c>
      <c r="F100" s="15" t="s">
        <v>82</v>
      </c>
      <c r="G100" s="15">
        <v>5</v>
      </c>
      <c r="H100" s="51">
        <v>67</v>
      </c>
      <c r="I100" s="50">
        <f t="shared" si="3"/>
        <v>0</v>
      </c>
      <c r="J100" s="50">
        <f t="shared" si="4"/>
        <v>0</v>
      </c>
      <c r="K100" s="50">
        <f t="shared" si="5"/>
        <v>67</v>
      </c>
      <c r="L100" s="15"/>
      <c r="M100" s="15"/>
      <c r="N100" s="15"/>
      <c r="O100" s="15"/>
      <c r="P100" s="15"/>
      <c r="Q100" s="15"/>
      <c r="R100" s="15"/>
      <c r="S100" s="15"/>
    </row>
    <row r="101" spans="2:19" x14ac:dyDescent="0.3">
      <c r="B101" s="53">
        <v>2019</v>
      </c>
      <c r="C101" s="15" t="s">
        <v>378</v>
      </c>
      <c r="D101" s="15" t="s">
        <v>377</v>
      </c>
      <c r="E101" s="15">
        <v>2017</v>
      </c>
      <c r="F101" s="15" t="s">
        <v>82</v>
      </c>
      <c r="G101" s="15">
        <v>5</v>
      </c>
      <c r="H101" s="51">
        <v>110</v>
      </c>
      <c r="I101" s="50">
        <f t="shared" si="3"/>
        <v>0</v>
      </c>
      <c r="J101" s="50">
        <f t="shared" si="4"/>
        <v>0</v>
      </c>
      <c r="K101" s="50">
        <f t="shared" si="5"/>
        <v>110</v>
      </c>
      <c r="L101" s="15"/>
      <c r="M101" s="15"/>
      <c r="N101" s="15"/>
      <c r="O101" s="15"/>
      <c r="P101" s="15"/>
      <c r="Q101" s="15"/>
      <c r="R101" s="15"/>
      <c r="S101" s="15"/>
    </row>
    <row r="102" spans="2:19" x14ac:dyDescent="0.3">
      <c r="B102" s="53">
        <v>2019</v>
      </c>
      <c r="C102" s="15" t="s">
        <v>376</v>
      </c>
      <c r="D102" s="15" t="s">
        <v>375</v>
      </c>
      <c r="E102" s="15">
        <v>2018</v>
      </c>
      <c r="F102" s="15" t="s">
        <v>85</v>
      </c>
      <c r="G102" s="15">
        <v>5</v>
      </c>
      <c r="H102" s="51">
        <v>47</v>
      </c>
      <c r="I102" s="50">
        <f t="shared" si="3"/>
        <v>0</v>
      </c>
      <c r="J102" s="50">
        <f t="shared" si="4"/>
        <v>0</v>
      </c>
      <c r="K102" s="50">
        <f t="shared" si="5"/>
        <v>47</v>
      </c>
      <c r="L102" s="15"/>
      <c r="M102" s="15"/>
      <c r="N102" s="15"/>
      <c r="O102" s="15"/>
      <c r="P102" s="15"/>
      <c r="Q102" s="15"/>
      <c r="R102" s="15"/>
      <c r="S102" s="15"/>
    </row>
    <row r="103" spans="2:19" x14ac:dyDescent="0.3">
      <c r="B103" s="53">
        <v>2019</v>
      </c>
      <c r="C103" s="15" t="s">
        <v>374</v>
      </c>
      <c r="D103" s="15" t="s">
        <v>373</v>
      </c>
      <c r="E103" s="15">
        <v>2015</v>
      </c>
      <c r="F103" s="15" t="s">
        <v>90</v>
      </c>
      <c r="G103" s="15">
        <v>5</v>
      </c>
      <c r="H103" s="51">
        <v>21</v>
      </c>
      <c r="I103" s="50">
        <f t="shared" si="3"/>
        <v>0</v>
      </c>
      <c r="J103" s="50">
        <f t="shared" si="4"/>
        <v>0</v>
      </c>
      <c r="K103" s="50">
        <f t="shared" si="5"/>
        <v>21</v>
      </c>
      <c r="L103" s="15"/>
      <c r="M103" s="15"/>
      <c r="N103" s="15"/>
      <c r="O103" s="15"/>
      <c r="P103" s="15"/>
      <c r="Q103" s="15"/>
      <c r="R103" s="15"/>
      <c r="S103" s="15"/>
    </row>
    <row r="104" spans="2:19" x14ac:dyDescent="0.3">
      <c r="B104" s="53">
        <v>2019</v>
      </c>
      <c r="C104" s="15" t="s">
        <v>372</v>
      </c>
      <c r="D104" s="15" t="s">
        <v>88</v>
      </c>
      <c r="E104" s="15">
        <v>2015</v>
      </c>
      <c r="F104" s="15" t="s">
        <v>85</v>
      </c>
      <c r="G104" s="15">
        <v>5</v>
      </c>
      <c r="H104" s="51">
        <v>20</v>
      </c>
      <c r="I104" s="50">
        <f t="shared" si="3"/>
        <v>0</v>
      </c>
      <c r="J104" s="50">
        <f t="shared" si="4"/>
        <v>0</v>
      </c>
      <c r="K104" s="50">
        <f t="shared" si="5"/>
        <v>20</v>
      </c>
      <c r="L104" s="15"/>
      <c r="M104" s="15"/>
      <c r="N104" s="15"/>
      <c r="O104" s="15"/>
      <c r="P104" s="15"/>
      <c r="Q104" s="15"/>
      <c r="R104" s="15"/>
      <c r="S104" s="15"/>
    </row>
    <row r="105" spans="2:19" x14ac:dyDescent="0.3">
      <c r="B105" s="53">
        <v>2019</v>
      </c>
      <c r="C105" s="15" t="s">
        <v>371</v>
      </c>
      <c r="D105" s="15" t="s">
        <v>88</v>
      </c>
      <c r="E105" s="15">
        <v>2013</v>
      </c>
      <c r="F105" s="15" t="s">
        <v>82</v>
      </c>
      <c r="G105" s="15">
        <v>5</v>
      </c>
      <c r="H105" s="51">
        <v>279</v>
      </c>
      <c r="I105" s="50">
        <f t="shared" si="3"/>
        <v>0</v>
      </c>
      <c r="J105" s="50">
        <f t="shared" si="4"/>
        <v>0</v>
      </c>
      <c r="K105" s="50">
        <f t="shared" si="5"/>
        <v>279</v>
      </c>
      <c r="L105" s="15"/>
      <c r="M105" s="15"/>
      <c r="N105" s="15"/>
      <c r="O105" s="15"/>
      <c r="P105" s="15"/>
      <c r="Q105" s="15"/>
      <c r="R105" s="15"/>
      <c r="S105" s="15"/>
    </row>
    <row r="106" spans="2:19" x14ac:dyDescent="0.3">
      <c r="B106" s="53">
        <v>2019</v>
      </c>
      <c r="C106" s="15" t="s">
        <v>371</v>
      </c>
      <c r="D106" s="15" t="s">
        <v>370</v>
      </c>
      <c r="E106" s="15">
        <v>2019</v>
      </c>
      <c r="F106" s="15" t="s">
        <v>82</v>
      </c>
      <c r="G106" s="15">
        <v>4</v>
      </c>
      <c r="H106" s="51">
        <v>0</v>
      </c>
      <c r="I106" s="50">
        <f t="shared" si="3"/>
        <v>0</v>
      </c>
      <c r="J106" s="50">
        <f t="shared" si="4"/>
        <v>0</v>
      </c>
      <c r="K106" s="50">
        <f t="shared" si="5"/>
        <v>0</v>
      </c>
      <c r="L106" s="15"/>
      <c r="M106" s="15"/>
      <c r="N106" s="15"/>
      <c r="O106" s="15"/>
      <c r="P106" s="15"/>
      <c r="Q106" s="15"/>
      <c r="R106" s="15"/>
      <c r="S106" s="15"/>
    </row>
    <row r="107" spans="2:19" x14ac:dyDescent="0.3">
      <c r="B107" s="53">
        <v>2019</v>
      </c>
      <c r="C107" s="15" t="s">
        <v>369</v>
      </c>
      <c r="D107" s="15" t="s">
        <v>368</v>
      </c>
      <c r="E107" s="15">
        <v>2017</v>
      </c>
      <c r="F107" s="15" t="s">
        <v>82</v>
      </c>
      <c r="G107" s="15">
        <v>5</v>
      </c>
      <c r="H107" s="51">
        <v>340</v>
      </c>
      <c r="I107" s="50">
        <f t="shared" si="3"/>
        <v>0</v>
      </c>
      <c r="J107" s="50">
        <f t="shared" si="4"/>
        <v>0</v>
      </c>
      <c r="K107" s="50">
        <f t="shared" si="5"/>
        <v>340</v>
      </c>
      <c r="L107" s="15"/>
      <c r="M107" s="15"/>
      <c r="N107" s="15"/>
      <c r="O107" s="15"/>
      <c r="P107" s="15"/>
      <c r="Q107" s="15"/>
      <c r="R107" s="15"/>
      <c r="S107" s="15"/>
    </row>
    <row r="108" spans="2:19" x14ac:dyDescent="0.3">
      <c r="B108" s="53">
        <v>2019</v>
      </c>
      <c r="C108" s="15" t="s">
        <v>367</v>
      </c>
      <c r="D108" s="15" t="s">
        <v>88</v>
      </c>
      <c r="E108" s="15">
        <v>2014</v>
      </c>
      <c r="F108" s="15" t="s">
        <v>82</v>
      </c>
      <c r="G108" s="15">
        <v>5</v>
      </c>
      <c r="H108" s="51">
        <v>258</v>
      </c>
      <c r="I108" s="50">
        <f t="shared" si="3"/>
        <v>0</v>
      </c>
      <c r="J108" s="50">
        <f t="shared" si="4"/>
        <v>0</v>
      </c>
      <c r="K108" s="50">
        <f t="shared" si="5"/>
        <v>258</v>
      </c>
      <c r="L108" s="15"/>
      <c r="M108" s="15"/>
      <c r="N108" s="15"/>
      <c r="O108" s="15"/>
      <c r="P108" s="15"/>
      <c r="Q108" s="15"/>
      <c r="R108" s="15"/>
      <c r="S108" s="15"/>
    </row>
    <row r="109" spans="2:19" x14ac:dyDescent="0.3">
      <c r="B109" s="53">
        <v>2019</v>
      </c>
      <c r="C109" s="15" t="s">
        <v>367</v>
      </c>
      <c r="D109" s="15" t="s">
        <v>366</v>
      </c>
      <c r="E109" s="15">
        <v>2019</v>
      </c>
      <c r="F109" s="15" t="s">
        <v>82</v>
      </c>
      <c r="G109" s="15">
        <v>3</v>
      </c>
      <c r="H109" s="51">
        <v>0</v>
      </c>
      <c r="I109" s="50">
        <f t="shared" si="3"/>
        <v>0</v>
      </c>
      <c r="J109" s="50">
        <f t="shared" si="4"/>
        <v>0</v>
      </c>
      <c r="K109" s="50">
        <f t="shared" si="5"/>
        <v>0</v>
      </c>
      <c r="L109" s="15"/>
      <c r="M109" s="15"/>
      <c r="N109" s="15"/>
      <c r="O109" s="15"/>
      <c r="P109" s="15"/>
      <c r="Q109" s="15"/>
      <c r="R109" s="15"/>
      <c r="S109" s="15"/>
    </row>
    <row r="110" spans="2:19" x14ac:dyDescent="0.3">
      <c r="B110" s="53">
        <v>2019</v>
      </c>
      <c r="C110" s="15" t="s">
        <v>365</v>
      </c>
      <c r="D110" s="15" t="s">
        <v>364</v>
      </c>
      <c r="E110" s="15">
        <v>2018</v>
      </c>
      <c r="F110" s="15" t="s">
        <v>77</v>
      </c>
      <c r="G110" s="15">
        <v>1</v>
      </c>
      <c r="H110" s="51">
        <v>167</v>
      </c>
      <c r="I110" s="50">
        <f t="shared" si="3"/>
        <v>167</v>
      </c>
      <c r="J110" s="50">
        <f t="shared" si="4"/>
        <v>0</v>
      </c>
      <c r="K110" s="50">
        <f t="shared" si="5"/>
        <v>0</v>
      </c>
      <c r="L110" s="15"/>
      <c r="M110" s="15"/>
      <c r="N110" s="15"/>
      <c r="O110" s="15"/>
      <c r="P110" s="15"/>
      <c r="Q110" s="15"/>
      <c r="R110" s="15"/>
      <c r="S110" s="15"/>
    </row>
    <row r="111" spans="2:19" x14ac:dyDescent="0.3">
      <c r="B111" s="53">
        <v>2019</v>
      </c>
      <c r="C111" s="15" t="s">
        <v>363</v>
      </c>
      <c r="D111" s="15" t="s">
        <v>88</v>
      </c>
      <c r="E111" s="15">
        <v>2013</v>
      </c>
      <c r="F111" s="15" t="s">
        <v>101</v>
      </c>
      <c r="G111" s="15">
        <v>5</v>
      </c>
      <c r="H111" s="51">
        <v>66</v>
      </c>
      <c r="I111" s="50">
        <f t="shared" si="3"/>
        <v>0</v>
      </c>
      <c r="J111" s="50">
        <f t="shared" si="4"/>
        <v>0</v>
      </c>
      <c r="K111" s="50">
        <f t="shared" si="5"/>
        <v>66</v>
      </c>
      <c r="L111" s="15"/>
      <c r="M111" s="15"/>
      <c r="N111" s="15"/>
      <c r="O111" s="15"/>
      <c r="P111" s="15"/>
      <c r="Q111" s="15"/>
      <c r="R111" s="15"/>
      <c r="S111" s="15"/>
    </row>
    <row r="112" spans="2:19" x14ac:dyDescent="0.3">
      <c r="B112" s="53">
        <v>2019</v>
      </c>
      <c r="C112" s="15" t="s">
        <v>362</v>
      </c>
      <c r="D112" s="15" t="s">
        <v>361</v>
      </c>
      <c r="E112" s="15">
        <v>2019</v>
      </c>
      <c r="F112" s="15" t="s">
        <v>117</v>
      </c>
      <c r="G112" s="15">
        <v>5</v>
      </c>
      <c r="H112" s="51">
        <v>4056</v>
      </c>
      <c r="I112" s="50">
        <f t="shared" si="3"/>
        <v>0</v>
      </c>
      <c r="J112" s="50">
        <f t="shared" si="4"/>
        <v>0</v>
      </c>
      <c r="K112" s="50">
        <f t="shared" si="5"/>
        <v>4056</v>
      </c>
      <c r="L112" s="15"/>
      <c r="M112" s="15"/>
      <c r="N112" s="15"/>
      <c r="O112" s="15"/>
      <c r="P112" s="15"/>
      <c r="Q112" s="15"/>
      <c r="R112" s="15"/>
      <c r="S112" s="15"/>
    </row>
    <row r="113" spans="2:19" x14ac:dyDescent="0.3">
      <c r="B113" s="53">
        <v>2019</v>
      </c>
      <c r="C113" s="15" t="s">
        <v>360</v>
      </c>
      <c r="D113" s="15" t="s">
        <v>359</v>
      </c>
      <c r="E113" s="15">
        <v>2016</v>
      </c>
      <c r="F113" s="15" t="s">
        <v>117</v>
      </c>
      <c r="G113" s="15">
        <v>5</v>
      </c>
      <c r="H113" s="51">
        <v>187</v>
      </c>
      <c r="I113" s="50">
        <f t="shared" si="3"/>
        <v>0</v>
      </c>
      <c r="J113" s="50">
        <f t="shared" si="4"/>
        <v>0</v>
      </c>
      <c r="K113" s="50">
        <f t="shared" si="5"/>
        <v>187</v>
      </c>
      <c r="L113" s="15"/>
      <c r="M113" s="15"/>
      <c r="N113" s="15"/>
      <c r="O113" s="15"/>
      <c r="P113" s="15"/>
      <c r="Q113" s="15"/>
      <c r="R113" s="15"/>
      <c r="S113" s="15"/>
    </row>
    <row r="114" spans="2:19" x14ac:dyDescent="0.3">
      <c r="B114" s="53">
        <v>2019</v>
      </c>
      <c r="C114" s="15" t="s">
        <v>358</v>
      </c>
      <c r="D114" s="15" t="s">
        <v>357</v>
      </c>
      <c r="E114" s="15">
        <v>2015</v>
      </c>
      <c r="F114" s="15" t="s">
        <v>90</v>
      </c>
      <c r="G114" s="15">
        <v>5</v>
      </c>
      <c r="H114" s="51">
        <v>40</v>
      </c>
      <c r="I114" s="50">
        <f t="shared" si="3"/>
        <v>0</v>
      </c>
      <c r="J114" s="50">
        <f t="shared" si="4"/>
        <v>0</v>
      </c>
      <c r="K114" s="50">
        <f t="shared" si="5"/>
        <v>40</v>
      </c>
      <c r="L114" s="15"/>
      <c r="M114" s="15"/>
      <c r="N114" s="15"/>
      <c r="O114" s="15"/>
      <c r="P114" s="15"/>
      <c r="Q114" s="15"/>
      <c r="R114" s="15"/>
      <c r="S114" s="15"/>
    </row>
    <row r="115" spans="2:19" x14ac:dyDescent="0.3">
      <c r="B115" s="53">
        <v>2019</v>
      </c>
      <c r="C115" s="15" t="s">
        <v>356</v>
      </c>
      <c r="D115" s="15" t="s">
        <v>88</v>
      </c>
      <c r="E115" s="15">
        <v>2017</v>
      </c>
      <c r="F115" s="15" t="s">
        <v>94</v>
      </c>
      <c r="G115" s="15">
        <v>4</v>
      </c>
      <c r="H115" s="51">
        <v>217</v>
      </c>
      <c r="I115" s="50">
        <f t="shared" si="3"/>
        <v>0</v>
      </c>
      <c r="J115" s="50">
        <f t="shared" si="4"/>
        <v>217</v>
      </c>
      <c r="K115" s="50">
        <f t="shared" si="5"/>
        <v>0</v>
      </c>
      <c r="L115" s="15"/>
      <c r="M115" s="15"/>
      <c r="N115" s="15"/>
      <c r="O115" s="15"/>
      <c r="P115" s="15"/>
      <c r="Q115" s="15"/>
      <c r="R115" s="15"/>
      <c r="S115" s="15"/>
    </row>
    <row r="116" spans="2:19" x14ac:dyDescent="0.3">
      <c r="B116" s="53">
        <v>2019</v>
      </c>
      <c r="C116" s="15" t="s">
        <v>355</v>
      </c>
      <c r="D116" s="15" t="s">
        <v>354</v>
      </c>
      <c r="E116" s="15">
        <v>2017</v>
      </c>
      <c r="F116" s="15" t="s">
        <v>117</v>
      </c>
      <c r="G116" s="15">
        <v>5</v>
      </c>
      <c r="H116" s="51">
        <v>1251</v>
      </c>
      <c r="I116" s="50">
        <f t="shared" si="3"/>
        <v>0</v>
      </c>
      <c r="J116" s="50">
        <f t="shared" si="4"/>
        <v>0</v>
      </c>
      <c r="K116" s="50">
        <f t="shared" si="5"/>
        <v>1251</v>
      </c>
      <c r="L116" s="15"/>
      <c r="M116" s="15"/>
      <c r="N116" s="15"/>
      <c r="O116" s="15"/>
      <c r="P116" s="15"/>
      <c r="Q116" s="15"/>
      <c r="R116" s="15"/>
      <c r="S116" s="15"/>
    </row>
    <row r="117" spans="2:19" x14ac:dyDescent="0.3">
      <c r="B117" s="53">
        <v>2019</v>
      </c>
      <c r="C117" s="15" t="s">
        <v>352</v>
      </c>
      <c r="D117" s="15" t="s">
        <v>353</v>
      </c>
      <c r="E117" s="15">
        <v>2014</v>
      </c>
      <c r="F117" s="15" t="s">
        <v>77</v>
      </c>
      <c r="G117" s="15">
        <v>5</v>
      </c>
      <c r="H117" s="51">
        <v>111</v>
      </c>
      <c r="I117" s="50">
        <f t="shared" si="3"/>
        <v>0</v>
      </c>
      <c r="J117" s="50">
        <f t="shared" si="4"/>
        <v>0</v>
      </c>
      <c r="K117" s="50">
        <f t="shared" si="5"/>
        <v>111</v>
      </c>
      <c r="L117" s="15"/>
      <c r="M117" s="15"/>
      <c r="N117" s="15"/>
      <c r="O117" s="15"/>
      <c r="P117" s="15"/>
      <c r="Q117" s="15"/>
      <c r="R117" s="15"/>
      <c r="S117" s="15"/>
    </row>
    <row r="118" spans="2:19" x14ac:dyDescent="0.3">
      <c r="B118" s="53">
        <v>2019</v>
      </c>
      <c r="C118" s="15" t="s">
        <v>352</v>
      </c>
      <c r="D118" s="15" t="s">
        <v>351</v>
      </c>
      <c r="E118" s="15">
        <v>2020</v>
      </c>
      <c r="F118" s="15" t="s">
        <v>77</v>
      </c>
      <c r="G118" s="15">
        <v>5</v>
      </c>
      <c r="H118" s="51">
        <v>0</v>
      </c>
      <c r="I118" s="50">
        <f t="shared" si="3"/>
        <v>0</v>
      </c>
      <c r="J118" s="50">
        <f t="shared" si="4"/>
        <v>0</v>
      </c>
      <c r="K118" s="50">
        <f t="shared" si="5"/>
        <v>0</v>
      </c>
      <c r="L118" s="15"/>
      <c r="M118" s="15"/>
      <c r="N118" s="15"/>
      <c r="O118" s="15"/>
      <c r="P118" s="15"/>
      <c r="Q118" s="15"/>
      <c r="R118" s="15"/>
      <c r="S118" s="15"/>
    </row>
    <row r="119" spans="2:19" x14ac:dyDescent="0.3">
      <c r="B119" s="53">
        <v>2019</v>
      </c>
      <c r="C119" s="15" t="s">
        <v>350</v>
      </c>
      <c r="D119" s="15" t="s">
        <v>349</v>
      </c>
      <c r="E119" s="15">
        <v>2014</v>
      </c>
      <c r="F119" s="15" t="s">
        <v>101</v>
      </c>
      <c r="G119" s="15">
        <v>4</v>
      </c>
      <c r="H119" s="51">
        <v>29</v>
      </c>
      <c r="I119" s="50">
        <f t="shared" si="3"/>
        <v>0</v>
      </c>
      <c r="J119" s="50">
        <f t="shared" si="4"/>
        <v>29</v>
      </c>
      <c r="K119" s="50">
        <f t="shared" si="5"/>
        <v>0</v>
      </c>
      <c r="L119" s="15"/>
      <c r="M119" s="15"/>
      <c r="N119" s="15"/>
      <c r="O119" s="15"/>
      <c r="P119" s="15"/>
      <c r="Q119" s="15"/>
      <c r="R119" s="15"/>
      <c r="S119" s="15"/>
    </row>
    <row r="120" spans="2:19" x14ac:dyDescent="0.3">
      <c r="B120" s="53">
        <v>2019</v>
      </c>
      <c r="C120" s="15" t="s">
        <v>348</v>
      </c>
      <c r="D120" s="15" t="s">
        <v>88</v>
      </c>
      <c r="E120" s="15">
        <v>2014</v>
      </c>
      <c r="F120" s="15" t="s">
        <v>101</v>
      </c>
      <c r="G120" s="15">
        <v>4</v>
      </c>
      <c r="H120" s="51">
        <v>0</v>
      </c>
      <c r="I120" s="50">
        <f t="shared" si="3"/>
        <v>0</v>
      </c>
      <c r="J120" s="50">
        <f t="shared" si="4"/>
        <v>0</v>
      </c>
      <c r="K120" s="50">
        <f t="shared" si="5"/>
        <v>0</v>
      </c>
      <c r="L120" s="15"/>
      <c r="M120" s="15"/>
      <c r="N120" s="15"/>
      <c r="O120" s="15"/>
      <c r="P120" s="15"/>
      <c r="Q120" s="15"/>
      <c r="R120" s="15"/>
      <c r="S120" s="15"/>
    </row>
    <row r="121" spans="2:19" x14ac:dyDescent="0.3">
      <c r="B121" s="53">
        <v>2019</v>
      </c>
      <c r="C121" s="15" t="s">
        <v>347</v>
      </c>
      <c r="D121" s="15" t="s">
        <v>346</v>
      </c>
      <c r="E121" s="15">
        <v>2015</v>
      </c>
      <c r="F121" s="15" t="s">
        <v>82</v>
      </c>
      <c r="G121" s="15">
        <v>5</v>
      </c>
      <c r="H121" s="51">
        <v>1722</v>
      </c>
      <c r="I121" s="50">
        <f t="shared" si="3"/>
        <v>0</v>
      </c>
      <c r="J121" s="50">
        <f t="shared" si="4"/>
        <v>0</v>
      </c>
      <c r="K121" s="50">
        <f t="shared" si="5"/>
        <v>1722</v>
      </c>
      <c r="L121" s="15"/>
      <c r="M121" s="15"/>
      <c r="N121" s="15"/>
      <c r="O121" s="15"/>
      <c r="P121" s="15"/>
      <c r="Q121" s="15"/>
      <c r="R121" s="15"/>
      <c r="S121" s="15"/>
    </row>
    <row r="122" spans="2:19" x14ac:dyDescent="0.3">
      <c r="B122" s="53">
        <v>2019</v>
      </c>
      <c r="C122" s="15" t="s">
        <v>345</v>
      </c>
      <c r="D122" s="15" t="s">
        <v>344</v>
      </c>
      <c r="E122" s="15">
        <v>2017</v>
      </c>
      <c r="F122" s="15" t="s">
        <v>85</v>
      </c>
      <c r="G122" s="15">
        <v>5</v>
      </c>
      <c r="H122" s="51">
        <v>34</v>
      </c>
      <c r="I122" s="50">
        <f t="shared" si="3"/>
        <v>0</v>
      </c>
      <c r="J122" s="50">
        <f t="shared" si="4"/>
        <v>0</v>
      </c>
      <c r="K122" s="50">
        <f t="shared" si="5"/>
        <v>34</v>
      </c>
      <c r="L122" s="15"/>
      <c r="M122" s="15"/>
      <c r="N122" s="15"/>
      <c r="O122" s="15"/>
      <c r="P122" s="15"/>
      <c r="Q122" s="15"/>
      <c r="R122" s="15"/>
      <c r="S122" s="15"/>
    </row>
    <row r="123" spans="2:19" x14ac:dyDescent="0.3">
      <c r="B123" s="53">
        <v>2019</v>
      </c>
      <c r="C123" s="15" t="s">
        <v>343</v>
      </c>
      <c r="D123" s="15" t="s">
        <v>88</v>
      </c>
      <c r="E123" s="15">
        <v>2017</v>
      </c>
      <c r="F123" s="15" t="s">
        <v>117</v>
      </c>
      <c r="G123" s="15">
        <v>5</v>
      </c>
      <c r="H123" s="51">
        <v>1141</v>
      </c>
      <c r="I123" s="50">
        <f t="shared" si="3"/>
        <v>0</v>
      </c>
      <c r="J123" s="50">
        <f t="shared" si="4"/>
        <v>0</v>
      </c>
      <c r="K123" s="50">
        <f t="shared" si="5"/>
        <v>1141</v>
      </c>
      <c r="L123" s="15"/>
      <c r="M123" s="15"/>
      <c r="N123" s="15"/>
      <c r="O123" s="15"/>
      <c r="P123" s="15"/>
      <c r="Q123" s="15"/>
      <c r="R123" s="15"/>
      <c r="S123" s="15"/>
    </row>
    <row r="124" spans="2:19" x14ac:dyDescent="0.3">
      <c r="B124" s="53">
        <v>2019</v>
      </c>
      <c r="C124" s="15" t="s">
        <v>342</v>
      </c>
      <c r="D124" s="15" t="s">
        <v>341</v>
      </c>
      <c r="E124" s="15">
        <v>2015</v>
      </c>
      <c r="F124" s="15" t="s">
        <v>94</v>
      </c>
      <c r="G124" s="15">
        <v>2</v>
      </c>
      <c r="H124" s="51">
        <v>0</v>
      </c>
      <c r="I124" s="50">
        <f t="shared" si="3"/>
        <v>0</v>
      </c>
      <c r="J124" s="50">
        <f t="shared" si="4"/>
        <v>0</v>
      </c>
      <c r="K124" s="50">
        <f t="shared" si="5"/>
        <v>0</v>
      </c>
      <c r="L124" s="15"/>
      <c r="M124" s="15"/>
      <c r="N124" s="15"/>
      <c r="O124" s="15"/>
      <c r="P124" s="15"/>
      <c r="Q124" s="15"/>
      <c r="R124" s="15"/>
      <c r="S124" s="15"/>
    </row>
    <row r="125" spans="2:19" x14ac:dyDescent="0.3">
      <c r="B125" s="53">
        <v>2019</v>
      </c>
      <c r="C125" s="15" t="s">
        <v>340</v>
      </c>
      <c r="D125" s="15" t="s">
        <v>339</v>
      </c>
      <c r="E125" s="15">
        <v>2020</v>
      </c>
      <c r="F125" s="15" t="s">
        <v>77</v>
      </c>
      <c r="G125" s="15">
        <v>5</v>
      </c>
      <c r="H125" s="51">
        <v>0</v>
      </c>
      <c r="I125" s="50">
        <f t="shared" si="3"/>
        <v>0</v>
      </c>
      <c r="J125" s="50">
        <f t="shared" si="4"/>
        <v>0</v>
      </c>
      <c r="K125" s="50">
        <f t="shared" si="5"/>
        <v>0</v>
      </c>
      <c r="L125" s="15"/>
      <c r="M125" s="15"/>
      <c r="N125" s="15"/>
      <c r="O125" s="15"/>
      <c r="P125" s="15"/>
      <c r="Q125" s="15"/>
      <c r="R125" s="15"/>
      <c r="S125" s="15"/>
    </row>
    <row r="126" spans="2:19" x14ac:dyDescent="0.3">
      <c r="B126" s="53">
        <v>2019</v>
      </c>
      <c r="C126" s="15" t="s">
        <v>338</v>
      </c>
      <c r="D126" s="15" t="s">
        <v>88</v>
      </c>
      <c r="E126" s="15">
        <v>2017</v>
      </c>
      <c r="F126" s="15" t="s">
        <v>77</v>
      </c>
      <c r="G126" s="15">
        <v>5</v>
      </c>
      <c r="H126" s="51">
        <v>136</v>
      </c>
      <c r="I126" s="50">
        <f t="shared" si="3"/>
        <v>0</v>
      </c>
      <c r="J126" s="50">
        <f t="shared" si="4"/>
        <v>0</v>
      </c>
      <c r="K126" s="50">
        <f t="shared" si="5"/>
        <v>136</v>
      </c>
      <c r="L126" s="15"/>
      <c r="M126" s="15"/>
      <c r="N126" s="15"/>
      <c r="O126" s="15"/>
      <c r="P126" s="15"/>
      <c r="Q126" s="15"/>
      <c r="R126" s="15"/>
      <c r="S126" s="15"/>
    </row>
    <row r="127" spans="2:19" x14ac:dyDescent="0.3">
      <c r="B127" s="53">
        <v>2019</v>
      </c>
      <c r="C127" s="15" t="s">
        <v>337</v>
      </c>
      <c r="D127" s="15" t="s">
        <v>336</v>
      </c>
      <c r="E127" s="15">
        <v>2014</v>
      </c>
      <c r="F127" s="15" t="s">
        <v>82</v>
      </c>
      <c r="G127" s="15">
        <v>5</v>
      </c>
      <c r="H127" s="51">
        <v>122</v>
      </c>
      <c r="I127" s="50">
        <f t="shared" si="3"/>
        <v>0</v>
      </c>
      <c r="J127" s="50">
        <f t="shared" si="4"/>
        <v>0</v>
      </c>
      <c r="K127" s="50">
        <f t="shared" si="5"/>
        <v>122</v>
      </c>
      <c r="L127" s="15"/>
      <c r="M127" s="15"/>
      <c r="N127" s="15"/>
      <c r="O127" s="15"/>
      <c r="P127" s="15"/>
      <c r="Q127" s="15"/>
      <c r="R127" s="15"/>
      <c r="S127" s="15"/>
    </row>
    <row r="128" spans="2:19" x14ac:dyDescent="0.3">
      <c r="B128" s="53">
        <v>2019</v>
      </c>
      <c r="C128" s="15" t="s">
        <v>335</v>
      </c>
      <c r="D128" s="15" t="s">
        <v>334</v>
      </c>
      <c r="E128" s="15">
        <v>2019</v>
      </c>
      <c r="F128" s="15" t="s">
        <v>82</v>
      </c>
      <c r="G128" s="15">
        <v>5</v>
      </c>
      <c r="H128" s="51">
        <v>125</v>
      </c>
      <c r="I128" s="50">
        <f t="shared" si="3"/>
        <v>0</v>
      </c>
      <c r="J128" s="50">
        <f t="shared" si="4"/>
        <v>0</v>
      </c>
      <c r="K128" s="50">
        <f t="shared" si="5"/>
        <v>125</v>
      </c>
      <c r="L128" s="15"/>
      <c r="M128" s="15"/>
      <c r="N128" s="15"/>
      <c r="O128" s="15"/>
      <c r="P128" s="15"/>
      <c r="Q128" s="15"/>
      <c r="R128" s="15"/>
      <c r="S128" s="15"/>
    </row>
    <row r="129" spans="2:19" x14ac:dyDescent="0.3">
      <c r="B129" s="53">
        <v>2019</v>
      </c>
      <c r="C129" s="15" t="s">
        <v>333</v>
      </c>
      <c r="D129" s="15" t="s">
        <v>332</v>
      </c>
      <c r="E129" s="15">
        <v>2017</v>
      </c>
      <c r="F129" s="15" t="s">
        <v>82</v>
      </c>
      <c r="G129" s="15">
        <v>5</v>
      </c>
      <c r="H129" s="51">
        <v>113</v>
      </c>
      <c r="I129" s="50">
        <f t="shared" si="3"/>
        <v>0</v>
      </c>
      <c r="J129" s="50">
        <f t="shared" si="4"/>
        <v>0</v>
      </c>
      <c r="K129" s="50">
        <f t="shared" si="5"/>
        <v>113</v>
      </c>
      <c r="L129" s="15"/>
      <c r="M129" s="15"/>
      <c r="N129" s="15"/>
      <c r="O129" s="15"/>
      <c r="P129" s="15"/>
      <c r="Q129" s="15"/>
      <c r="R129" s="15"/>
      <c r="S129" s="15"/>
    </row>
    <row r="130" spans="2:19" x14ac:dyDescent="0.3">
      <c r="B130" s="53">
        <v>2019</v>
      </c>
      <c r="C130" s="15" t="s">
        <v>331</v>
      </c>
      <c r="D130" s="15" t="s">
        <v>330</v>
      </c>
      <c r="E130" s="15">
        <v>2018</v>
      </c>
      <c r="F130" s="15" t="s">
        <v>90</v>
      </c>
      <c r="G130" s="15">
        <v>5</v>
      </c>
      <c r="H130" s="51">
        <v>60</v>
      </c>
      <c r="I130" s="50">
        <f t="shared" si="3"/>
        <v>0</v>
      </c>
      <c r="J130" s="50">
        <f t="shared" si="4"/>
        <v>0</v>
      </c>
      <c r="K130" s="50">
        <f t="shared" si="5"/>
        <v>60</v>
      </c>
      <c r="L130" s="15"/>
      <c r="M130" s="15"/>
      <c r="N130" s="15"/>
      <c r="O130" s="15"/>
      <c r="P130" s="15"/>
      <c r="Q130" s="15"/>
      <c r="R130" s="15"/>
      <c r="S130" s="15"/>
    </row>
    <row r="131" spans="2:19" x14ac:dyDescent="0.3">
      <c r="B131" s="53">
        <v>2019</v>
      </c>
      <c r="C131" s="15" t="s">
        <v>329</v>
      </c>
      <c r="D131" s="15" t="s">
        <v>88</v>
      </c>
      <c r="E131" s="15">
        <v>2013</v>
      </c>
      <c r="F131" s="15" t="s">
        <v>90</v>
      </c>
      <c r="G131" s="15">
        <v>5</v>
      </c>
      <c r="H131" s="51">
        <v>13</v>
      </c>
      <c r="I131" s="50">
        <f t="shared" si="3"/>
        <v>0</v>
      </c>
      <c r="J131" s="50">
        <f t="shared" si="4"/>
        <v>0</v>
      </c>
      <c r="K131" s="50">
        <f t="shared" si="5"/>
        <v>13</v>
      </c>
      <c r="L131" s="15"/>
      <c r="M131" s="15"/>
      <c r="N131" s="15"/>
      <c r="O131" s="15"/>
      <c r="P131" s="15"/>
      <c r="Q131" s="15"/>
      <c r="R131" s="15"/>
      <c r="S131" s="15"/>
    </row>
    <row r="132" spans="2:19" x14ac:dyDescent="0.3">
      <c r="B132" s="53">
        <v>2019</v>
      </c>
      <c r="C132" s="15" t="s">
        <v>328</v>
      </c>
      <c r="D132" s="15" t="s">
        <v>327</v>
      </c>
      <c r="E132" s="15">
        <v>2014</v>
      </c>
      <c r="F132" s="15" t="s">
        <v>82</v>
      </c>
      <c r="G132" s="15">
        <v>5</v>
      </c>
      <c r="H132" s="51">
        <v>99</v>
      </c>
      <c r="I132" s="50">
        <f t="shared" ref="I132:I195" si="6">IF(G132&lt;4,H132,0)</f>
        <v>0</v>
      </c>
      <c r="J132" s="50">
        <f t="shared" ref="J132:J195" si="7">IF(G132=4,H132,0)</f>
        <v>0</v>
      </c>
      <c r="K132" s="50">
        <f t="shared" ref="K132:K195" si="8">IF(G132=5,H132,0)</f>
        <v>99</v>
      </c>
      <c r="L132" s="15"/>
      <c r="M132" s="15"/>
      <c r="N132" s="15"/>
      <c r="O132" s="15"/>
      <c r="P132" s="15"/>
      <c r="Q132" s="15"/>
      <c r="R132" s="15"/>
      <c r="S132" s="15"/>
    </row>
    <row r="133" spans="2:19" x14ac:dyDescent="0.3">
      <c r="B133" s="53">
        <v>2019</v>
      </c>
      <c r="C133" s="15" t="s">
        <v>326</v>
      </c>
      <c r="D133" s="15" t="s">
        <v>325</v>
      </c>
      <c r="E133" s="15">
        <v>2015</v>
      </c>
      <c r="F133" s="15" t="s">
        <v>77</v>
      </c>
      <c r="G133" s="15">
        <v>5</v>
      </c>
      <c r="H133" s="51">
        <v>171</v>
      </c>
      <c r="I133" s="50">
        <f t="shared" si="6"/>
        <v>0</v>
      </c>
      <c r="J133" s="50">
        <f t="shared" si="7"/>
        <v>0</v>
      </c>
      <c r="K133" s="50">
        <f t="shared" si="8"/>
        <v>171</v>
      </c>
      <c r="L133" s="15"/>
      <c r="M133" s="15"/>
      <c r="N133" s="15"/>
      <c r="O133" s="15"/>
      <c r="P133" s="15"/>
      <c r="Q133" s="15"/>
      <c r="R133" s="15"/>
      <c r="S133" s="15"/>
    </row>
    <row r="134" spans="2:19" x14ac:dyDescent="0.3">
      <c r="B134" s="53">
        <v>2019</v>
      </c>
      <c r="C134" s="15" t="s">
        <v>324</v>
      </c>
      <c r="D134" s="15" t="s">
        <v>323</v>
      </c>
      <c r="E134" s="15">
        <v>2019</v>
      </c>
      <c r="F134" s="15" t="s">
        <v>82</v>
      </c>
      <c r="G134" s="15">
        <v>5</v>
      </c>
      <c r="H134" s="51">
        <v>43</v>
      </c>
      <c r="I134" s="50">
        <f t="shared" si="6"/>
        <v>0</v>
      </c>
      <c r="J134" s="50">
        <f t="shared" si="7"/>
        <v>0</v>
      </c>
      <c r="K134" s="50">
        <f t="shared" si="8"/>
        <v>43</v>
      </c>
      <c r="L134" s="15"/>
      <c r="M134" s="15"/>
      <c r="N134" s="15"/>
      <c r="O134" s="15"/>
      <c r="P134" s="15"/>
      <c r="Q134" s="15"/>
      <c r="R134" s="15"/>
      <c r="S134" s="15"/>
    </row>
    <row r="135" spans="2:19" x14ac:dyDescent="0.3">
      <c r="B135" s="53">
        <v>2019</v>
      </c>
      <c r="C135" s="15" t="s">
        <v>322</v>
      </c>
      <c r="D135" s="15" t="s">
        <v>88</v>
      </c>
      <c r="E135" s="15">
        <v>2013</v>
      </c>
      <c r="F135" s="15" t="s">
        <v>85</v>
      </c>
      <c r="G135" s="15">
        <v>5</v>
      </c>
      <c r="H135" s="51">
        <v>11</v>
      </c>
      <c r="I135" s="50">
        <f t="shared" si="6"/>
        <v>0</v>
      </c>
      <c r="J135" s="50">
        <f t="shared" si="7"/>
        <v>0</v>
      </c>
      <c r="K135" s="50">
        <f t="shared" si="8"/>
        <v>11</v>
      </c>
      <c r="L135" s="15"/>
      <c r="M135" s="15"/>
      <c r="N135" s="15"/>
      <c r="O135" s="15"/>
      <c r="P135" s="15"/>
      <c r="Q135" s="15"/>
      <c r="R135" s="15"/>
      <c r="S135" s="15"/>
    </row>
    <row r="136" spans="2:19" x14ac:dyDescent="0.3">
      <c r="B136" s="53">
        <v>2019</v>
      </c>
      <c r="C136" s="15" t="s">
        <v>321</v>
      </c>
      <c r="D136" s="15" t="s">
        <v>315</v>
      </c>
      <c r="E136" s="15">
        <v>2015</v>
      </c>
      <c r="F136" s="15" t="s">
        <v>94</v>
      </c>
      <c r="G136" s="15">
        <v>4</v>
      </c>
      <c r="H136" s="51">
        <v>315</v>
      </c>
      <c r="I136" s="50">
        <f t="shared" si="6"/>
        <v>0</v>
      </c>
      <c r="J136" s="50">
        <f t="shared" si="7"/>
        <v>315</v>
      </c>
      <c r="K136" s="50">
        <f t="shared" si="8"/>
        <v>0</v>
      </c>
      <c r="L136" s="15"/>
      <c r="M136" s="15"/>
      <c r="N136" s="15"/>
      <c r="O136" s="15"/>
      <c r="P136" s="15"/>
      <c r="Q136" s="15"/>
      <c r="R136" s="15"/>
      <c r="S136" s="15"/>
    </row>
    <row r="137" spans="2:19" x14ac:dyDescent="0.3">
      <c r="B137" s="53">
        <v>2019</v>
      </c>
      <c r="C137" s="15" t="s">
        <v>320</v>
      </c>
      <c r="D137" s="15" t="s">
        <v>319</v>
      </c>
      <c r="E137" s="15">
        <v>2019</v>
      </c>
      <c r="F137" s="15" t="s">
        <v>117</v>
      </c>
      <c r="G137" s="15">
        <v>5</v>
      </c>
      <c r="H137" s="51">
        <v>576</v>
      </c>
      <c r="I137" s="50">
        <f t="shared" si="6"/>
        <v>0</v>
      </c>
      <c r="J137" s="50">
        <f t="shared" si="7"/>
        <v>0</v>
      </c>
      <c r="K137" s="50">
        <f t="shared" si="8"/>
        <v>576</v>
      </c>
      <c r="L137" s="15"/>
      <c r="M137" s="15"/>
      <c r="N137" s="15"/>
      <c r="O137" s="15"/>
      <c r="P137" s="15"/>
      <c r="Q137" s="15"/>
      <c r="R137" s="15"/>
      <c r="S137" s="15"/>
    </row>
    <row r="138" spans="2:19" x14ac:dyDescent="0.3">
      <c r="B138" s="53">
        <v>2019</v>
      </c>
      <c r="C138" s="15" t="s">
        <v>318</v>
      </c>
      <c r="D138" s="15" t="s">
        <v>317</v>
      </c>
      <c r="E138" s="15">
        <v>2018</v>
      </c>
      <c r="F138" s="15" t="s">
        <v>90</v>
      </c>
      <c r="G138" s="15">
        <v>5</v>
      </c>
      <c r="H138" s="51">
        <v>494</v>
      </c>
      <c r="I138" s="50">
        <f t="shared" si="6"/>
        <v>0</v>
      </c>
      <c r="J138" s="50">
        <f t="shared" si="7"/>
        <v>0</v>
      </c>
      <c r="K138" s="50">
        <f t="shared" si="8"/>
        <v>494</v>
      </c>
      <c r="L138" s="15"/>
      <c r="M138" s="15"/>
      <c r="N138" s="15"/>
      <c r="O138" s="15"/>
      <c r="P138" s="15"/>
      <c r="Q138" s="15"/>
      <c r="R138" s="15"/>
      <c r="S138" s="15"/>
    </row>
    <row r="139" spans="2:19" x14ac:dyDescent="0.3">
      <c r="B139" s="53">
        <v>2019</v>
      </c>
      <c r="C139" s="15" t="s">
        <v>316</v>
      </c>
      <c r="D139" s="15" t="s">
        <v>315</v>
      </c>
      <c r="E139" s="15">
        <v>2015</v>
      </c>
      <c r="F139" s="15" t="s">
        <v>94</v>
      </c>
      <c r="G139" s="15">
        <v>4</v>
      </c>
      <c r="H139" s="51">
        <v>1151</v>
      </c>
      <c r="I139" s="50">
        <f t="shared" si="6"/>
        <v>0</v>
      </c>
      <c r="J139" s="50">
        <f t="shared" si="7"/>
        <v>1151</v>
      </c>
      <c r="K139" s="50">
        <f t="shared" si="8"/>
        <v>0</v>
      </c>
      <c r="L139" s="15"/>
      <c r="M139" s="15"/>
      <c r="N139" s="15"/>
      <c r="O139" s="15"/>
      <c r="P139" s="15"/>
      <c r="Q139" s="15"/>
      <c r="R139" s="15"/>
      <c r="S139" s="15"/>
    </row>
    <row r="140" spans="2:19" x14ac:dyDescent="0.3">
      <c r="B140" s="53">
        <v>2019</v>
      </c>
      <c r="C140" s="15" t="s">
        <v>314</v>
      </c>
      <c r="D140" s="15" t="s">
        <v>313</v>
      </c>
      <c r="E140" s="15">
        <v>2019</v>
      </c>
      <c r="F140" s="15" t="s">
        <v>82</v>
      </c>
      <c r="G140" s="15">
        <v>5</v>
      </c>
      <c r="H140" s="51">
        <v>298</v>
      </c>
      <c r="I140" s="50">
        <f t="shared" si="6"/>
        <v>0</v>
      </c>
      <c r="J140" s="50">
        <f t="shared" si="7"/>
        <v>0</v>
      </c>
      <c r="K140" s="50">
        <f t="shared" si="8"/>
        <v>298</v>
      </c>
      <c r="L140" s="15"/>
      <c r="M140" s="15"/>
      <c r="N140" s="15"/>
      <c r="O140" s="15"/>
      <c r="P140" s="15"/>
      <c r="Q140" s="15"/>
      <c r="R140" s="15"/>
      <c r="S140" s="15"/>
    </row>
    <row r="141" spans="2:19" x14ac:dyDescent="0.3">
      <c r="B141" s="53">
        <v>2019</v>
      </c>
      <c r="C141" s="15" t="s">
        <v>312</v>
      </c>
      <c r="D141" s="15" t="s">
        <v>88</v>
      </c>
      <c r="E141" s="15">
        <v>2017</v>
      </c>
      <c r="F141" s="15" t="s">
        <v>82</v>
      </c>
      <c r="G141" s="15">
        <v>5</v>
      </c>
      <c r="H141" s="51">
        <v>1145</v>
      </c>
      <c r="I141" s="50">
        <f t="shared" si="6"/>
        <v>0</v>
      </c>
      <c r="J141" s="50">
        <f t="shared" si="7"/>
        <v>0</v>
      </c>
      <c r="K141" s="50">
        <f t="shared" si="8"/>
        <v>1145</v>
      </c>
      <c r="L141" s="15"/>
      <c r="M141" s="15"/>
      <c r="N141" s="15"/>
      <c r="O141" s="15"/>
      <c r="P141" s="15"/>
      <c r="Q141" s="15"/>
      <c r="R141" s="15"/>
      <c r="S141" s="15"/>
    </row>
    <row r="142" spans="2:19" x14ac:dyDescent="0.3">
      <c r="B142" s="53">
        <v>2019</v>
      </c>
      <c r="C142" s="15" t="s">
        <v>311</v>
      </c>
      <c r="D142" s="15" t="s">
        <v>310</v>
      </c>
      <c r="E142" s="15">
        <v>2020</v>
      </c>
      <c r="F142" s="15" t="s">
        <v>117</v>
      </c>
      <c r="G142" s="15">
        <v>5</v>
      </c>
      <c r="H142" s="51">
        <v>0</v>
      </c>
      <c r="I142" s="50">
        <f t="shared" si="6"/>
        <v>0</v>
      </c>
      <c r="J142" s="50">
        <f t="shared" si="7"/>
        <v>0</v>
      </c>
      <c r="K142" s="50">
        <f t="shared" si="8"/>
        <v>0</v>
      </c>
      <c r="L142" s="15"/>
      <c r="M142" s="15"/>
      <c r="N142" s="15"/>
      <c r="O142" s="15"/>
      <c r="P142" s="15"/>
      <c r="Q142" s="15"/>
      <c r="R142" s="15"/>
      <c r="S142" s="15"/>
    </row>
    <row r="143" spans="2:19" x14ac:dyDescent="0.3">
      <c r="B143" s="53">
        <v>2019</v>
      </c>
      <c r="C143" s="15" t="s">
        <v>309</v>
      </c>
      <c r="D143" s="15" t="s">
        <v>308</v>
      </c>
      <c r="E143" s="15">
        <v>2015</v>
      </c>
      <c r="F143" s="15" t="s">
        <v>307</v>
      </c>
      <c r="G143" s="15">
        <v>4</v>
      </c>
      <c r="H143" s="51">
        <v>98</v>
      </c>
      <c r="I143" s="50">
        <f t="shared" si="6"/>
        <v>0</v>
      </c>
      <c r="J143" s="50">
        <f t="shared" si="7"/>
        <v>98</v>
      </c>
      <c r="K143" s="50">
        <f t="shared" si="8"/>
        <v>0</v>
      </c>
      <c r="L143" s="15"/>
      <c r="M143" s="15"/>
      <c r="N143" s="15"/>
      <c r="O143" s="15"/>
      <c r="P143" s="15"/>
      <c r="Q143" s="15"/>
      <c r="R143" s="15"/>
      <c r="S143" s="15"/>
    </row>
    <row r="144" spans="2:19" x14ac:dyDescent="0.3">
      <c r="B144" s="53">
        <v>2019</v>
      </c>
      <c r="C144" s="15" t="s">
        <v>306</v>
      </c>
      <c r="D144" s="15" t="s">
        <v>305</v>
      </c>
      <c r="E144" s="15">
        <v>2018</v>
      </c>
      <c r="F144" s="15" t="s">
        <v>117</v>
      </c>
      <c r="G144" s="15">
        <v>5</v>
      </c>
      <c r="H144" s="51">
        <v>1058</v>
      </c>
      <c r="I144" s="50">
        <f t="shared" si="6"/>
        <v>0</v>
      </c>
      <c r="J144" s="50">
        <f t="shared" si="7"/>
        <v>0</v>
      </c>
      <c r="K144" s="50">
        <f t="shared" si="8"/>
        <v>1058</v>
      </c>
      <c r="L144" s="15"/>
      <c r="M144" s="15"/>
      <c r="N144" s="15"/>
      <c r="O144" s="15"/>
      <c r="P144" s="15"/>
      <c r="Q144" s="15"/>
      <c r="R144" s="15"/>
      <c r="S144" s="15"/>
    </row>
    <row r="145" spans="2:19" x14ac:dyDescent="0.3">
      <c r="B145" s="53">
        <v>2019</v>
      </c>
      <c r="C145" s="15" t="s">
        <v>304</v>
      </c>
      <c r="D145" s="15" t="s">
        <v>303</v>
      </c>
      <c r="E145" s="15">
        <v>2019</v>
      </c>
      <c r="F145" s="15" t="s">
        <v>101</v>
      </c>
      <c r="G145" s="15">
        <v>5</v>
      </c>
      <c r="H145" s="51">
        <v>500</v>
      </c>
      <c r="I145" s="50">
        <f t="shared" si="6"/>
        <v>0</v>
      </c>
      <c r="J145" s="50">
        <f t="shared" si="7"/>
        <v>0</v>
      </c>
      <c r="K145" s="50">
        <f t="shared" si="8"/>
        <v>500</v>
      </c>
      <c r="L145" s="15"/>
      <c r="M145" s="15"/>
      <c r="N145" s="15"/>
      <c r="O145" s="15"/>
      <c r="P145" s="15"/>
      <c r="Q145" s="15"/>
      <c r="R145" s="15"/>
      <c r="S145" s="15"/>
    </row>
    <row r="146" spans="2:19" x14ac:dyDescent="0.3">
      <c r="B146" s="53">
        <v>2019</v>
      </c>
      <c r="C146" s="15" t="s">
        <v>302</v>
      </c>
      <c r="D146" s="15" t="s">
        <v>301</v>
      </c>
      <c r="E146" s="15">
        <v>2014</v>
      </c>
      <c r="F146" s="15" t="s">
        <v>90</v>
      </c>
      <c r="G146" s="15">
        <v>5</v>
      </c>
      <c r="H146" s="51">
        <v>629</v>
      </c>
      <c r="I146" s="50">
        <f t="shared" si="6"/>
        <v>0</v>
      </c>
      <c r="J146" s="50">
        <f t="shared" si="7"/>
        <v>0</v>
      </c>
      <c r="K146" s="50">
        <f t="shared" si="8"/>
        <v>629</v>
      </c>
      <c r="L146" s="15"/>
      <c r="M146" s="15"/>
      <c r="N146" s="15"/>
      <c r="O146" s="15"/>
      <c r="P146" s="15"/>
      <c r="Q146" s="15"/>
      <c r="R146" s="15"/>
      <c r="S146" s="15"/>
    </row>
    <row r="147" spans="2:19" x14ac:dyDescent="0.3">
      <c r="B147" s="53">
        <v>2019</v>
      </c>
      <c r="C147" s="15" t="s">
        <v>300</v>
      </c>
      <c r="D147" s="15" t="s">
        <v>88</v>
      </c>
      <c r="E147" s="15">
        <v>2017</v>
      </c>
      <c r="F147" s="15" t="s">
        <v>90</v>
      </c>
      <c r="G147" s="15">
        <v>5</v>
      </c>
      <c r="H147" s="51">
        <v>0</v>
      </c>
      <c r="I147" s="50">
        <f t="shared" si="6"/>
        <v>0</v>
      </c>
      <c r="J147" s="50">
        <f t="shared" si="7"/>
        <v>0</v>
      </c>
      <c r="K147" s="50">
        <f t="shared" si="8"/>
        <v>0</v>
      </c>
      <c r="L147" s="15"/>
      <c r="M147" s="15"/>
      <c r="N147" s="15"/>
      <c r="O147" s="15"/>
      <c r="P147" s="15"/>
      <c r="Q147" s="15"/>
      <c r="R147" s="15"/>
      <c r="S147" s="15"/>
    </row>
    <row r="148" spans="2:19" x14ac:dyDescent="0.3">
      <c r="B148" s="53">
        <v>2019</v>
      </c>
      <c r="C148" s="15" t="s">
        <v>299</v>
      </c>
      <c r="D148" s="15" t="s">
        <v>88</v>
      </c>
      <c r="E148" s="15">
        <v>2013</v>
      </c>
      <c r="F148" s="15" t="s">
        <v>101</v>
      </c>
      <c r="G148" s="15">
        <v>4</v>
      </c>
      <c r="H148" s="51">
        <v>46</v>
      </c>
      <c r="I148" s="50">
        <f t="shared" si="6"/>
        <v>0</v>
      </c>
      <c r="J148" s="50">
        <f t="shared" si="7"/>
        <v>46</v>
      </c>
      <c r="K148" s="50">
        <f t="shared" si="8"/>
        <v>0</v>
      </c>
      <c r="L148" s="15"/>
      <c r="M148" s="15"/>
      <c r="N148" s="15"/>
      <c r="O148" s="15"/>
      <c r="P148" s="15"/>
      <c r="Q148" s="15"/>
      <c r="R148" s="15"/>
      <c r="S148" s="15"/>
    </row>
    <row r="149" spans="2:19" x14ac:dyDescent="0.3">
      <c r="B149" s="53">
        <v>2019</v>
      </c>
      <c r="C149" s="15" t="s">
        <v>298</v>
      </c>
      <c r="D149" s="15" t="s">
        <v>297</v>
      </c>
      <c r="E149" s="15">
        <v>2019</v>
      </c>
      <c r="F149" s="15" t="s">
        <v>117</v>
      </c>
      <c r="G149" s="15">
        <v>5</v>
      </c>
      <c r="H149" s="51">
        <v>0</v>
      </c>
      <c r="I149" s="50">
        <f t="shared" si="6"/>
        <v>0</v>
      </c>
      <c r="J149" s="50">
        <f t="shared" si="7"/>
        <v>0</v>
      </c>
      <c r="K149" s="50">
        <f t="shared" si="8"/>
        <v>0</v>
      </c>
      <c r="L149" s="15"/>
      <c r="M149" s="15"/>
      <c r="N149" s="15"/>
      <c r="O149" s="15"/>
      <c r="P149" s="15"/>
      <c r="Q149" s="15"/>
      <c r="R149" s="15"/>
      <c r="S149" s="15"/>
    </row>
    <row r="150" spans="2:19" x14ac:dyDescent="0.3">
      <c r="B150" s="53">
        <v>2019</v>
      </c>
      <c r="C150" s="15" t="s">
        <v>296</v>
      </c>
      <c r="D150" s="15" t="s">
        <v>88</v>
      </c>
      <c r="E150" s="15">
        <v>2013</v>
      </c>
      <c r="F150" s="15" t="s">
        <v>117</v>
      </c>
      <c r="G150" s="15">
        <v>5</v>
      </c>
      <c r="H150" s="51">
        <v>389</v>
      </c>
      <c r="I150" s="50">
        <f t="shared" si="6"/>
        <v>0</v>
      </c>
      <c r="J150" s="50">
        <f t="shared" si="7"/>
        <v>0</v>
      </c>
      <c r="K150" s="50">
        <f t="shared" si="8"/>
        <v>389</v>
      </c>
      <c r="L150" s="15"/>
      <c r="M150" s="15"/>
      <c r="N150" s="15"/>
      <c r="O150" s="15"/>
      <c r="P150" s="15"/>
      <c r="Q150" s="15"/>
      <c r="R150" s="15"/>
      <c r="S150" s="15"/>
    </row>
    <row r="151" spans="2:19" x14ac:dyDescent="0.3">
      <c r="B151" s="53">
        <v>2019</v>
      </c>
      <c r="C151" s="15" t="s">
        <v>295</v>
      </c>
      <c r="D151" s="15" t="s">
        <v>88</v>
      </c>
      <c r="E151" s="15">
        <v>2016</v>
      </c>
      <c r="F151" s="15" t="s">
        <v>85</v>
      </c>
      <c r="G151" s="15">
        <v>5</v>
      </c>
      <c r="H151" s="51">
        <v>164</v>
      </c>
      <c r="I151" s="50">
        <f t="shared" si="6"/>
        <v>0</v>
      </c>
      <c r="J151" s="50">
        <f t="shared" si="7"/>
        <v>0</v>
      </c>
      <c r="K151" s="50">
        <f t="shared" si="8"/>
        <v>164</v>
      </c>
      <c r="L151" s="15"/>
      <c r="M151" s="15"/>
      <c r="N151" s="15"/>
      <c r="O151" s="15"/>
      <c r="P151" s="15"/>
      <c r="Q151" s="15"/>
      <c r="R151" s="15"/>
      <c r="S151" s="15"/>
    </row>
    <row r="152" spans="2:19" x14ac:dyDescent="0.3">
      <c r="B152" s="53">
        <v>2019</v>
      </c>
      <c r="C152" s="15" t="s">
        <v>294</v>
      </c>
      <c r="D152" s="15" t="s">
        <v>293</v>
      </c>
      <c r="E152" s="15">
        <v>2016</v>
      </c>
      <c r="F152" s="15" t="s">
        <v>85</v>
      </c>
      <c r="G152" s="15">
        <v>5</v>
      </c>
      <c r="H152" s="51">
        <v>978</v>
      </c>
      <c r="I152" s="50">
        <f t="shared" si="6"/>
        <v>0</v>
      </c>
      <c r="J152" s="50">
        <f t="shared" si="7"/>
        <v>0</v>
      </c>
      <c r="K152" s="50">
        <f t="shared" si="8"/>
        <v>978</v>
      </c>
      <c r="L152" s="15"/>
      <c r="M152" s="15"/>
      <c r="N152" s="15"/>
      <c r="O152" s="15"/>
      <c r="P152" s="15"/>
      <c r="Q152" s="15"/>
      <c r="R152" s="15"/>
      <c r="S152" s="15"/>
    </row>
    <row r="153" spans="2:19" x14ac:dyDescent="0.3">
      <c r="B153" s="53">
        <v>2019</v>
      </c>
      <c r="C153" s="15" t="s">
        <v>292</v>
      </c>
      <c r="D153" s="15" t="s">
        <v>291</v>
      </c>
      <c r="E153" s="15">
        <v>2019</v>
      </c>
      <c r="F153" s="15" t="s">
        <v>82</v>
      </c>
      <c r="G153" s="15">
        <v>5</v>
      </c>
      <c r="H153" s="51">
        <v>11</v>
      </c>
      <c r="I153" s="50">
        <f t="shared" si="6"/>
        <v>0</v>
      </c>
      <c r="J153" s="50">
        <f t="shared" si="7"/>
        <v>0</v>
      </c>
      <c r="K153" s="50">
        <f t="shared" si="8"/>
        <v>11</v>
      </c>
      <c r="L153" s="15"/>
      <c r="M153" s="15"/>
      <c r="N153" s="15"/>
      <c r="O153" s="15"/>
      <c r="P153" s="15"/>
      <c r="Q153" s="15"/>
      <c r="R153" s="15"/>
      <c r="S153" s="15"/>
    </row>
    <row r="154" spans="2:19" x14ac:dyDescent="0.3">
      <c r="B154" s="53">
        <v>2019</v>
      </c>
      <c r="C154" s="15" t="s">
        <v>290</v>
      </c>
      <c r="D154" s="15" t="s">
        <v>289</v>
      </c>
      <c r="E154" s="15">
        <v>2019</v>
      </c>
      <c r="F154" s="15" t="s">
        <v>77</v>
      </c>
      <c r="G154" s="15">
        <v>5</v>
      </c>
      <c r="H154" s="51">
        <v>168</v>
      </c>
      <c r="I154" s="50">
        <f t="shared" si="6"/>
        <v>0</v>
      </c>
      <c r="J154" s="50">
        <f t="shared" si="7"/>
        <v>0</v>
      </c>
      <c r="K154" s="50">
        <f t="shared" si="8"/>
        <v>168</v>
      </c>
      <c r="L154" s="15"/>
      <c r="M154" s="15"/>
      <c r="N154" s="15"/>
      <c r="O154" s="15"/>
      <c r="P154" s="15"/>
      <c r="Q154" s="15"/>
      <c r="R154" s="15"/>
      <c r="S154" s="15"/>
    </row>
    <row r="155" spans="2:19" x14ac:dyDescent="0.3">
      <c r="B155" s="53">
        <v>2019</v>
      </c>
      <c r="C155" s="15" t="s">
        <v>288</v>
      </c>
      <c r="D155" s="15" t="s">
        <v>287</v>
      </c>
      <c r="E155" s="15">
        <v>2014</v>
      </c>
      <c r="F155" s="15" t="s">
        <v>82</v>
      </c>
      <c r="G155" s="15">
        <v>5</v>
      </c>
      <c r="H155" s="51">
        <v>129</v>
      </c>
      <c r="I155" s="50">
        <f t="shared" si="6"/>
        <v>0</v>
      </c>
      <c r="J155" s="50">
        <f t="shared" si="7"/>
        <v>0</v>
      </c>
      <c r="K155" s="50">
        <f t="shared" si="8"/>
        <v>129</v>
      </c>
      <c r="L155" s="15"/>
      <c r="M155" s="15"/>
      <c r="N155" s="15"/>
      <c r="O155" s="15"/>
      <c r="P155" s="15"/>
      <c r="Q155" s="15"/>
      <c r="R155" s="15"/>
      <c r="S155" s="15"/>
    </row>
    <row r="156" spans="2:19" x14ac:dyDescent="0.3">
      <c r="B156" s="53">
        <v>2019</v>
      </c>
      <c r="C156" s="15" t="s">
        <v>286</v>
      </c>
      <c r="D156" s="15" t="s">
        <v>285</v>
      </c>
      <c r="E156" s="15">
        <v>2019</v>
      </c>
      <c r="F156" s="15" t="s">
        <v>82</v>
      </c>
      <c r="G156" s="15">
        <v>5</v>
      </c>
      <c r="H156" s="51">
        <v>0</v>
      </c>
      <c r="I156" s="50">
        <f t="shared" si="6"/>
        <v>0</v>
      </c>
      <c r="J156" s="50">
        <f t="shared" si="7"/>
        <v>0</v>
      </c>
      <c r="K156" s="50">
        <f t="shared" si="8"/>
        <v>0</v>
      </c>
      <c r="L156" s="15"/>
      <c r="M156" s="15"/>
      <c r="N156" s="15"/>
      <c r="O156" s="15"/>
      <c r="P156" s="15"/>
      <c r="Q156" s="15"/>
      <c r="R156" s="15"/>
      <c r="S156" s="15"/>
    </row>
    <row r="157" spans="2:19" x14ac:dyDescent="0.3">
      <c r="B157" s="53">
        <v>2019</v>
      </c>
      <c r="C157" s="15" t="s">
        <v>284</v>
      </c>
      <c r="D157" s="15" t="s">
        <v>283</v>
      </c>
      <c r="E157" s="15">
        <v>2015</v>
      </c>
      <c r="F157" s="15" t="s">
        <v>82</v>
      </c>
      <c r="G157" s="15">
        <v>5</v>
      </c>
      <c r="H157" s="51">
        <v>823</v>
      </c>
      <c r="I157" s="50">
        <f t="shared" si="6"/>
        <v>0</v>
      </c>
      <c r="J157" s="50">
        <f t="shared" si="7"/>
        <v>0</v>
      </c>
      <c r="K157" s="50">
        <f t="shared" si="8"/>
        <v>823</v>
      </c>
      <c r="L157" s="15"/>
      <c r="M157" s="15"/>
      <c r="N157" s="15"/>
      <c r="O157" s="15"/>
      <c r="P157" s="15"/>
      <c r="Q157" s="15"/>
      <c r="R157" s="15"/>
      <c r="S157" s="15"/>
    </row>
    <row r="158" spans="2:19" x14ac:dyDescent="0.3">
      <c r="B158" s="53">
        <v>2019</v>
      </c>
      <c r="C158" s="15" t="s">
        <v>282</v>
      </c>
      <c r="D158" s="15" t="s">
        <v>281</v>
      </c>
      <c r="E158" s="15">
        <v>2019</v>
      </c>
      <c r="F158" s="15" t="s">
        <v>77</v>
      </c>
      <c r="G158" s="15">
        <v>5</v>
      </c>
      <c r="H158" s="51">
        <v>562</v>
      </c>
      <c r="I158" s="50">
        <f t="shared" si="6"/>
        <v>0</v>
      </c>
      <c r="J158" s="50">
        <f t="shared" si="7"/>
        <v>0</v>
      </c>
      <c r="K158" s="50">
        <f t="shared" si="8"/>
        <v>562</v>
      </c>
      <c r="L158" s="15"/>
      <c r="M158" s="15"/>
      <c r="N158" s="15"/>
      <c r="O158" s="15"/>
      <c r="P158" s="15"/>
      <c r="Q158" s="15"/>
      <c r="R158" s="15"/>
      <c r="S158" s="15"/>
    </row>
    <row r="159" spans="2:19" x14ac:dyDescent="0.3">
      <c r="B159" s="53">
        <v>2019</v>
      </c>
      <c r="C159" s="15" t="s">
        <v>280</v>
      </c>
      <c r="D159" s="15" t="s">
        <v>88</v>
      </c>
      <c r="E159" s="15">
        <v>2014</v>
      </c>
      <c r="F159" s="15" t="s">
        <v>99</v>
      </c>
      <c r="G159" s="15">
        <v>5</v>
      </c>
      <c r="H159" s="51">
        <v>622</v>
      </c>
      <c r="I159" s="50">
        <f t="shared" si="6"/>
        <v>0</v>
      </c>
      <c r="J159" s="50">
        <f t="shared" si="7"/>
        <v>0</v>
      </c>
      <c r="K159" s="50">
        <f t="shared" si="8"/>
        <v>622</v>
      </c>
      <c r="L159" s="15"/>
      <c r="M159" s="15"/>
      <c r="N159" s="15"/>
      <c r="O159" s="15"/>
      <c r="P159" s="15"/>
      <c r="Q159" s="15"/>
      <c r="R159" s="15"/>
      <c r="S159" s="15"/>
    </row>
    <row r="160" spans="2:19" x14ac:dyDescent="0.3">
      <c r="B160" s="53">
        <v>2019</v>
      </c>
      <c r="C160" s="15" t="s">
        <v>279</v>
      </c>
      <c r="D160" s="15" t="s">
        <v>278</v>
      </c>
      <c r="E160" s="15">
        <v>2017</v>
      </c>
      <c r="F160" s="15" t="s">
        <v>137</v>
      </c>
      <c r="G160" s="15">
        <v>5</v>
      </c>
      <c r="H160" s="51">
        <v>0</v>
      </c>
      <c r="I160" s="50">
        <f t="shared" si="6"/>
        <v>0</v>
      </c>
      <c r="J160" s="50">
        <f t="shared" si="7"/>
        <v>0</v>
      </c>
      <c r="K160" s="50">
        <f t="shared" si="8"/>
        <v>0</v>
      </c>
      <c r="L160" s="15"/>
      <c r="M160" s="15"/>
      <c r="N160" s="15"/>
      <c r="O160" s="15"/>
      <c r="P160" s="15"/>
      <c r="Q160" s="15"/>
      <c r="R160" s="15"/>
      <c r="S160" s="15"/>
    </row>
    <row r="161" spans="2:19" x14ac:dyDescent="0.3">
      <c r="B161" s="53">
        <v>2019</v>
      </c>
      <c r="C161" s="15" t="s">
        <v>277</v>
      </c>
      <c r="D161" s="15" t="s">
        <v>88</v>
      </c>
      <c r="E161" s="15">
        <v>2014</v>
      </c>
      <c r="F161" s="15" t="s">
        <v>94</v>
      </c>
      <c r="G161" s="15">
        <v>3</v>
      </c>
      <c r="H161" s="51">
        <v>0</v>
      </c>
      <c r="I161" s="50">
        <f t="shared" si="6"/>
        <v>0</v>
      </c>
      <c r="J161" s="50">
        <f t="shared" si="7"/>
        <v>0</v>
      </c>
      <c r="K161" s="50">
        <f t="shared" si="8"/>
        <v>0</v>
      </c>
      <c r="L161" s="15"/>
      <c r="M161" s="15"/>
      <c r="N161" s="15"/>
      <c r="O161" s="15"/>
      <c r="P161" s="15"/>
      <c r="Q161" s="15"/>
      <c r="R161" s="15"/>
      <c r="S161" s="15"/>
    </row>
    <row r="162" spans="2:19" x14ac:dyDescent="0.3">
      <c r="B162" s="53">
        <v>2019</v>
      </c>
      <c r="C162" s="15" t="s">
        <v>276</v>
      </c>
      <c r="D162" s="15" t="s">
        <v>88</v>
      </c>
      <c r="E162" s="15">
        <v>2019</v>
      </c>
      <c r="F162" s="15" t="s">
        <v>82</v>
      </c>
      <c r="G162" s="15">
        <v>5</v>
      </c>
      <c r="H162" s="51">
        <v>0</v>
      </c>
      <c r="I162" s="50">
        <f t="shared" si="6"/>
        <v>0</v>
      </c>
      <c r="J162" s="50">
        <f t="shared" si="7"/>
        <v>0</v>
      </c>
      <c r="K162" s="50">
        <f t="shared" si="8"/>
        <v>0</v>
      </c>
      <c r="L162" s="15"/>
      <c r="M162" s="15"/>
      <c r="N162" s="15"/>
      <c r="O162" s="15"/>
      <c r="P162" s="15"/>
      <c r="Q162" s="15"/>
      <c r="R162" s="15"/>
      <c r="S162" s="15"/>
    </row>
    <row r="163" spans="2:19" x14ac:dyDescent="0.3">
      <c r="B163" s="53">
        <v>2019</v>
      </c>
      <c r="C163" s="15" t="s">
        <v>275</v>
      </c>
      <c r="D163" s="15" t="s">
        <v>88</v>
      </c>
      <c r="E163" s="15">
        <v>2017</v>
      </c>
      <c r="F163" s="15" t="s">
        <v>117</v>
      </c>
      <c r="G163" s="15">
        <v>3</v>
      </c>
      <c r="H163" s="51">
        <v>0</v>
      </c>
      <c r="I163" s="50">
        <f t="shared" si="6"/>
        <v>0</v>
      </c>
      <c r="J163" s="50">
        <f t="shared" si="7"/>
        <v>0</v>
      </c>
      <c r="K163" s="50">
        <f t="shared" si="8"/>
        <v>0</v>
      </c>
      <c r="L163" s="15"/>
      <c r="M163" s="15"/>
      <c r="N163" s="15"/>
      <c r="O163" s="15"/>
      <c r="P163" s="15"/>
      <c r="Q163" s="15"/>
      <c r="R163" s="15"/>
      <c r="S163" s="15"/>
    </row>
    <row r="164" spans="2:19" x14ac:dyDescent="0.3">
      <c r="B164" s="53">
        <v>2019</v>
      </c>
      <c r="C164" s="15" t="s">
        <v>274</v>
      </c>
      <c r="D164" s="15" t="s">
        <v>88</v>
      </c>
      <c r="E164" s="15">
        <v>2019</v>
      </c>
      <c r="F164" s="15" t="s">
        <v>117</v>
      </c>
      <c r="G164" s="15">
        <v>5</v>
      </c>
      <c r="H164" s="51">
        <v>0</v>
      </c>
      <c r="I164" s="50">
        <f t="shared" si="6"/>
        <v>0</v>
      </c>
      <c r="J164" s="50">
        <f t="shared" si="7"/>
        <v>0</v>
      </c>
      <c r="K164" s="50">
        <f t="shared" si="8"/>
        <v>0</v>
      </c>
      <c r="L164" s="15"/>
      <c r="M164" s="15"/>
      <c r="N164" s="15"/>
      <c r="O164" s="15"/>
      <c r="P164" s="15"/>
      <c r="Q164" s="15"/>
      <c r="R164" s="15"/>
      <c r="S164" s="15"/>
    </row>
    <row r="165" spans="2:19" x14ac:dyDescent="0.3">
      <c r="B165" s="53">
        <v>2019</v>
      </c>
      <c r="C165" s="15" t="s">
        <v>273</v>
      </c>
      <c r="D165" s="15" t="s">
        <v>88</v>
      </c>
      <c r="E165" s="15">
        <v>2015</v>
      </c>
      <c r="F165" s="15" t="s">
        <v>94</v>
      </c>
      <c r="G165" s="15">
        <v>4</v>
      </c>
      <c r="H165" s="51">
        <v>56</v>
      </c>
      <c r="I165" s="50">
        <f t="shared" si="6"/>
        <v>0</v>
      </c>
      <c r="J165" s="50">
        <f t="shared" si="7"/>
        <v>56</v>
      </c>
      <c r="K165" s="50">
        <f t="shared" si="8"/>
        <v>0</v>
      </c>
      <c r="L165" s="15"/>
      <c r="M165" s="15"/>
      <c r="N165" s="15"/>
      <c r="O165" s="15"/>
      <c r="P165" s="15"/>
      <c r="Q165" s="15"/>
      <c r="R165" s="15"/>
      <c r="S165" s="15"/>
    </row>
    <row r="166" spans="2:19" x14ac:dyDescent="0.3">
      <c r="B166" s="53">
        <v>2019</v>
      </c>
      <c r="C166" s="15" t="s">
        <v>272</v>
      </c>
      <c r="D166" s="15" t="s">
        <v>88</v>
      </c>
      <c r="E166" s="15">
        <v>2017</v>
      </c>
      <c r="F166" s="15" t="s">
        <v>101</v>
      </c>
      <c r="G166" s="15">
        <v>5</v>
      </c>
      <c r="H166" s="51">
        <v>142</v>
      </c>
      <c r="I166" s="50">
        <f t="shared" si="6"/>
        <v>0</v>
      </c>
      <c r="J166" s="50">
        <f t="shared" si="7"/>
        <v>0</v>
      </c>
      <c r="K166" s="50">
        <f t="shared" si="8"/>
        <v>142</v>
      </c>
      <c r="L166" s="15"/>
      <c r="M166" s="15"/>
      <c r="N166" s="15"/>
      <c r="O166" s="15"/>
      <c r="P166" s="15"/>
      <c r="Q166" s="15"/>
      <c r="R166" s="15"/>
      <c r="S166" s="15"/>
    </row>
    <row r="167" spans="2:19" x14ac:dyDescent="0.3">
      <c r="B167" s="53">
        <v>2019</v>
      </c>
      <c r="C167" s="15" t="s">
        <v>271</v>
      </c>
      <c r="D167" s="15" t="s">
        <v>270</v>
      </c>
      <c r="E167" s="15">
        <v>2014</v>
      </c>
      <c r="F167" s="15" t="s">
        <v>94</v>
      </c>
      <c r="G167" s="15">
        <v>4</v>
      </c>
      <c r="H167" s="51">
        <v>135</v>
      </c>
      <c r="I167" s="50">
        <f t="shared" si="6"/>
        <v>0</v>
      </c>
      <c r="J167" s="50">
        <f t="shared" si="7"/>
        <v>135</v>
      </c>
      <c r="K167" s="50">
        <f t="shared" si="8"/>
        <v>0</v>
      </c>
      <c r="L167" s="15"/>
      <c r="M167" s="15"/>
      <c r="N167" s="15"/>
      <c r="O167" s="15"/>
      <c r="P167" s="15"/>
      <c r="Q167" s="15"/>
      <c r="R167" s="15"/>
      <c r="S167" s="15"/>
    </row>
    <row r="168" spans="2:19" x14ac:dyDescent="0.3">
      <c r="B168" s="53">
        <v>2019</v>
      </c>
      <c r="C168" s="15" t="s">
        <v>269</v>
      </c>
      <c r="D168" s="15" t="s">
        <v>268</v>
      </c>
      <c r="E168" s="15">
        <v>2017</v>
      </c>
      <c r="F168" s="15" t="s">
        <v>82</v>
      </c>
      <c r="G168" s="15">
        <v>5</v>
      </c>
      <c r="H168" s="51">
        <v>376</v>
      </c>
      <c r="I168" s="50">
        <f t="shared" si="6"/>
        <v>0</v>
      </c>
      <c r="J168" s="50">
        <f t="shared" si="7"/>
        <v>0</v>
      </c>
      <c r="K168" s="50">
        <f t="shared" si="8"/>
        <v>376</v>
      </c>
      <c r="L168" s="15"/>
      <c r="M168" s="15"/>
      <c r="N168" s="15"/>
      <c r="O168" s="15"/>
      <c r="P168" s="15"/>
      <c r="Q168" s="15"/>
      <c r="R168" s="15"/>
      <c r="S168" s="15"/>
    </row>
    <row r="169" spans="2:19" x14ac:dyDescent="0.3">
      <c r="B169" s="53">
        <v>2019</v>
      </c>
      <c r="C169" s="15" t="s">
        <v>267</v>
      </c>
      <c r="D169" s="15" t="s">
        <v>88</v>
      </c>
      <c r="E169" s="15">
        <v>2015</v>
      </c>
      <c r="F169" s="15" t="s">
        <v>137</v>
      </c>
      <c r="G169" s="15">
        <v>4</v>
      </c>
      <c r="H169" s="51">
        <v>0</v>
      </c>
      <c r="I169" s="50">
        <f t="shared" si="6"/>
        <v>0</v>
      </c>
      <c r="J169" s="50">
        <f t="shared" si="7"/>
        <v>0</v>
      </c>
      <c r="K169" s="50">
        <f t="shared" si="8"/>
        <v>0</v>
      </c>
      <c r="L169" s="15"/>
      <c r="M169" s="15"/>
      <c r="N169" s="15"/>
      <c r="O169" s="15"/>
      <c r="P169" s="15"/>
      <c r="Q169" s="15"/>
      <c r="R169" s="15"/>
      <c r="S169" s="15"/>
    </row>
    <row r="170" spans="2:19" x14ac:dyDescent="0.3">
      <c r="B170" s="53">
        <v>2019</v>
      </c>
      <c r="C170" s="15" t="s">
        <v>266</v>
      </c>
      <c r="D170" s="15" t="s">
        <v>88</v>
      </c>
      <c r="E170" s="15">
        <v>2013</v>
      </c>
      <c r="F170" s="15" t="s">
        <v>82</v>
      </c>
      <c r="G170" s="15">
        <v>5</v>
      </c>
      <c r="H170" s="51">
        <v>488</v>
      </c>
      <c r="I170" s="50">
        <f t="shared" si="6"/>
        <v>0</v>
      </c>
      <c r="J170" s="50">
        <f t="shared" si="7"/>
        <v>0</v>
      </c>
      <c r="K170" s="50">
        <f t="shared" si="8"/>
        <v>488</v>
      </c>
      <c r="L170" s="15"/>
      <c r="M170" s="15"/>
      <c r="N170" s="15"/>
      <c r="O170" s="15"/>
      <c r="P170" s="15"/>
      <c r="Q170" s="15"/>
      <c r="R170" s="15"/>
      <c r="S170" s="15"/>
    </row>
    <row r="171" spans="2:19" x14ac:dyDescent="0.3">
      <c r="B171" s="53">
        <v>2019</v>
      </c>
      <c r="C171" s="15" t="s">
        <v>265</v>
      </c>
      <c r="D171" s="15" t="s">
        <v>88</v>
      </c>
      <c r="E171" s="15">
        <v>2013</v>
      </c>
      <c r="F171" s="15" t="s">
        <v>94</v>
      </c>
      <c r="G171" s="15">
        <v>4</v>
      </c>
      <c r="H171" s="51">
        <v>185</v>
      </c>
      <c r="I171" s="50">
        <f t="shared" si="6"/>
        <v>0</v>
      </c>
      <c r="J171" s="50">
        <f t="shared" si="7"/>
        <v>185</v>
      </c>
      <c r="K171" s="50">
        <f t="shared" si="8"/>
        <v>0</v>
      </c>
      <c r="L171" s="15"/>
      <c r="M171" s="15"/>
      <c r="N171" s="15"/>
      <c r="O171" s="15"/>
      <c r="P171" s="15"/>
      <c r="Q171" s="15"/>
      <c r="R171" s="15"/>
      <c r="S171" s="15"/>
    </row>
    <row r="172" spans="2:19" x14ac:dyDescent="0.3">
      <c r="B172" s="53">
        <v>2019</v>
      </c>
      <c r="C172" s="15" t="s">
        <v>264</v>
      </c>
      <c r="D172" s="15" t="s">
        <v>88</v>
      </c>
      <c r="E172" s="15">
        <v>2014</v>
      </c>
      <c r="F172" s="15" t="s">
        <v>101</v>
      </c>
      <c r="G172" s="15">
        <v>3</v>
      </c>
      <c r="H172" s="51">
        <v>0</v>
      </c>
      <c r="I172" s="50">
        <f t="shared" si="6"/>
        <v>0</v>
      </c>
      <c r="J172" s="50">
        <f t="shared" si="7"/>
        <v>0</v>
      </c>
      <c r="K172" s="50">
        <f t="shared" si="8"/>
        <v>0</v>
      </c>
      <c r="L172" s="15"/>
      <c r="M172" s="15"/>
      <c r="N172" s="15"/>
      <c r="O172" s="15"/>
      <c r="P172" s="15"/>
      <c r="Q172" s="15"/>
      <c r="R172" s="15"/>
      <c r="S172" s="15"/>
    </row>
    <row r="173" spans="2:19" x14ac:dyDescent="0.3">
      <c r="B173" s="53">
        <v>2019</v>
      </c>
      <c r="C173" s="15" t="s">
        <v>263</v>
      </c>
      <c r="D173" s="15" t="s">
        <v>88</v>
      </c>
      <c r="E173" s="15">
        <v>2013</v>
      </c>
      <c r="F173" s="15" t="s">
        <v>101</v>
      </c>
      <c r="G173" s="15">
        <v>3</v>
      </c>
      <c r="H173" s="51">
        <v>74</v>
      </c>
      <c r="I173" s="50">
        <f t="shared" si="6"/>
        <v>74</v>
      </c>
      <c r="J173" s="50">
        <f t="shared" si="7"/>
        <v>0</v>
      </c>
      <c r="K173" s="50">
        <f t="shared" si="8"/>
        <v>0</v>
      </c>
      <c r="L173" s="15"/>
      <c r="M173" s="15"/>
      <c r="N173" s="15"/>
      <c r="O173" s="15"/>
      <c r="P173" s="15"/>
      <c r="Q173" s="15"/>
      <c r="R173" s="15"/>
      <c r="S173" s="15"/>
    </row>
    <row r="174" spans="2:19" x14ac:dyDescent="0.3">
      <c r="B174" s="53">
        <v>2019</v>
      </c>
      <c r="C174" s="15" t="s">
        <v>262</v>
      </c>
      <c r="D174" s="15" t="s">
        <v>261</v>
      </c>
      <c r="E174" s="15">
        <v>2019</v>
      </c>
      <c r="F174" s="15" t="s">
        <v>82</v>
      </c>
      <c r="G174" s="15">
        <v>5</v>
      </c>
      <c r="H174" s="51">
        <v>170</v>
      </c>
      <c r="I174" s="50">
        <f t="shared" si="6"/>
        <v>0</v>
      </c>
      <c r="J174" s="50">
        <f t="shared" si="7"/>
        <v>0</v>
      </c>
      <c r="K174" s="50">
        <f t="shared" si="8"/>
        <v>170</v>
      </c>
      <c r="L174" s="15"/>
      <c r="M174" s="15"/>
      <c r="N174" s="15"/>
      <c r="O174" s="15"/>
      <c r="P174" s="15"/>
      <c r="Q174" s="15"/>
      <c r="R174" s="15"/>
      <c r="S174" s="15"/>
    </row>
    <row r="175" spans="2:19" x14ac:dyDescent="0.3">
      <c r="B175" s="53">
        <v>2019</v>
      </c>
      <c r="C175" s="15" t="s">
        <v>260</v>
      </c>
      <c r="D175" s="15" t="s">
        <v>259</v>
      </c>
      <c r="E175" s="15">
        <v>2018</v>
      </c>
      <c r="F175" s="15" t="s">
        <v>117</v>
      </c>
      <c r="G175" s="15">
        <v>5</v>
      </c>
      <c r="H175" s="51">
        <v>94</v>
      </c>
      <c r="I175" s="50">
        <f t="shared" si="6"/>
        <v>0</v>
      </c>
      <c r="J175" s="50">
        <f t="shared" si="7"/>
        <v>0</v>
      </c>
      <c r="K175" s="50">
        <f t="shared" si="8"/>
        <v>94</v>
      </c>
      <c r="L175" s="15"/>
      <c r="M175" s="15"/>
      <c r="N175" s="15"/>
      <c r="O175" s="15"/>
      <c r="P175" s="15"/>
      <c r="Q175" s="15"/>
      <c r="R175" s="15"/>
      <c r="S175" s="15"/>
    </row>
    <row r="176" spans="2:19" x14ac:dyDescent="0.3">
      <c r="B176" s="53">
        <v>2019</v>
      </c>
      <c r="C176" s="15" t="s">
        <v>258</v>
      </c>
      <c r="D176" s="15" t="s">
        <v>88</v>
      </c>
      <c r="E176" s="15">
        <v>2017</v>
      </c>
      <c r="F176" s="15" t="s">
        <v>94</v>
      </c>
      <c r="G176" s="15">
        <v>5</v>
      </c>
      <c r="H176" s="51">
        <v>79</v>
      </c>
      <c r="I176" s="50">
        <f t="shared" si="6"/>
        <v>0</v>
      </c>
      <c r="J176" s="50">
        <f t="shared" si="7"/>
        <v>0</v>
      </c>
      <c r="K176" s="50">
        <f t="shared" si="8"/>
        <v>79</v>
      </c>
      <c r="L176" s="15"/>
      <c r="M176" s="15"/>
      <c r="N176" s="15"/>
      <c r="O176" s="15"/>
      <c r="P176" s="15"/>
      <c r="Q176" s="15"/>
      <c r="R176" s="15"/>
      <c r="S176" s="15"/>
    </row>
    <row r="177" spans="2:19" x14ac:dyDescent="0.3">
      <c r="B177" s="53">
        <v>2019</v>
      </c>
      <c r="C177" s="15" t="s">
        <v>257</v>
      </c>
      <c r="D177" s="15" t="s">
        <v>88</v>
      </c>
      <c r="E177" s="15">
        <v>2013</v>
      </c>
      <c r="F177" s="15" t="s">
        <v>94</v>
      </c>
      <c r="G177" s="15">
        <v>4</v>
      </c>
      <c r="H177" s="51">
        <v>0</v>
      </c>
      <c r="I177" s="50">
        <f t="shared" si="6"/>
        <v>0</v>
      </c>
      <c r="J177" s="50">
        <f t="shared" si="7"/>
        <v>0</v>
      </c>
      <c r="K177" s="50">
        <f t="shared" si="8"/>
        <v>0</v>
      </c>
      <c r="L177" s="15"/>
      <c r="M177" s="15"/>
      <c r="N177" s="15"/>
      <c r="O177" s="15"/>
      <c r="P177" s="15"/>
      <c r="Q177" s="15"/>
      <c r="R177" s="15"/>
      <c r="S177" s="15"/>
    </row>
    <row r="178" spans="2:19" x14ac:dyDescent="0.3">
      <c r="B178" s="53">
        <v>2019</v>
      </c>
      <c r="C178" s="15" t="s">
        <v>256</v>
      </c>
      <c r="D178" s="15" t="s">
        <v>88</v>
      </c>
      <c r="E178" s="15">
        <v>2015</v>
      </c>
      <c r="F178" s="15" t="s">
        <v>137</v>
      </c>
      <c r="G178" s="15">
        <v>4</v>
      </c>
      <c r="H178" s="51">
        <v>0</v>
      </c>
      <c r="I178" s="50">
        <f t="shared" si="6"/>
        <v>0</v>
      </c>
      <c r="J178" s="50">
        <f t="shared" si="7"/>
        <v>0</v>
      </c>
      <c r="K178" s="50">
        <f t="shared" si="8"/>
        <v>0</v>
      </c>
      <c r="L178" s="15"/>
      <c r="M178" s="15"/>
      <c r="N178" s="15"/>
      <c r="O178" s="15"/>
      <c r="P178" s="15"/>
      <c r="Q178" s="15"/>
      <c r="R178" s="15"/>
      <c r="S178" s="15"/>
    </row>
    <row r="179" spans="2:19" x14ac:dyDescent="0.3">
      <c r="B179" s="53">
        <v>2019</v>
      </c>
      <c r="C179" s="15" t="s">
        <v>255</v>
      </c>
      <c r="D179" s="15" t="s">
        <v>254</v>
      </c>
      <c r="E179" s="15">
        <v>2014</v>
      </c>
      <c r="F179" s="15" t="s">
        <v>117</v>
      </c>
      <c r="G179" s="15">
        <v>5</v>
      </c>
      <c r="H179" s="51">
        <v>0</v>
      </c>
      <c r="I179" s="50">
        <f t="shared" si="6"/>
        <v>0</v>
      </c>
      <c r="J179" s="50">
        <f t="shared" si="7"/>
        <v>0</v>
      </c>
      <c r="K179" s="50">
        <f t="shared" si="8"/>
        <v>0</v>
      </c>
      <c r="L179" s="15"/>
      <c r="M179" s="15"/>
      <c r="N179" s="15"/>
      <c r="O179" s="15"/>
      <c r="P179" s="15"/>
      <c r="Q179" s="15"/>
      <c r="R179" s="15"/>
      <c r="S179" s="15"/>
    </row>
    <row r="180" spans="2:19" x14ac:dyDescent="0.3">
      <c r="B180" s="53">
        <v>2019</v>
      </c>
      <c r="C180" s="15" t="s">
        <v>253</v>
      </c>
      <c r="D180" s="15" t="s">
        <v>88</v>
      </c>
      <c r="E180" s="15">
        <v>2014</v>
      </c>
      <c r="F180" s="15" t="s">
        <v>117</v>
      </c>
      <c r="G180" s="15">
        <v>5</v>
      </c>
      <c r="H180" s="51">
        <v>1185</v>
      </c>
      <c r="I180" s="50">
        <f t="shared" si="6"/>
        <v>0</v>
      </c>
      <c r="J180" s="50">
        <f t="shared" si="7"/>
        <v>0</v>
      </c>
      <c r="K180" s="50">
        <f t="shared" si="8"/>
        <v>1185</v>
      </c>
      <c r="L180" s="15"/>
      <c r="M180" s="15"/>
      <c r="N180" s="15"/>
      <c r="O180" s="15"/>
      <c r="P180" s="15"/>
      <c r="Q180" s="15"/>
      <c r="R180" s="15"/>
      <c r="S180" s="15"/>
    </row>
    <row r="181" spans="2:19" x14ac:dyDescent="0.3">
      <c r="B181" s="53">
        <v>2019</v>
      </c>
      <c r="C181" s="15" t="s">
        <v>252</v>
      </c>
      <c r="D181" s="15" t="s">
        <v>251</v>
      </c>
      <c r="E181" s="15">
        <v>2014</v>
      </c>
      <c r="F181" s="15" t="s">
        <v>82</v>
      </c>
      <c r="G181" s="15">
        <v>5</v>
      </c>
      <c r="H181" s="51">
        <v>94</v>
      </c>
      <c r="I181" s="50">
        <f t="shared" si="6"/>
        <v>0</v>
      </c>
      <c r="J181" s="50">
        <f t="shared" si="7"/>
        <v>0</v>
      </c>
      <c r="K181" s="50">
        <f t="shared" si="8"/>
        <v>94</v>
      </c>
      <c r="L181" s="15"/>
      <c r="M181" s="15"/>
      <c r="N181" s="15"/>
      <c r="O181" s="15"/>
      <c r="P181" s="15"/>
      <c r="Q181" s="15"/>
      <c r="R181" s="15"/>
      <c r="S181" s="15"/>
    </row>
    <row r="182" spans="2:19" x14ac:dyDescent="0.3">
      <c r="B182" s="53">
        <v>2019</v>
      </c>
      <c r="C182" s="15" t="s">
        <v>250</v>
      </c>
      <c r="D182" s="15" t="s">
        <v>88</v>
      </c>
      <c r="E182" s="15">
        <v>2013</v>
      </c>
      <c r="F182" s="15" t="s">
        <v>94</v>
      </c>
      <c r="G182" s="15">
        <v>4</v>
      </c>
      <c r="H182" s="51">
        <v>30</v>
      </c>
      <c r="I182" s="50">
        <f t="shared" si="6"/>
        <v>0</v>
      </c>
      <c r="J182" s="50">
        <f t="shared" si="7"/>
        <v>30</v>
      </c>
      <c r="K182" s="50">
        <f t="shared" si="8"/>
        <v>0</v>
      </c>
      <c r="L182" s="15"/>
      <c r="M182" s="15"/>
      <c r="N182" s="15"/>
      <c r="O182" s="15"/>
      <c r="P182" s="15"/>
      <c r="Q182" s="15"/>
      <c r="R182" s="15"/>
      <c r="S182" s="15"/>
    </row>
    <row r="183" spans="2:19" x14ac:dyDescent="0.3">
      <c r="B183" s="53">
        <v>2019</v>
      </c>
      <c r="C183" s="15" t="s">
        <v>249</v>
      </c>
      <c r="D183" s="15" t="s">
        <v>88</v>
      </c>
      <c r="E183" s="15">
        <v>2017</v>
      </c>
      <c r="F183" s="15" t="s">
        <v>117</v>
      </c>
      <c r="G183" s="15">
        <v>4</v>
      </c>
      <c r="H183" s="51">
        <v>0</v>
      </c>
      <c r="I183" s="50">
        <f t="shared" si="6"/>
        <v>0</v>
      </c>
      <c r="J183" s="50">
        <f t="shared" si="7"/>
        <v>0</v>
      </c>
      <c r="K183" s="50">
        <f t="shared" si="8"/>
        <v>0</v>
      </c>
      <c r="L183" s="15"/>
      <c r="M183" s="15"/>
      <c r="N183" s="15"/>
      <c r="O183" s="15"/>
      <c r="P183" s="15"/>
      <c r="Q183" s="15"/>
      <c r="R183" s="15"/>
      <c r="S183" s="15"/>
    </row>
    <row r="184" spans="2:19" x14ac:dyDescent="0.3">
      <c r="B184" s="53">
        <v>2019</v>
      </c>
      <c r="C184" s="15" t="s">
        <v>248</v>
      </c>
      <c r="D184" s="15" t="s">
        <v>88</v>
      </c>
      <c r="E184" s="15">
        <v>2015</v>
      </c>
      <c r="F184" s="15" t="s">
        <v>117</v>
      </c>
      <c r="G184" s="15">
        <v>5</v>
      </c>
      <c r="H184" s="51">
        <v>801</v>
      </c>
      <c r="I184" s="50">
        <f t="shared" si="6"/>
        <v>0</v>
      </c>
      <c r="J184" s="50">
        <f t="shared" si="7"/>
        <v>0</v>
      </c>
      <c r="K184" s="50">
        <f t="shared" si="8"/>
        <v>801</v>
      </c>
      <c r="L184" s="15"/>
      <c r="M184" s="15"/>
      <c r="N184" s="15"/>
      <c r="O184" s="15"/>
      <c r="P184" s="15"/>
      <c r="Q184" s="15"/>
      <c r="R184" s="15"/>
      <c r="S184" s="15"/>
    </row>
    <row r="185" spans="2:19" x14ac:dyDescent="0.3">
      <c r="B185" s="53">
        <v>2019</v>
      </c>
      <c r="C185" s="15" t="s">
        <v>247</v>
      </c>
      <c r="D185" s="15" t="s">
        <v>88</v>
      </c>
      <c r="E185" s="15">
        <v>2018</v>
      </c>
      <c r="F185" s="15" t="s">
        <v>101</v>
      </c>
      <c r="G185" s="15">
        <v>4</v>
      </c>
      <c r="H185" s="51">
        <v>453</v>
      </c>
      <c r="I185" s="50">
        <f t="shared" si="6"/>
        <v>0</v>
      </c>
      <c r="J185" s="50">
        <f t="shared" si="7"/>
        <v>453</v>
      </c>
      <c r="K185" s="50">
        <f t="shared" si="8"/>
        <v>0</v>
      </c>
      <c r="L185" s="15"/>
      <c r="M185" s="15"/>
      <c r="N185" s="15"/>
      <c r="O185" s="15"/>
      <c r="P185" s="15"/>
      <c r="Q185" s="15"/>
      <c r="R185" s="15"/>
      <c r="S185" s="15"/>
    </row>
    <row r="186" spans="2:19" x14ac:dyDescent="0.3">
      <c r="B186" s="53">
        <v>2019</v>
      </c>
      <c r="C186" s="15" t="s">
        <v>246</v>
      </c>
      <c r="D186" s="15" t="s">
        <v>88</v>
      </c>
      <c r="E186" s="15">
        <v>2019</v>
      </c>
      <c r="F186" s="15" t="s">
        <v>94</v>
      </c>
      <c r="G186" s="15">
        <v>4</v>
      </c>
      <c r="H186" s="51">
        <v>461</v>
      </c>
      <c r="I186" s="50">
        <f t="shared" si="6"/>
        <v>0</v>
      </c>
      <c r="J186" s="50">
        <f t="shared" si="7"/>
        <v>461</v>
      </c>
      <c r="K186" s="50">
        <f t="shared" si="8"/>
        <v>0</v>
      </c>
      <c r="L186" s="15"/>
      <c r="M186" s="15"/>
      <c r="N186" s="15"/>
      <c r="O186" s="15"/>
      <c r="P186" s="15"/>
      <c r="Q186" s="15"/>
      <c r="R186" s="15"/>
      <c r="S186" s="15"/>
    </row>
    <row r="187" spans="2:19" x14ac:dyDescent="0.3">
      <c r="B187" s="53">
        <v>2019</v>
      </c>
      <c r="C187" s="15" t="s">
        <v>245</v>
      </c>
      <c r="D187" s="15" t="s">
        <v>88</v>
      </c>
      <c r="E187" s="15">
        <v>2017</v>
      </c>
      <c r="F187" s="15" t="s">
        <v>101</v>
      </c>
      <c r="G187" s="15">
        <v>5</v>
      </c>
      <c r="H187" s="51">
        <v>1251</v>
      </c>
      <c r="I187" s="50">
        <f t="shared" si="6"/>
        <v>0</v>
      </c>
      <c r="J187" s="50">
        <f t="shared" si="7"/>
        <v>0</v>
      </c>
      <c r="K187" s="50">
        <f t="shared" si="8"/>
        <v>1251</v>
      </c>
      <c r="L187" s="15"/>
      <c r="M187" s="15"/>
      <c r="N187" s="15"/>
      <c r="O187" s="15"/>
      <c r="P187" s="15"/>
      <c r="Q187" s="15"/>
      <c r="R187" s="15"/>
      <c r="S187" s="15"/>
    </row>
    <row r="188" spans="2:19" x14ac:dyDescent="0.3">
      <c r="B188" s="53">
        <v>2019</v>
      </c>
      <c r="C188" s="15" t="s">
        <v>244</v>
      </c>
      <c r="D188" s="15" t="s">
        <v>88</v>
      </c>
      <c r="E188" s="15">
        <v>2017</v>
      </c>
      <c r="F188" s="15" t="s">
        <v>82</v>
      </c>
      <c r="G188" s="15">
        <v>5</v>
      </c>
      <c r="H188" s="51">
        <v>469</v>
      </c>
      <c r="I188" s="50">
        <f t="shared" si="6"/>
        <v>0</v>
      </c>
      <c r="J188" s="50">
        <f t="shared" si="7"/>
        <v>0</v>
      </c>
      <c r="K188" s="50">
        <f t="shared" si="8"/>
        <v>469</v>
      </c>
      <c r="L188" s="15"/>
      <c r="M188" s="15"/>
      <c r="N188" s="15"/>
      <c r="O188" s="15"/>
      <c r="P188" s="15"/>
      <c r="Q188" s="15"/>
      <c r="R188" s="15"/>
      <c r="S188" s="15"/>
    </row>
    <row r="189" spans="2:19" x14ac:dyDescent="0.3">
      <c r="B189" s="53">
        <v>2019</v>
      </c>
      <c r="C189" s="15" t="s">
        <v>243</v>
      </c>
      <c r="D189" s="15" t="s">
        <v>88</v>
      </c>
      <c r="E189" s="15">
        <v>2017</v>
      </c>
      <c r="F189" s="15" t="s">
        <v>90</v>
      </c>
      <c r="G189" s="15">
        <v>5</v>
      </c>
      <c r="H189" s="51">
        <v>292</v>
      </c>
      <c r="I189" s="50">
        <f t="shared" si="6"/>
        <v>0</v>
      </c>
      <c r="J189" s="50">
        <f t="shared" si="7"/>
        <v>0</v>
      </c>
      <c r="K189" s="50">
        <f t="shared" si="8"/>
        <v>292</v>
      </c>
      <c r="L189" s="15"/>
      <c r="M189" s="15"/>
      <c r="N189" s="15"/>
      <c r="O189" s="15"/>
      <c r="P189" s="15"/>
      <c r="Q189" s="15"/>
      <c r="R189" s="15"/>
      <c r="S189" s="15"/>
    </row>
    <row r="190" spans="2:19" x14ac:dyDescent="0.3">
      <c r="B190" s="53">
        <v>2019</v>
      </c>
      <c r="C190" s="15" t="s">
        <v>242</v>
      </c>
      <c r="D190" s="15" t="s">
        <v>88</v>
      </c>
      <c r="E190" s="15">
        <v>2017</v>
      </c>
      <c r="F190" s="15" t="s">
        <v>94</v>
      </c>
      <c r="G190" s="15">
        <v>3</v>
      </c>
      <c r="H190" s="51">
        <v>0</v>
      </c>
      <c r="I190" s="50">
        <f t="shared" si="6"/>
        <v>0</v>
      </c>
      <c r="J190" s="50">
        <f t="shared" si="7"/>
        <v>0</v>
      </c>
      <c r="K190" s="50">
        <f t="shared" si="8"/>
        <v>0</v>
      </c>
      <c r="L190" s="15"/>
      <c r="M190" s="15"/>
      <c r="N190" s="15"/>
      <c r="O190" s="15"/>
      <c r="P190" s="15"/>
      <c r="Q190" s="15"/>
      <c r="R190" s="15"/>
      <c r="S190" s="15"/>
    </row>
    <row r="191" spans="2:19" x14ac:dyDescent="0.3">
      <c r="B191" s="53">
        <v>2019</v>
      </c>
      <c r="C191" s="15" t="s">
        <v>241</v>
      </c>
      <c r="D191" s="15" t="s">
        <v>88</v>
      </c>
      <c r="E191" s="15">
        <v>2014</v>
      </c>
      <c r="F191" s="15" t="s">
        <v>94</v>
      </c>
      <c r="G191" s="15">
        <v>4</v>
      </c>
      <c r="H191" s="51">
        <v>165</v>
      </c>
      <c r="I191" s="50">
        <f t="shared" si="6"/>
        <v>0</v>
      </c>
      <c r="J191" s="50">
        <f t="shared" si="7"/>
        <v>165</v>
      </c>
      <c r="K191" s="50">
        <f t="shared" si="8"/>
        <v>0</v>
      </c>
      <c r="L191" s="15"/>
      <c r="M191" s="15"/>
      <c r="N191" s="15"/>
      <c r="O191" s="15"/>
      <c r="P191" s="15"/>
      <c r="Q191" s="15"/>
      <c r="R191" s="15"/>
      <c r="S191" s="15"/>
    </row>
    <row r="192" spans="2:19" x14ac:dyDescent="0.3">
      <c r="B192" s="53">
        <v>2019</v>
      </c>
      <c r="C192" s="15" t="s">
        <v>240</v>
      </c>
      <c r="D192" s="15" t="s">
        <v>88</v>
      </c>
      <c r="E192" s="15">
        <v>2013</v>
      </c>
      <c r="F192" s="15" t="s">
        <v>94</v>
      </c>
      <c r="G192" s="15">
        <v>5</v>
      </c>
      <c r="H192" s="51">
        <v>3090</v>
      </c>
      <c r="I192" s="50">
        <f t="shared" si="6"/>
        <v>0</v>
      </c>
      <c r="J192" s="50">
        <f t="shared" si="7"/>
        <v>0</v>
      </c>
      <c r="K192" s="50">
        <f t="shared" si="8"/>
        <v>3090</v>
      </c>
      <c r="L192" s="15"/>
      <c r="M192" s="15"/>
      <c r="N192" s="15"/>
      <c r="O192" s="15"/>
      <c r="P192" s="15"/>
      <c r="Q192" s="15"/>
      <c r="R192" s="15"/>
      <c r="S192" s="15"/>
    </row>
    <row r="193" spans="2:19" x14ac:dyDescent="0.3">
      <c r="B193" s="53">
        <v>2019</v>
      </c>
      <c r="C193" s="15" t="s">
        <v>240</v>
      </c>
      <c r="D193" s="15" t="s">
        <v>239</v>
      </c>
      <c r="E193" s="15">
        <v>2019</v>
      </c>
      <c r="F193" s="15" t="s">
        <v>82</v>
      </c>
      <c r="G193" s="15">
        <v>5</v>
      </c>
      <c r="H193" s="51">
        <v>0</v>
      </c>
      <c r="I193" s="50">
        <f t="shared" si="6"/>
        <v>0</v>
      </c>
      <c r="J193" s="50">
        <f t="shared" si="7"/>
        <v>0</v>
      </c>
      <c r="K193" s="50">
        <f t="shared" si="8"/>
        <v>0</v>
      </c>
      <c r="L193" s="15"/>
      <c r="M193" s="15"/>
      <c r="N193" s="15"/>
      <c r="O193" s="15"/>
      <c r="P193" s="15"/>
      <c r="Q193" s="15"/>
      <c r="R193" s="15"/>
      <c r="S193" s="15"/>
    </row>
    <row r="194" spans="2:19" x14ac:dyDescent="0.3">
      <c r="B194" s="53">
        <v>2019</v>
      </c>
      <c r="C194" s="15" t="s">
        <v>238</v>
      </c>
      <c r="D194" s="15" t="s">
        <v>237</v>
      </c>
      <c r="E194" s="15">
        <v>2019</v>
      </c>
      <c r="F194" s="15" t="s">
        <v>94</v>
      </c>
      <c r="G194" s="15">
        <v>4</v>
      </c>
      <c r="H194" s="51">
        <v>1355</v>
      </c>
      <c r="I194" s="50">
        <f t="shared" si="6"/>
        <v>0</v>
      </c>
      <c r="J194" s="50">
        <f t="shared" si="7"/>
        <v>1355</v>
      </c>
      <c r="K194" s="50">
        <f t="shared" si="8"/>
        <v>0</v>
      </c>
      <c r="L194" s="15"/>
      <c r="M194" s="15"/>
      <c r="N194" s="15"/>
      <c r="O194" s="15"/>
      <c r="P194" s="15"/>
      <c r="Q194" s="15"/>
      <c r="R194" s="15"/>
      <c r="S194" s="15"/>
    </row>
    <row r="195" spans="2:19" x14ac:dyDescent="0.3">
      <c r="B195" s="53">
        <v>2019</v>
      </c>
      <c r="C195" s="15" t="s">
        <v>236</v>
      </c>
      <c r="D195" s="15" t="s">
        <v>88</v>
      </c>
      <c r="E195" s="15">
        <v>2016</v>
      </c>
      <c r="F195" s="15" t="s">
        <v>82</v>
      </c>
      <c r="G195" s="15">
        <v>5</v>
      </c>
      <c r="H195" s="51">
        <v>1664</v>
      </c>
      <c r="I195" s="50">
        <f t="shared" si="6"/>
        <v>0</v>
      </c>
      <c r="J195" s="50">
        <f t="shared" si="7"/>
        <v>0</v>
      </c>
      <c r="K195" s="50">
        <f t="shared" si="8"/>
        <v>1664</v>
      </c>
      <c r="L195" s="15"/>
      <c r="M195" s="15"/>
      <c r="N195" s="15"/>
      <c r="O195" s="15"/>
      <c r="P195" s="15"/>
      <c r="Q195" s="15"/>
      <c r="R195" s="15"/>
      <c r="S195" s="15"/>
    </row>
    <row r="196" spans="2:19" x14ac:dyDescent="0.3">
      <c r="B196" s="53">
        <v>2019</v>
      </c>
      <c r="C196" s="15" t="s">
        <v>235</v>
      </c>
      <c r="D196" s="15" t="s">
        <v>88</v>
      </c>
      <c r="E196" s="15">
        <v>2014</v>
      </c>
      <c r="F196" s="15" t="s">
        <v>117</v>
      </c>
      <c r="G196" s="15">
        <v>3</v>
      </c>
      <c r="H196" s="51">
        <v>113</v>
      </c>
      <c r="I196" s="50">
        <f t="shared" ref="I196:I259" si="9">IF(G196&lt;4,H196,0)</f>
        <v>113</v>
      </c>
      <c r="J196" s="50">
        <f t="shared" ref="J196:J259" si="10">IF(G196=4,H196,0)</f>
        <v>0</v>
      </c>
      <c r="K196" s="50">
        <f t="shared" ref="K196:K259" si="11">IF(G196=5,H196,0)</f>
        <v>0</v>
      </c>
      <c r="L196" s="15"/>
      <c r="M196" s="15"/>
      <c r="N196" s="15"/>
      <c r="O196" s="15"/>
      <c r="P196" s="15"/>
      <c r="Q196" s="15"/>
      <c r="R196" s="15"/>
      <c r="S196" s="15"/>
    </row>
    <row r="197" spans="2:19" x14ac:dyDescent="0.3">
      <c r="B197" s="53">
        <v>2019</v>
      </c>
      <c r="C197" s="15" t="s">
        <v>234</v>
      </c>
      <c r="D197" s="15" t="s">
        <v>88</v>
      </c>
      <c r="E197" s="15">
        <v>2013</v>
      </c>
      <c r="F197" s="15" t="s">
        <v>117</v>
      </c>
      <c r="G197" s="15">
        <v>5</v>
      </c>
      <c r="H197" s="51">
        <v>1019</v>
      </c>
      <c r="I197" s="50">
        <f t="shared" si="9"/>
        <v>0</v>
      </c>
      <c r="J197" s="50">
        <f t="shared" si="10"/>
        <v>0</v>
      </c>
      <c r="K197" s="50">
        <f t="shared" si="11"/>
        <v>1019</v>
      </c>
      <c r="L197" s="15"/>
      <c r="M197" s="15"/>
      <c r="N197" s="15"/>
      <c r="O197" s="15"/>
      <c r="P197" s="15"/>
      <c r="Q197" s="15"/>
      <c r="R197" s="15"/>
      <c r="S197" s="15"/>
    </row>
    <row r="198" spans="2:19" x14ac:dyDescent="0.3">
      <c r="B198" s="53">
        <v>2019</v>
      </c>
      <c r="C198" s="15" t="s">
        <v>233</v>
      </c>
      <c r="D198" s="15" t="s">
        <v>88</v>
      </c>
      <c r="E198" s="15">
        <v>2016</v>
      </c>
      <c r="F198" s="15" t="s">
        <v>82</v>
      </c>
      <c r="G198" s="15">
        <v>5</v>
      </c>
      <c r="H198" s="51">
        <v>1198</v>
      </c>
      <c r="I198" s="50">
        <f t="shared" si="9"/>
        <v>0</v>
      </c>
      <c r="J198" s="50">
        <f t="shared" si="10"/>
        <v>0</v>
      </c>
      <c r="K198" s="50">
        <f t="shared" si="11"/>
        <v>1198</v>
      </c>
      <c r="L198" s="15"/>
      <c r="M198" s="15"/>
      <c r="N198" s="15"/>
      <c r="O198" s="15"/>
      <c r="P198" s="15"/>
      <c r="Q198" s="15"/>
      <c r="R198" s="15"/>
      <c r="S198" s="15"/>
    </row>
    <row r="199" spans="2:19" x14ac:dyDescent="0.3">
      <c r="B199" s="53">
        <v>2019</v>
      </c>
      <c r="C199" s="15" t="s">
        <v>232</v>
      </c>
      <c r="D199" s="15" t="s">
        <v>88</v>
      </c>
      <c r="E199" s="15">
        <v>2018</v>
      </c>
      <c r="F199" s="15" t="s">
        <v>90</v>
      </c>
      <c r="G199" s="15">
        <v>5</v>
      </c>
      <c r="H199" s="51">
        <v>443</v>
      </c>
      <c r="I199" s="50">
        <f t="shared" si="9"/>
        <v>0</v>
      </c>
      <c r="J199" s="50">
        <f t="shared" si="10"/>
        <v>0</v>
      </c>
      <c r="K199" s="50">
        <f t="shared" si="11"/>
        <v>443</v>
      </c>
      <c r="L199" s="15"/>
      <c r="M199" s="15"/>
      <c r="N199" s="15"/>
      <c r="O199" s="15"/>
      <c r="P199" s="15"/>
      <c r="Q199" s="15"/>
      <c r="R199" s="15"/>
      <c r="S199" s="15"/>
    </row>
    <row r="200" spans="2:19" x14ac:dyDescent="0.3">
      <c r="B200" s="53">
        <v>2019</v>
      </c>
      <c r="C200" s="15" t="s">
        <v>231</v>
      </c>
      <c r="D200" s="15" t="s">
        <v>88</v>
      </c>
      <c r="E200" s="15">
        <v>2014</v>
      </c>
      <c r="F200" s="15" t="s">
        <v>101</v>
      </c>
      <c r="G200" s="15">
        <v>3</v>
      </c>
      <c r="H200" s="51">
        <v>1</v>
      </c>
      <c r="I200" s="50">
        <f t="shared" si="9"/>
        <v>1</v>
      </c>
      <c r="J200" s="50">
        <f t="shared" si="10"/>
        <v>0</v>
      </c>
      <c r="K200" s="50">
        <f t="shared" si="11"/>
        <v>0</v>
      </c>
      <c r="L200" s="15"/>
      <c r="M200" s="15"/>
      <c r="N200" s="15"/>
      <c r="O200" s="15"/>
      <c r="P200" s="15"/>
      <c r="Q200" s="15"/>
      <c r="R200" s="15"/>
      <c r="S200" s="15"/>
    </row>
    <row r="201" spans="2:19" x14ac:dyDescent="0.3">
      <c r="B201" s="53">
        <v>2019</v>
      </c>
      <c r="C201" s="15" t="s">
        <v>230</v>
      </c>
      <c r="D201" s="15" t="s">
        <v>229</v>
      </c>
      <c r="E201" s="15">
        <v>2018</v>
      </c>
      <c r="F201" s="15" t="s">
        <v>101</v>
      </c>
      <c r="G201" s="15">
        <v>4</v>
      </c>
      <c r="H201" s="51">
        <v>1673</v>
      </c>
      <c r="I201" s="50">
        <f t="shared" si="9"/>
        <v>0</v>
      </c>
      <c r="J201" s="50">
        <f t="shared" si="10"/>
        <v>1673</v>
      </c>
      <c r="K201" s="50">
        <f t="shared" si="11"/>
        <v>0</v>
      </c>
      <c r="L201" s="15"/>
      <c r="M201" s="15"/>
      <c r="N201" s="15"/>
      <c r="O201" s="15"/>
      <c r="P201" s="15"/>
      <c r="Q201" s="15"/>
      <c r="R201" s="15"/>
      <c r="S201" s="15"/>
    </row>
    <row r="202" spans="2:19" x14ac:dyDescent="0.3">
      <c r="B202" s="53">
        <v>2019</v>
      </c>
      <c r="C202" s="15" t="s">
        <v>228</v>
      </c>
      <c r="D202" s="15" t="s">
        <v>88</v>
      </c>
      <c r="E202" s="15">
        <v>2015</v>
      </c>
      <c r="F202" s="15" t="s">
        <v>133</v>
      </c>
      <c r="G202" s="15">
        <v>5</v>
      </c>
      <c r="H202" s="51">
        <v>0</v>
      </c>
      <c r="I202" s="50">
        <f t="shared" si="9"/>
        <v>0</v>
      </c>
      <c r="J202" s="50">
        <f t="shared" si="10"/>
        <v>0</v>
      </c>
      <c r="K202" s="50">
        <f t="shared" si="11"/>
        <v>0</v>
      </c>
      <c r="L202" s="15"/>
      <c r="M202" s="15"/>
      <c r="N202" s="15"/>
      <c r="O202" s="15"/>
      <c r="P202" s="15"/>
      <c r="Q202" s="15"/>
      <c r="R202" s="15"/>
      <c r="S202" s="15"/>
    </row>
    <row r="203" spans="2:19" x14ac:dyDescent="0.3">
      <c r="B203" s="53">
        <v>2019</v>
      </c>
      <c r="C203" s="15" t="s">
        <v>227</v>
      </c>
      <c r="D203" s="15" t="s">
        <v>226</v>
      </c>
      <c r="E203" s="15">
        <v>2021</v>
      </c>
      <c r="F203" s="15" t="s">
        <v>85</v>
      </c>
      <c r="G203" s="15">
        <v>5</v>
      </c>
      <c r="H203" s="51">
        <v>0</v>
      </c>
      <c r="I203" s="50">
        <f t="shared" si="9"/>
        <v>0</v>
      </c>
      <c r="J203" s="50">
        <f t="shared" si="10"/>
        <v>0</v>
      </c>
      <c r="K203" s="50">
        <f t="shared" si="11"/>
        <v>0</v>
      </c>
      <c r="L203" s="15"/>
      <c r="M203" s="15"/>
      <c r="N203" s="15"/>
      <c r="O203" s="15"/>
      <c r="P203" s="15"/>
      <c r="Q203" s="15"/>
      <c r="R203" s="15"/>
      <c r="S203" s="15"/>
    </row>
    <row r="204" spans="2:19" x14ac:dyDescent="0.3">
      <c r="B204" s="53">
        <v>2019</v>
      </c>
      <c r="C204" s="15" t="s">
        <v>225</v>
      </c>
      <c r="D204" s="15" t="s">
        <v>224</v>
      </c>
      <c r="E204" s="15">
        <v>2017</v>
      </c>
      <c r="F204" s="15" t="s">
        <v>77</v>
      </c>
      <c r="G204" s="15">
        <v>5</v>
      </c>
      <c r="H204" s="51">
        <v>128</v>
      </c>
      <c r="I204" s="50">
        <f t="shared" si="9"/>
        <v>0</v>
      </c>
      <c r="J204" s="50">
        <f t="shared" si="10"/>
        <v>0</v>
      </c>
      <c r="K204" s="50">
        <f t="shared" si="11"/>
        <v>128</v>
      </c>
      <c r="L204" s="15"/>
      <c r="M204" s="15"/>
      <c r="N204" s="15"/>
      <c r="O204" s="15"/>
      <c r="P204" s="15"/>
      <c r="Q204" s="15"/>
      <c r="R204" s="15"/>
      <c r="S204" s="15"/>
    </row>
    <row r="205" spans="2:19" x14ac:dyDescent="0.3">
      <c r="B205" s="53">
        <v>2019</v>
      </c>
      <c r="C205" s="15" t="s">
        <v>223</v>
      </c>
      <c r="D205" s="15" t="s">
        <v>88</v>
      </c>
      <c r="E205" s="15">
        <v>2014</v>
      </c>
      <c r="F205" s="15" t="s">
        <v>82</v>
      </c>
      <c r="G205" s="15">
        <v>5</v>
      </c>
      <c r="H205" s="51">
        <v>67</v>
      </c>
      <c r="I205" s="50">
        <f t="shared" si="9"/>
        <v>0</v>
      </c>
      <c r="J205" s="50">
        <f t="shared" si="10"/>
        <v>0</v>
      </c>
      <c r="K205" s="50">
        <f t="shared" si="11"/>
        <v>67</v>
      </c>
      <c r="L205" s="15"/>
      <c r="M205" s="15"/>
      <c r="N205" s="15"/>
      <c r="O205" s="15"/>
      <c r="P205" s="15"/>
      <c r="Q205" s="15"/>
      <c r="R205" s="15"/>
      <c r="S205" s="15"/>
    </row>
    <row r="206" spans="2:19" x14ac:dyDescent="0.3">
      <c r="B206" s="53">
        <v>2019</v>
      </c>
      <c r="C206" s="15" t="s">
        <v>222</v>
      </c>
      <c r="D206" s="15" t="s">
        <v>88</v>
      </c>
      <c r="E206" s="15">
        <v>2019</v>
      </c>
      <c r="F206" s="15" t="s">
        <v>85</v>
      </c>
      <c r="G206" s="15">
        <v>5</v>
      </c>
      <c r="H206" s="51">
        <v>0</v>
      </c>
      <c r="I206" s="50">
        <f t="shared" si="9"/>
        <v>0</v>
      </c>
      <c r="J206" s="50">
        <f t="shared" si="10"/>
        <v>0</v>
      </c>
      <c r="K206" s="50">
        <f t="shared" si="11"/>
        <v>0</v>
      </c>
      <c r="L206" s="15"/>
      <c r="M206" s="15"/>
      <c r="N206" s="15"/>
      <c r="O206" s="15"/>
      <c r="P206" s="15"/>
      <c r="Q206" s="15"/>
      <c r="R206" s="15"/>
      <c r="S206" s="15"/>
    </row>
    <row r="207" spans="2:19" x14ac:dyDescent="0.3">
      <c r="B207" s="53">
        <v>2019</v>
      </c>
      <c r="C207" s="15" t="s">
        <v>221</v>
      </c>
      <c r="D207" s="15" t="s">
        <v>88</v>
      </c>
      <c r="E207" s="15">
        <v>2013</v>
      </c>
      <c r="F207" s="15" t="s">
        <v>117</v>
      </c>
      <c r="G207" s="15">
        <v>5</v>
      </c>
      <c r="H207" s="51">
        <v>0</v>
      </c>
      <c r="I207" s="50">
        <f t="shared" si="9"/>
        <v>0</v>
      </c>
      <c r="J207" s="50">
        <f t="shared" si="10"/>
        <v>0</v>
      </c>
      <c r="K207" s="50">
        <f t="shared" si="11"/>
        <v>0</v>
      </c>
      <c r="L207" s="15"/>
      <c r="M207" s="15"/>
      <c r="N207" s="15"/>
      <c r="O207" s="15"/>
      <c r="P207" s="15"/>
      <c r="Q207" s="15"/>
      <c r="R207" s="15"/>
      <c r="S207" s="15"/>
    </row>
    <row r="208" spans="2:19" x14ac:dyDescent="0.3">
      <c r="B208" s="53">
        <v>2019</v>
      </c>
      <c r="C208" s="15" t="s">
        <v>220</v>
      </c>
      <c r="D208" s="15" t="s">
        <v>88</v>
      </c>
      <c r="E208" s="15">
        <v>2019</v>
      </c>
      <c r="F208" s="15" t="s">
        <v>82</v>
      </c>
      <c r="G208" s="15">
        <v>5</v>
      </c>
      <c r="H208" s="51">
        <v>0</v>
      </c>
      <c r="I208" s="50">
        <f t="shared" si="9"/>
        <v>0</v>
      </c>
      <c r="J208" s="50">
        <f t="shared" si="10"/>
        <v>0</v>
      </c>
      <c r="K208" s="50">
        <f t="shared" si="11"/>
        <v>0</v>
      </c>
      <c r="L208" s="15"/>
      <c r="M208" s="15"/>
      <c r="N208" s="15"/>
      <c r="O208" s="15"/>
      <c r="P208" s="15"/>
      <c r="Q208" s="15"/>
      <c r="R208" s="15"/>
      <c r="S208" s="15"/>
    </row>
    <row r="209" spans="2:19" x14ac:dyDescent="0.3">
      <c r="B209" s="53">
        <v>2019</v>
      </c>
      <c r="C209" s="15" t="s">
        <v>219</v>
      </c>
      <c r="D209" s="15" t="s">
        <v>218</v>
      </c>
      <c r="E209" s="15">
        <v>2019</v>
      </c>
      <c r="F209" s="15" t="s">
        <v>82</v>
      </c>
      <c r="G209" s="15">
        <v>5</v>
      </c>
      <c r="H209" s="51">
        <v>2849</v>
      </c>
      <c r="I209" s="50">
        <f t="shared" si="9"/>
        <v>0</v>
      </c>
      <c r="J209" s="50">
        <f t="shared" si="10"/>
        <v>0</v>
      </c>
      <c r="K209" s="50">
        <f t="shared" si="11"/>
        <v>2849</v>
      </c>
      <c r="L209" s="15"/>
      <c r="M209" s="15"/>
      <c r="N209" s="15"/>
      <c r="O209" s="15"/>
      <c r="P209" s="15"/>
      <c r="Q209" s="15"/>
      <c r="R209" s="15"/>
      <c r="S209" s="15"/>
    </row>
    <row r="210" spans="2:19" x14ac:dyDescent="0.3">
      <c r="B210" s="53">
        <v>2019</v>
      </c>
      <c r="C210" s="15" t="s">
        <v>217</v>
      </c>
      <c r="D210" s="15" t="s">
        <v>216</v>
      </c>
      <c r="E210" s="15">
        <v>2019</v>
      </c>
      <c r="F210" s="15" t="s">
        <v>94</v>
      </c>
      <c r="G210" s="15">
        <v>5</v>
      </c>
      <c r="H210" s="51">
        <v>3040</v>
      </c>
      <c r="I210" s="50">
        <f t="shared" si="9"/>
        <v>0</v>
      </c>
      <c r="J210" s="50">
        <f t="shared" si="10"/>
        <v>0</v>
      </c>
      <c r="K210" s="50">
        <f t="shared" si="11"/>
        <v>3040</v>
      </c>
      <c r="L210" s="15"/>
      <c r="M210" s="15"/>
      <c r="N210" s="15"/>
      <c r="O210" s="15"/>
      <c r="P210" s="15"/>
      <c r="Q210" s="15"/>
      <c r="R210" s="15"/>
      <c r="S210" s="15"/>
    </row>
    <row r="211" spans="2:19" x14ac:dyDescent="0.3">
      <c r="B211" s="53">
        <v>2019</v>
      </c>
      <c r="C211" s="15" t="s">
        <v>215</v>
      </c>
      <c r="D211" s="15" t="s">
        <v>214</v>
      </c>
      <c r="E211" s="15">
        <v>2015</v>
      </c>
      <c r="F211" s="15" t="s">
        <v>99</v>
      </c>
      <c r="G211" s="15">
        <v>5</v>
      </c>
      <c r="H211" s="51">
        <v>74</v>
      </c>
      <c r="I211" s="50">
        <f t="shared" si="9"/>
        <v>0</v>
      </c>
      <c r="J211" s="50">
        <f t="shared" si="10"/>
        <v>0</v>
      </c>
      <c r="K211" s="50">
        <f t="shared" si="11"/>
        <v>74</v>
      </c>
      <c r="L211" s="15"/>
      <c r="M211" s="15"/>
      <c r="N211" s="15"/>
      <c r="O211" s="15"/>
      <c r="P211" s="15"/>
      <c r="Q211" s="15"/>
      <c r="R211" s="15"/>
      <c r="S211" s="15"/>
    </row>
    <row r="212" spans="2:19" x14ac:dyDescent="0.3">
      <c r="B212" s="53">
        <v>2019</v>
      </c>
      <c r="C212" s="15" t="s">
        <v>213</v>
      </c>
      <c r="D212" s="15" t="s">
        <v>88</v>
      </c>
      <c r="E212" s="15">
        <v>2015</v>
      </c>
      <c r="F212" s="15" t="s">
        <v>82</v>
      </c>
      <c r="G212" s="15">
        <v>5</v>
      </c>
      <c r="H212" s="51">
        <v>653</v>
      </c>
      <c r="I212" s="50">
        <f t="shared" si="9"/>
        <v>0</v>
      </c>
      <c r="J212" s="50">
        <f t="shared" si="10"/>
        <v>0</v>
      </c>
      <c r="K212" s="50">
        <f t="shared" si="11"/>
        <v>653</v>
      </c>
      <c r="L212" s="15"/>
      <c r="M212" s="15"/>
      <c r="N212" s="15"/>
      <c r="O212" s="15"/>
      <c r="P212" s="15"/>
      <c r="Q212" s="15"/>
      <c r="R212" s="15"/>
      <c r="S212" s="15"/>
    </row>
    <row r="213" spans="2:19" x14ac:dyDescent="0.3">
      <c r="B213" s="53">
        <v>2019</v>
      </c>
      <c r="C213" s="15" t="s">
        <v>212</v>
      </c>
      <c r="D213" s="15" t="s">
        <v>88</v>
      </c>
      <c r="E213" s="15">
        <v>2017</v>
      </c>
      <c r="F213" s="15" t="s">
        <v>77</v>
      </c>
      <c r="G213" s="15">
        <v>5</v>
      </c>
      <c r="H213" s="51">
        <v>150</v>
      </c>
      <c r="I213" s="50">
        <f t="shared" si="9"/>
        <v>0</v>
      </c>
      <c r="J213" s="50">
        <f t="shared" si="10"/>
        <v>0</v>
      </c>
      <c r="K213" s="50">
        <f t="shared" si="11"/>
        <v>150</v>
      </c>
      <c r="L213" s="15"/>
      <c r="M213" s="15"/>
      <c r="N213" s="15"/>
      <c r="O213" s="15"/>
      <c r="P213" s="15"/>
      <c r="Q213" s="15"/>
      <c r="R213" s="15"/>
      <c r="S213" s="15"/>
    </row>
    <row r="214" spans="2:19" x14ac:dyDescent="0.3">
      <c r="B214" s="53">
        <v>2019</v>
      </c>
      <c r="C214" s="15" t="s">
        <v>211</v>
      </c>
      <c r="D214" s="15" t="s">
        <v>88</v>
      </c>
      <c r="E214" s="15">
        <v>2015</v>
      </c>
      <c r="F214" s="15" t="s">
        <v>117</v>
      </c>
      <c r="G214" s="15">
        <v>5</v>
      </c>
      <c r="H214" s="51">
        <v>2146</v>
      </c>
      <c r="I214" s="50">
        <f t="shared" si="9"/>
        <v>0</v>
      </c>
      <c r="J214" s="50">
        <f t="shared" si="10"/>
        <v>0</v>
      </c>
      <c r="K214" s="50">
        <f t="shared" si="11"/>
        <v>2146</v>
      </c>
      <c r="L214" s="15"/>
      <c r="M214" s="15"/>
      <c r="N214" s="15"/>
      <c r="O214" s="15"/>
      <c r="P214" s="15"/>
      <c r="Q214" s="15"/>
      <c r="R214" s="15"/>
      <c r="S214" s="15"/>
    </row>
    <row r="215" spans="2:19" x14ac:dyDescent="0.3">
      <c r="B215" s="53">
        <v>2019</v>
      </c>
      <c r="C215" s="15" t="s">
        <v>210</v>
      </c>
      <c r="D215" s="15" t="s">
        <v>88</v>
      </c>
      <c r="E215" s="15">
        <v>2014</v>
      </c>
      <c r="F215" s="15" t="s">
        <v>117</v>
      </c>
      <c r="G215" s="15">
        <v>4</v>
      </c>
      <c r="H215" s="51">
        <v>0</v>
      </c>
      <c r="I215" s="50">
        <f t="shared" si="9"/>
        <v>0</v>
      </c>
      <c r="J215" s="50">
        <f t="shared" si="10"/>
        <v>0</v>
      </c>
      <c r="K215" s="50">
        <f t="shared" si="11"/>
        <v>0</v>
      </c>
      <c r="L215" s="15"/>
      <c r="M215" s="15"/>
      <c r="N215" s="15"/>
      <c r="O215" s="15"/>
      <c r="P215" s="15"/>
      <c r="Q215" s="15"/>
      <c r="R215" s="15"/>
      <c r="S215" s="15"/>
    </row>
    <row r="216" spans="2:19" x14ac:dyDescent="0.3">
      <c r="B216" s="53">
        <v>2019</v>
      </c>
      <c r="C216" s="15" t="s">
        <v>209</v>
      </c>
      <c r="D216" s="15" t="s">
        <v>88</v>
      </c>
      <c r="E216" s="15">
        <v>2016</v>
      </c>
      <c r="F216" s="15" t="s">
        <v>101</v>
      </c>
      <c r="G216" s="15">
        <v>5</v>
      </c>
      <c r="H216" s="51">
        <v>515</v>
      </c>
      <c r="I216" s="50">
        <f t="shared" si="9"/>
        <v>0</v>
      </c>
      <c r="J216" s="50">
        <f t="shared" si="10"/>
        <v>0</v>
      </c>
      <c r="K216" s="50">
        <f t="shared" si="11"/>
        <v>515</v>
      </c>
      <c r="L216" s="15"/>
      <c r="M216" s="15"/>
      <c r="N216" s="15"/>
      <c r="O216" s="15"/>
      <c r="P216" s="15"/>
      <c r="Q216" s="15"/>
      <c r="R216" s="15"/>
      <c r="S216" s="15"/>
    </row>
    <row r="217" spans="2:19" x14ac:dyDescent="0.3">
      <c r="B217" s="53">
        <v>2019</v>
      </c>
      <c r="C217" s="15" t="s">
        <v>208</v>
      </c>
      <c r="D217" s="15" t="s">
        <v>88</v>
      </c>
      <c r="E217" s="15">
        <v>2015</v>
      </c>
      <c r="F217" s="15" t="s">
        <v>90</v>
      </c>
      <c r="G217" s="15">
        <v>5</v>
      </c>
      <c r="H217" s="51">
        <v>135</v>
      </c>
      <c r="I217" s="50">
        <f t="shared" si="9"/>
        <v>0</v>
      </c>
      <c r="J217" s="50">
        <f t="shared" si="10"/>
        <v>0</v>
      </c>
      <c r="K217" s="50">
        <f t="shared" si="11"/>
        <v>135</v>
      </c>
      <c r="L217" s="15"/>
      <c r="M217" s="15"/>
      <c r="N217" s="15"/>
      <c r="O217" s="15"/>
      <c r="P217" s="15"/>
      <c r="Q217" s="15"/>
      <c r="R217" s="15"/>
      <c r="S217" s="15"/>
    </row>
    <row r="218" spans="2:19" x14ac:dyDescent="0.3">
      <c r="B218" s="53">
        <v>2019</v>
      </c>
      <c r="C218" s="15" t="s">
        <v>207</v>
      </c>
      <c r="D218" s="15" t="s">
        <v>88</v>
      </c>
      <c r="E218" s="15">
        <v>2014</v>
      </c>
      <c r="F218" s="15" t="s">
        <v>94</v>
      </c>
      <c r="G218" s="15">
        <v>4</v>
      </c>
      <c r="H218" s="51">
        <v>4</v>
      </c>
      <c r="I218" s="50">
        <f t="shared" si="9"/>
        <v>0</v>
      </c>
      <c r="J218" s="50">
        <f t="shared" si="10"/>
        <v>4</v>
      </c>
      <c r="K218" s="50">
        <f t="shared" si="11"/>
        <v>0</v>
      </c>
      <c r="L218" s="15"/>
      <c r="M218" s="15"/>
      <c r="N218" s="15"/>
      <c r="O218" s="15"/>
      <c r="P218" s="15"/>
      <c r="Q218" s="15"/>
      <c r="R218" s="15"/>
      <c r="S218" s="15"/>
    </row>
    <row r="219" spans="2:19" x14ac:dyDescent="0.3">
      <c r="B219" s="53">
        <v>2019</v>
      </c>
      <c r="C219" s="15" t="s">
        <v>206</v>
      </c>
      <c r="D219" s="15" t="s">
        <v>88</v>
      </c>
      <c r="E219" s="15">
        <v>2013</v>
      </c>
      <c r="F219" s="15" t="s">
        <v>94</v>
      </c>
      <c r="G219" s="15">
        <v>5</v>
      </c>
      <c r="H219" s="51">
        <v>8</v>
      </c>
      <c r="I219" s="50">
        <f t="shared" si="9"/>
        <v>0</v>
      </c>
      <c r="J219" s="50">
        <f t="shared" si="10"/>
        <v>0</v>
      </c>
      <c r="K219" s="50">
        <f t="shared" si="11"/>
        <v>8</v>
      </c>
      <c r="L219" s="15"/>
      <c r="M219" s="15"/>
      <c r="N219" s="15"/>
      <c r="O219" s="15"/>
      <c r="P219" s="15"/>
      <c r="Q219" s="15"/>
      <c r="R219" s="15"/>
      <c r="S219" s="15"/>
    </row>
    <row r="220" spans="2:19" x14ac:dyDescent="0.3">
      <c r="B220" s="53">
        <v>2019</v>
      </c>
      <c r="C220" s="15" t="s">
        <v>205</v>
      </c>
      <c r="D220" s="15" t="s">
        <v>204</v>
      </c>
      <c r="E220" s="15">
        <v>2019</v>
      </c>
      <c r="F220" s="15" t="s">
        <v>99</v>
      </c>
      <c r="G220" s="15">
        <v>4</v>
      </c>
      <c r="H220" s="51">
        <v>126</v>
      </c>
      <c r="I220" s="50">
        <f t="shared" si="9"/>
        <v>0</v>
      </c>
      <c r="J220" s="50">
        <f t="shared" si="10"/>
        <v>126</v>
      </c>
      <c r="K220" s="50">
        <f t="shared" si="11"/>
        <v>0</v>
      </c>
      <c r="L220" s="15"/>
      <c r="M220" s="15"/>
      <c r="N220" s="15"/>
      <c r="O220" s="15"/>
      <c r="P220" s="15"/>
      <c r="Q220" s="15"/>
      <c r="R220" s="15"/>
      <c r="S220" s="15"/>
    </row>
    <row r="221" spans="2:19" x14ac:dyDescent="0.3">
      <c r="B221" s="53">
        <v>2019</v>
      </c>
      <c r="C221" s="15" t="s">
        <v>203</v>
      </c>
      <c r="D221" s="15" t="s">
        <v>202</v>
      </c>
      <c r="E221" s="15">
        <v>2017</v>
      </c>
      <c r="F221" s="15" t="s">
        <v>82</v>
      </c>
      <c r="G221" s="15">
        <v>5</v>
      </c>
      <c r="H221" s="51">
        <v>1220</v>
      </c>
      <c r="I221" s="50">
        <f t="shared" si="9"/>
        <v>0</v>
      </c>
      <c r="J221" s="50">
        <f t="shared" si="10"/>
        <v>0</v>
      </c>
      <c r="K221" s="50">
        <f t="shared" si="11"/>
        <v>1220</v>
      </c>
      <c r="L221" s="15"/>
      <c r="M221" s="15"/>
      <c r="N221" s="15"/>
      <c r="O221" s="15"/>
      <c r="P221" s="15"/>
      <c r="Q221" s="15"/>
      <c r="R221" s="15"/>
      <c r="S221" s="15"/>
    </row>
    <row r="222" spans="2:19" x14ac:dyDescent="0.3">
      <c r="B222" s="53">
        <v>2019</v>
      </c>
      <c r="C222" s="15" t="s">
        <v>201</v>
      </c>
      <c r="D222" s="15" t="s">
        <v>200</v>
      </c>
      <c r="E222" s="15">
        <v>2016</v>
      </c>
      <c r="F222" s="15" t="s">
        <v>82</v>
      </c>
      <c r="G222" s="15">
        <v>5</v>
      </c>
      <c r="H222" s="51">
        <v>807</v>
      </c>
      <c r="I222" s="50">
        <f t="shared" si="9"/>
        <v>0</v>
      </c>
      <c r="J222" s="50">
        <f t="shared" si="10"/>
        <v>0</v>
      </c>
      <c r="K222" s="50">
        <f t="shared" si="11"/>
        <v>807</v>
      </c>
      <c r="L222" s="15"/>
      <c r="M222" s="15"/>
      <c r="N222" s="15"/>
      <c r="O222" s="15"/>
      <c r="P222" s="15"/>
      <c r="Q222" s="15"/>
      <c r="R222" s="15"/>
      <c r="S222" s="15"/>
    </row>
    <row r="223" spans="2:19" x14ac:dyDescent="0.3">
      <c r="B223" s="53">
        <v>2019</v>
      </c>
      <c r="C223" s="15" t="s">
        <v>199</v>
      </c>
      <c r="D223" s="15" t="s">
        <v>198</v>
      </c>
      <c r="E223" s="15">
        <v>2017</v>
      </c>
      <c r="F223" s="15" t="s">
        <v>94</v>
      </c>
      <c r="G223" s="15">
        <v>5</v>
      </c>
      <c r="H223" s="51">
        <v>1161</v>
      </c>
      <c r="I223" s="50">
        <f t="shared" si="9"/>
        <v>0</v>
      </c>
      <c r="J223" s="50">
        <f t="shared" si="10"/>
        <v>0</v>
      </c>
      <c r="K223" s="50">
        <f t="shared" si="11"/>
        <v>1161</v>
      </c>
      <c r="L223" s="15"/>
      <c r="M223" s="15"/>
      <c r="N223" s="15"/>
      <c r="O223" s="15"/>
      <c r="P223" s="15"/>
      <c r="Q223" s="15"/>
      <c r="R223" s="15"/>
      <c r="S223" s="15"/>
    </row>
    <row r="224" spans="2:19" x14ac:dyDescent="0.3">
      <c r="B224" s="53">
        <v>2019</v>
      </c>
      <c r="C224" s="15" t="s">
        <v>197</v>
      </c>
      <c r="D224" s="15" t="s">
        <v>196</v>
      </c>
      <c r="E224" s="15">
        <v>2020</v>
      </c>
      <c r="F224" s="15" t="s">
        <v>117</v>
      </c>
      <c r="G224" s="15">
        <v>5</v>
      </c>
      <c r="H224" s="51">
        <v>2847</v>
      </c>
      <c r="I224" s="50">
        <f t="shared" si="9"/>
        <v>0</v>
      </c>
      <c r="J224" s="50">
        <f t="shared" si="10"/>
        <v>0</v>
      </c>
      <c r="K224" s="50">
        <f t="shared" si="11"/>
        <v>2847</v>
      </c>
      <c r="L224" s="15"/>
      <c r="M224" s="15"/>
      <c r="N224" s="15"/>
      <c r="O224" s="15"/>
      <c r="P224" s="15"/>
      <c r="Q224" s="15"/>
      <c r="R224" s="15"/>
      <c r="S224" s="15"/>
    </row>
    <row r="225" spans="2:19" x14ac:dyDescent="0.3">
      <c r="B225" s="53">
        <v>2019</v>
      </c>
      <c r="C225" s="15" t="s">
        <v>195</v>
      </c>
      <c r="D225" s="15" t="s">
        <v>194</v>
      </c>
      <c r="E225" s="15">
        <v>2019</v>
      </c>
      <c r="F225" s="15" t="s">
        <v>94</v>
      </c>
      <c r="G225" s="15">
        <v>3</v>
      </c>
      <c r="H225" s="51">
        <v>54</v>
      </c>
      <c r="I225" s="50">
        <f t="shared" si="9"/>
        <v>54</v>
      </c>
      <c r="J225" s="50">
        <f t="shared" si="10"/>
        <v>0</v>
      </c>
      <c r="K225" s="50">
        <f t="shared" si="11"/>
        <v>0</v>
      </c>
      <c r="L225" s="15"/>
      <c r="M225" s="15"/>
      <c r="N225" s="15"/>
      <c r="O225" s="15"/>
      <c r="P225" s="15"/>
      <c r="Q225" s="15"/>
      <c r="R225" s="15"/>
      <c r="S225" s="15"/>
    </row>
    <row r="226" spans="2:19" x14ac:dyDescent="0.3">
      <c r="B226" s="53">
        <v>2019</v>
      </c>
      <c r="C226" s="15" t="s">
        <v>193</v>
      </c>
      <c r="D226" s="15" t="s">
        <v>192</v>
      </c>
      <c r="E226" s="15">
        <v>2019</v>
      </c>
      <c r="F226" s="15" t="s">
        <v>77</v>
      </c>
      <c r="G226" s="15">
        <v>5</v>
      </c>
      <c r="H226" s="51">
        <v>382</v>
      </c>
      <c r="I226" s="50">
        <f t="shared" si="9"/>
        <v>0</v>
      </c>
      <c r="J226" s="50">
        <f t="shared" si="10"/>
        <v>0</v>
      </c>
      <c r="K226" s="50">
        <f t="shared" si="11"/>
        <v>382</v>
      </c>
      <c r="L226" s="15"/>
      <c r="M226" s="15"/>
      <c r="N226" s="15"/>
      <c r="O226" s="15"/>
      <c r="P226" s="15"/>
      <c r="Q226" s="15"/>
      <c r="R226" s="15"/>
      <c r="S226" s="15"/>
    </row>
    <row r="227" spans="2:19" x14ac:dyDescent="0.3">
      <c r="B227" s="53">
        <v>2019</v>
      </c>
      <c r="C227" s="15" t="s">
        <v>191</v>
      </c>
      <c r="D227" s="15" t="s">
        <v>88</v>
      </c>
      <c r="E227" s="15">
        <v>2021</v>
      </c>
      <c r="F227" s="15" t="s">
        <v>77</v>
      </c>
      <c r="G227" s="15">
        <v>5</v>
      </c>
      <c r="H227" s="51">
        <v>0</v>
      </c>
      <c r="I227" s="50">
        <f t="shared" si="9"/>
        <v>0</v>
      </c>
      <c r="J227" s="50">
        <f t="shared" si="10"/>
        <v>0</v>
      </c>
      <c r="K227" s="50">
        <f t="shared" si="11"/>
        <v>0</v>
      </c>
      <c r="L227" s="15"/>
      <c r="M227" s="15"/>
      <c r="N227" s="15"/>
      <c r="O227" s="15"/>
      <c r="P227" s="15"/>
      <c r="Q227" s="15"/>
      <c r="R227" s="15"/>
      <c r="S227" s="15"/>
    </row>
    <row r="228" spans="2:19" x14ac:dyDescent="0.3">
      <c r="B228" s="53">
        <v>2019</v>
      </c>
      <c r="C228" s="15" t="s">
        <v>190</v>
      </c>
      <c r="D228" s="15" t="s">
        <v>95</v>
      </c>
      <c r="E228" s="15">
        <v>2019</v>
      </c>
      <c r="F228" s="15" t="s">
        <v>94</v>
      </c>
      <c r="G228" s="15">
        <v>3</v>
      </c>
      <c r="H228" s="51">
        <v>2743</v>
      </c>
      <c r="I228" s="50">
        <f t="shared" si="9"/>
        <v>2743</v>
      </c>
      <c r="J228" s="50">
        <f t="shared" si="10"/>
        <v>0</v>
      </c>
      <c r="K228" s="50">
        <f t="shared" si="11"/>
        <v>0</v>
      </c>
      <c r="L228" s="15"/>
      <c r="M228" s="15"/>
      <c r="N228" s="15"/>
      <c r="O228" s="15"/>
      <c r="P228" s="15"/>
      <c r="Q228" s="15"/>
      <c r="R228" s="15"/>
      <c r="S228" s="15"/>
    </row>
    <row r="229" spans="2:19" x14ac:dyDescent="0.3">
      <c r="B229" s="53">
        <v>2019</v>
      </c>
      <c r="C229" s="15" t="s">
        <v>189</v>
      </c>
      <c r="D229" s="15" t="s">
        <v>88</v>
      </c>
      <c r="E229" s="15">
        <v>2014</v>
      </c>
      <c r="F229" s="15" t="s">
        <v>94</v>
      </c>
      <c r="G229" s="15">
        <v>5</v>
      </c>
      <c r="H229" s="51">
        <v>20251</v>
      </c>
      <c r="I229" s="50">
        <f t="shared" si="9"/>
        <v>0</v>
      </c>
      <c r="J229" s="50">
        <f t="shared" si="10"/>
        <v>0</v>
      </c>
      <c r="K229" s="50">
        <f t="shared" si="11"/>
        <v>20251</v>
      </c>
      <c r="L229" s="15"/>
      <c r="M229" s="15"/>
      <c r="N229" s="15"/>
      <c r="O229" s="15"/>
      <c r="P229" s="15"/>
      <c r="Q229" s="15"/>
      <c r="R229" s="15"/>
      <c r="S229" s="15"/>
    </row>
    <row r="230" spans="2:19" x14ac:dyDescent="0.3">
      <c r="B230" s="53">
        <v>2019</v>
      </c>
      <c r="C230" s="15" t="s">
        <v>188</v>
      </c>
      <c r="D230" s="15" t="s">
        <v>183</v>
      </c>
      <c r="E230" s="15">
        <v>2019</v>
      </c>
      <c r="F230" s="15" t="s">
        <v>117</v>
      </c>
      <c r="G230" s="15">
        <v>5</v>
      </c>
      <c r="H230" s="51">
        <v>1748</v>
      </c>
      <c r="I230" s="50">
        <f t="shared" si="9"/>
        <v>0</v>
      </c>
      <c r="J230" s="50">
        <f t="shared" si="10"/>
        <v>0</v>
      </c>
      <c r="K230" s="50">
        <f t="shared" si="11"/>
        <v>1748</v>
      </c>
      <c r="L230" s="15"/>
      <c r="M230" s="15"/>
      <c r="N230" s="15"/>
      <c r="O230" s="15"/>
      <c r="P230" s="15"/>
      <c r="Q230" s="15"/>
      <c r="R230" s="15"/>
      <c r="S230" s="15"/>
    </row>
    <row r="231" spans="2:19" x14ac:dyDescent="0.3">
      <c r="B231" s="53">
        <v>2019</v>
      </c>
      <c r="C231" s="15" t="s">
        <v>187</v>
      </c>
      <c r="D231" s="15" t="s">
        <v>88</v>
      </c>
      <c r="E231" s="15">
        <v>2017</v>
      </c>
      <c r="F231" s="15" t="s">
        <v>82</v>
      </c>
      <c r="G231" s="15">
        <v>5</v>
      </c>
      <c r="H231" s="51">
        <v>9911</v>
      </c>
      <c r="I231" s="50">
        <f t="shared" si="9"/>
        <v>0</v>
      </c>
      <c r="J231" s="50">
        <f t="shared" si="10"/>
        <v>0</v>
      </c>
      <c r="K231" s="50">
        <f t="shared" si="11"/>
        <v>9911</v>
      </c>
      <c r="L231" s="15"/>
      <c r="M231" s="15"/>
      <c r="N231" s="15"/>
      <c r="O231" s="15"/>
      <c r="P231" s="15"/>
      <c r="Q231" s="15"/>
      <c r="R231" s="15"/>
      <c r="S231" s="15"/>
    </row>
    <row r="232" spans="2:19" x14ac:dyDescent="0.3">
      <c r="B232" s="53">
        <v>2019</v>
      </c>
      <c r="C232" s="15" t="s">
        <v>186</v>
      </c>
      <c r="D232" s="15" t="s">
        <v>88</v>
      </c>
      <c r="E232" s="15">
        <v>2017</v>
      </c>
      <c r="F232" s="15" t="s">
        <v>77</v>
      </c>
      <c r="G232" s="15">
        <v>5</v>
      </c>
      <c r="H232" s="51">
        <v>7290</v>
      </c>
      <c r="I232" s="50">
        <f t="shared" si="9"/>
        <v>0</v>
      </c>
      <c r="J232" s="50">
        <f t="shared" si="10"/>
        <v>0</v>
      </c>
      <c r="K232" s="50">
        <f t="shared" si="11"/>
        <v>7290</v>
      </c>
      <c r="L232" s="15"/>
      <c r="M232" s="15"/>
      <c r="N232" s="15"/>
      <c r="O232" s="15"/>
      <c r="P232" s="15"/>
      <c r="Q232" s="15"/>
      <c r="R232" s="15"/>
      <c r="S232" s="15"/>
    </row>
    <row r="233" spans="2:19" x14ac:dyDescent="0.3">
      <c r="B233" s="53">
        <v>2019</v>
      </c>
      <c r="C233" s="15" t="s">
        <v>185</v>
      </c>
      <c r="D233" s="15" t="s">
        <v>88</v>
      </c>
      <c r="E233" s="15">
        <v>2019</v>
      </c>
      <c r="F233" s="15" t="s">
        <v>90</v>
      </c>
      <c r="G233" s="15">
        <v>5</v>
      </c>
      <c r="H233" s="51">
        <v>21663</v>
      </c>
      <c r="I233" s="50">
        <f t="shared" si="9"/>
        <v>0</v>
      </c>
      <c r="J233" s="50">
        <f t="shared" si="10"/>
        <v>0</v>
      </c>
      <c r="K233" s="50">
        <f t="shared" si="11"/>
        <v>21663</v>
      </c>
      <c r="L233" s="15"/>
      <c r="M233" s="15"/>
      <c r="N233" s="15"/>
      <c r="O233" s="15"/>
      <c r="P233" s="15"/>
      <c r="Q233" s="15"/>
      <c r="R233" s="15"/>
      <c r="S233" s="15"/>
    </row>
    <row r="234" spans="2:19" x14ac:dyDescent="0.3">
      <c r="B234" s="53">
        <v>2019</v>
      </c>
      <c r="C234" s="15" t="s">
        <v>184</v>
      </c>
      <c r="D234" s="15" t="s">
        <v>183</v>
      </c>
      <c r="E234" s="15">
        <v>2019</v>
      </c>
      <c r="F234" s="15" t="s">
        <v>117</v>
      </c>
      <c r="G234" s="15">
        <v>5</v>
      </c>
      <c r="H234" s="51">
        <v>6895</v>
      </c>
      <c r="I234" s="50">
        <f t="shared" si="9"/>
        <v>0</v>
      </c>
      <c r="J234" s="50">
        <f t="shared" si="10"/>
        <v>0</v>
      </c>
      <c r="K234" s="50">
        <f t="shared" si="11"/>
        <v>6895</v>
      </c>
      <c r="L234" s="15"/>
      <c r="M234" s="15"/>
      <c r="N234" s="15"/>
      <c r="O234" s="15"/>
      <c r="P234" s="15"/>
      <c r="Q234" s="15"/>
      <c r="R234" s="15"/>
      <c r="S234" s="15"/>
    </row>
    <row r="235" spans="2:19" x14ac:dyDescent="0.3">
      <c r="B235" s="53">
        <v>2019</v>
      </c>
      <c r="C235" s="15" t="s">
        <v>182</v>
      </c>
      <c r="D235" s="15" t="s">
        <v>88</v>
      </c>
      <c r="E235" s="15">
        <v>2015</v>
      </c>
      <c r="F235" s="15" t="s">
        <v>90</v>
      </c>
      <c r="G235" s="15">
        <v>5</v>
      </c>
      <c r="H235" s="51">
        <v>5936</v>
      </c>
      <c r="I235" s="50">
        <f t="shared" si="9"/>
        <v>0</v>
      </c>
      <c r="J235" s="50">
        <f t="shared" si="10"/>
        <v>0</v>
      </c>
      <c r="K235" s="50">
        <f t="shared" si="11"/>
        <v>5936</v>
      </c>
      <c r="L235" s="15"/>
      <c r="M235" s="15"/>
      <c r="N235" s="15"/>
      <c r="O235" s="15"/>
      <c r="P235" s="15"/>
      <c r="Q235" s="15"/>
      <c r="R235" s="15"/>
      <c r="S235" s="15"/>
    </row>
    <row r="236" spans="2:19" x14ac:dyDescent="0.3">
      <c r="B236" s="53">
        <v>2019</v>
      </c>
      <c r="C236" s="15" t="s">
        <v>181</v>
      </c>
      <c r="D236" s="15" t="s">
        <v>180</v>
      </c>
      <c r="E236" s="15">
        <v>2014</v>
      </c>
      <c r="F236" s="15" t="s">
        <v>94</v>
      </c>
      <c r="G236" s="15">
        <v>4</v>
      </c>
      <c r="H236" s="51">
        <v>32</v>
      </c>
      <c r="I236" s="50">
        <f t="shared" si="9"/>
        <v>0</v>
      </c>
      <c r="J236" s="50">
        <f t="shared" si="10"/>
        <v>32</v>
      </c>
      <c r="K236" s="50">
        <f t="shared" si="11"/>
        <v>0</v>
      </c>
      <c r="L236" s="15"/>
      <c r="M236" s="15"/>
      <c r="N236" s="15"/>
      <c r="O236" s="15"/>
      <c r="P236" s="15"/>
      <c r="Q236" s="15"/>
      <c r="R236" s="15"/>
      <c r="S236" s="15"/>
    </row>
    <row r="237" spans="2:19" x14ac:dyDescent="0.3">
      <c r="B237" s="53">
        <v>2019</v>
      </c>
      <c r="C237" s="15" t="s">
        <v>179</v>
      </c>
      <c r="D237" s="15" t="s">
        <v>178</v>
      </c>
      <c r="E237" s="15">
        <v>2014</v>
      </c>
      <c r="F237" s="15" t="s">
        <v>94</v>
      </c>
      <c r="G237" s="15">
        <v>4</v>
      </c>
      <c r="H237" s="51">
        <v>38</v>
      </c>
      <c r="I237" s="50">
        <f t="shared" si="9"/>
        <v>0</v>
      </c>
      <c r="J237" s="50">
        <f t="shared" si="10"/>
        <v>38</v>
      </c>
      <c r="K237" s="50">
        <f t="shared" si="11"/>
        <v>0</v>
      </c>
      <c r="L237" s="15"/>
      <c r="M237" s="15"/>
      <c r="N237" s="15"/>
      <c r="O237" s="15"/>
      <c r="P237" s="15"/>
      <c r="Q237" s="15"/>
      <c r="R237" s="15"/>
      <c r="S237" s="15"/>
    </row>
    <row r="238" spans="2:19" x14ac:dyDescent="0.3">
      <c r="B238" s="53">
        <v>2019</v>
      </c>
      <c r="C238" s="15" t="s">
        <v>177</v>
      </c>
      <c r="D238" s="15" t="s">
        <v>176</v>
      </c>
      <c r="E238" s="15">
        <v>2019</v>
      </c>
      <c r="F238" s="15" t="s">
        <v>117</v>
      </c>
      <c r="G238" s="15">
        <v>5</v>
      </c>
      <c r="H238" s="51">
        <v>0</v>
      </c>
      <c r="I238" s="50">
        <f t="shared" si="9"/>
        <v>0</v>
      </c>
      <c r="J238" s="50">
        <f t="shared" si="10"/>
        <v>0</v>
      </c>
      <c r="K238" s="50">
        <f t="shared" si="11"/>
        <v>0</v>
      </c>
      <c r="L238" s="15"/>
      <c r="M238" s="15"/>
      <c r="N238" s="15"/>
      <c r="O238" s="15"/>
      <c r="P238" s="15"/>
      <c r="Q238" s="15"/>
      <c r="R238" s="15"/>
      <c r="S238" s="15"/>
    </row>
    <row r="239" spans="2:19" x14ac:dyDescent="0.3">
      <c r="B239" s="53">
        <v>2019</v>
      </c>
      <c r="C239" s="15" t="s">
        <v>175</v>
      </c>
      <c r="D239" s="15" t="s">
        <v>174</v>
      </c>
      <c r="E239" s="15">
        <v>2016</v>
      </c>
      <c r="F239" s="15" t="s">
        <v>117</v>
      </c>
      <c r="G239" s="15">
        <v>4</v>
      </c>
      <c r="H239" s="51">
        <v>0</v>
      </c>
      <c r="I239" s="50">
        <f t="shared" si="9"/>
        <v>0</v>
      </c>
      <c r="J239" s="50">
        <f t="shared" si="10"/>
        <v>0</v>
      </c>
      <c r="K239" s="50">
        <f t="shared" si="11"/>
        <v>0</v>
      </c>
      <c r="L239" s="15"/>
      <c r="M239" s="15"/>
      <c r="N239" s="15"/>
      <c r="O239" s="15"/>
      <c r="P239" s="15"/>
      <c r="Q239" s="15"/>
      <c r="R239" s="15"/>
      <c r="S239" s="15"/>
    </row>
    <row r="240" spans="2:19" x14ac:dyDescent="0.3">
      <c r="B240" s="53">
        <v>2019</v>
      </c>
      <c r="C240" s="15" t="s">
        <v>173</v>
      </c>
      <c r="D240" s="15" t="s">
        <v>88</v>
      </c>
      <c r="E240" s="15">
        <v>2016</v>
      </c>
      <c r="F240" s="15" t="s">
        <v>117</v>
      </c>
      <c r="G240" s="15">
        <v>4</v>
      </c>
      <c r="H240" s="51">
        <v>0</v>
      </c>
      <c r="I240" s="50">
        <f t="shared" si="9"/>
        <v>0</v>
      </c>
      <c r="J240" s="50">
        <f t="shared" si="10"/>
        <v>0</v>
      </c>
      <c r="K240" s="50">
        <f t="shared" si="11"/>
        <v>0</v>
      </c>
      <c r="L240" s="15"/>
      <c r="M240" s="15"/>
      <c r="N240" s="15"/>
      <c r="O240" s="15"/>
      <c r="P240" s="15"/>
      <c r="Q240" s="15"/>
      <c r="R240" s="15"/>
      <c r="S240" s="15"/>
    </row>
    <row r="241" spans="2:19" x14ac:dyDescent="0.3">
      <c r="B241" s="53">
        <v>2019</v>
      </c>
      <c r="C241" s="15" t="s">
        <v>172</v>
      </c>
      <c r="D241" s="15" t="s">
        <v>171</v>
      </c>
      <c r="E241" s="15">
        <v>2019</v>
      </c>
      <c r="F241" s="15" t="s">
        <v>82</v>
      </c>
      <c r="G241" s="15">
        <v>5</v>
      </c>
      <c r="H241" s="51">
        <v>190</v>
      </c>
      <c r="I241" s="50">
        <f t="shared" si="9"/>
        <v>0</v>
      </c>
      <c r="J241" s="50">
        <f t="shared" si="10"/>
        <v>0</v>
      </c>
      <c r="K241" s="50">
        <f t="shared" si="11"/>
        <v>190</v>
      </c>
      <c r="L241" s="15"/>
      <c r="M241" s="15"/>
      <c r="N241" s="15"/>
      <c r="O241" s="15"/>
      <c r="P241" s="15"/>
      <c r="Q241" s="15"/>
      <c r="R241" s="15"/>
      <c r="S241" s="15"/>
    </row>
    <row r="242" spans="2:19" x14ac:dyDescent="0.3">
      <c r="B242" s="53">
        <v>2019</v>
      </c>
      <c r="C242" s="15" t="s">
        <v>170</v>
      </c>
      <c r="D242" s="15" t="s">
        <v>88</v>
      </c>
      <c r="E242" s="15">
        <v>2017</v>
      </c>
      <c r="F242" s="15" t="s">
        <v>117</v>
      </c>
      <c r="G242" s="15">
        <v>5</v>
      </c>
      <c r="H242" s="51">
        <v>33</v>
      </c>
      <c r="I242" s="50">
        <f t="shared" si="9"/>
        <v>0</v>
      </c>
      <c r="J242" s="50">
        <f t="shared" si="10"/>
        <v>0</v>
      </c>
      <c r="K242" s="50">
        <f t="shared" si="11"/>
        <v>33</v>
      </c>
      <c r="L242" s="15"/>
      <c r="M242" s="15"/>
      <c r="N242" s="15"/>
      <c r="O242" s="15"/>
      <c r="P242" s="15"/>
      <c r="Q242" s="15"/>
      <c r="R242" s="15"/>
      <c r="S242" s="15"/>
    </row>
    <row r="243" spans="2:19" x14ac:dyDescent="0.3">
      <c r="B243" s="53">
        <v>2019</v>
      </c>
      <c r="C243" s="15" t="s">
        <v>169</v>
      </c>
      <c r="D243" s="15" t="s">
        <v>168</v>
      </c>
      <c r="E243" s="15">
        <v>2016</v>
      </c>
      <c r="F243" s="15" t="s">
        <v>117</v>
      </c>
      <c r="G243" s="15">
        <v>5</v>
      </c>
      <c r="H243" s="51">
        <v>38</v>
      </c>
      <c r="I243" s="50">
        <f t="shared" si="9"/>
        <v>0</v>
      </c>
      <c r="J243" s="50">
        <f t="shared" si="10"/>
        <v>0</v>
      </c>
      <c r="K243" s="50">
        <f t="shared" si="11"/>
        <v>38</v>
      </c>
      <c r="L243" s="15"/>
      <c r="M243" s="15"/>
      <c r="N243" s="15"/>
      <c r="O243" s="15"/>
      <c r="P243" s="15"/>
      <c r="Q243" s="15"/>
      <c r="R243" s="15"/>
      <c r="S243" s="15"/>
    </row>
    <row r="244" spans="2:19" x14ac:dyDescent="0.3">
      <c r="B244" s="53">
        <v>2019</v>
      </c>
      <c r="C244" s="15" t="s">
        <v>167</v>
      </c>
      <c r="D244" s="15" t="s">
        <v>88</v>
      </c>
      <c r="E244" s="15">
        <v>2014</v>
      </c>
      <c r="F244" s="15" t="s">
        <v>90</v>
      </c>
      <c r="G244" s="15">
        <v>5</v>
      </c>
      <c r="H244" s="51">
        <v>214</v>
      </c>
      <c r="I244" s="50">
        <f t="shared" si="9"/>
        <v>0</v>
      </c>
      <c r="J244" s="50">
        <f t="shared" si="10"/>
        <v>0</v>
      </c>
      <c r="K244" s="50">
        <f t="shared" si="11"/>
        <v>214</v>
      </c>
      <c r="L244" s="15"/>
      <c r="M244" s="15"/>
      <c r="N244" s="15"/>
      <c r="O244" s="15"/>
      <c r="P244" s="15"/>
      <c r="Q244" s="15"/>
      <c r="R244" s="15"/>
      <c r="S244" s="15"/>
    </row>
    <row r="245" spans="2:19" x14ac:dyDescent="0.3">
      <c r="B245" s="53">
        <v>2019</v>
      </c>
      <c r="C245" s="15" t="s">
        <v>166</v>
      </c>
      <c r="D245" s="15" t="s">
        <v>88</v>
      </c>
      <c r="E245" s="15">
        <v>2017</v>
      </c>
      <c r="F245" s="15" t="s">
        <v>117</v>
      </c>
      <c r="G245" s="15">
        <v>5</v>
      </c>
      <c r="H245" s="51">
        <v>363</v>
      </c>
      <c r="I245" s="50">
        <f t="shared" si="9"/>
        <v>0</v>
      </c>
      <c r="J245" s="50">
        <f t="shared" si="10"/>
        <v>0</v>
      </c>
      <c r="K245" s="50">
        <f t="shared" si="11"/>
        <v>363</v>
      </c>
      <c r="L245" s="15"/>
      <c r="M245" s="15"/>
      <c r="N245" s="15"/>
      <c r="O245" s="15"/>
      <c r="P245" s="15"/>
      <c r="Q245" s="15"/>
      <c r="R245" s="15"/>
      <c r="S245" s="15"/>
    </row>
    <row r="246" spans="2:19" x14ac:dyDescent="0.3">
      <c r="B246" s="53">
        <v>2019</v>
      </c>
      <c r="C246" s="15" t="s">
        <v>165</v>
      </c>
      <c r="D246" s="15" t="s">
        <v>164</v>
      </c>
      <c r="E246" s="15">
        <v>2016</v>
      </c>
      <c r="F246" s="15" t="s">
        <v>94</v>
      </c>
      <c r="G246" s="15">
        <v>4</v>
      </c>
      <c r="H246" s="51">
        <v>24</v>
      </c>
      <c r="I246" s="50">
        <f t="shared" si="9"/>
        <v>0</v>
      </c>
      <c r="J246" s="50">
        <f t="shared" si="10"/>
        <v>24</v>
      </c>
      <c r="K246" s="50">
        <f t="shared" si="11"/>
        <v>0</v>
      </c>
      <c r="L246" s="15"/>
      <c r="M246" s="15"/>
      <c r="N246" s="15"/>
      <c r="O246" s="15"/>
      <c r="P246" s="15"/>
      <c r="Q246" s="15"/>
      <c r="R246" s="15"/>
      <c r="S246" s="15"/>
    </row>
    <row r="247" spans="2:19" x14ac:dyDescent="0.3">
      <c r="B247" s="53">
        <v>2019</v>
      </c>
      <c r="C247" s="15" t="s">
        <v>163</v>
      </c>
      <c r="D247" s="15" t="s">
        <v>162</v>
      </c>
      <c r="E247" s="15">
        <v>2014</v>
      </c>
      <c r="F247" s="15" t="s">
        <v>94</v>
      </c>
      <c r="G247" s="15">
        <v>3</v>
      </c>
      <c r="H247" s="51">
        <v>3</v>
      </c>
      <c r="I247" s="50">
        <f t="shared" si="9"/>
        <v>3</v>
      </c>
      <c r="J247" s="50">
        <f t="shared" si="10"/>
        <v>0</v>
      </c>
      <c r="K247" s="50">
        <f t="shared" si="11"/>
        <v>0</v>
      </c>
      <c r="L247" s="15"/>
      <c r="M247" s="15"/>
      <c r="N247" s="15"/>
      <c r="O247" s="15"/>
      <c r="P247" s="15"/>
      <c r="Q247" s="15"/>
      <c r="R247" s="15"/>
      <c r="S247" s="15"/>
    </row>
    <row r="248" spans="2:19" x14ac:dyDescent="0.3">
      <c r="B248" s="53">
        <v>2019</v>
      </c>
      <c r="C248" s="15" t="s">
        <v>161</v>
      </c>
      <c r="D248" s="15" t="s">
        <v>160</v>
      </c>
      <c r="E248" s="15">
        <v>2016</v>
      </c>
      <c r="F248" s="15" t="s">
        <v>94</v>
      </c>
      <c r="G248" s="15">
        <v>5</v>
      </c>
      <c r="H248" s="51">
        <v>637</v>
      </c>
      <c r="I248" s="50">
        <f t="shared" si="9"/>
        <v>0</v>
      </c>
      <c r="J248" s="50">
        <f t="shared" si="10"/>
        <v>0</v>
      </c>
      <c r="K248" s="50">
        <f t="shared" si="11"/>
        <v>637</v>
      </c>
      <c r="L248" s="15"/>
      <c r="M248" s="15"/>
      <c r="N248" s="15"/>
      <c r="O248" s="15"/>
      <c r="P248" s="15"/>
      <c r="Q248" s="15"/>
      <c r="R248" s="15"/>
      <c r="S248" s="15"/>
    </row>
    <row r="249" spans="2:19" x14ac:dyDescent="0.3">
      <c r="B249" s="53">
        <v>2019</v>
      </c>
      <c r="C249" s="15" t="s">
        <v>159</v>
      </c>
      <c r="D249" s="15" t="s">
        <v>158</v>
      </c>
      <c r="E249" s="15">
        <v>2018</v>
      </c>
      <c r="F249" s="15" t="s">
        <v>94</v>
      </c>
      <c r="G249" s="15">
        <v>3</v>
      </c>
      <c r="H249" s="51">
        <v>65</v>
      </c>
      <c r="I249" s="50">
        <f t="shared" si="9"/>
        <v>65</v>
      </c>
      <c r="J249" s="50">
        <f t="shared" si="10"/>
        <v>0</v>
      </c>
      <c r="K249" s="50">
        <f t="shared" si="11"/>
        <v>0</v>
      </c>
      <c r="L249" s="15"/>
      <c r="M249" s="15"/>
      <c r="N249" s="15"/>
      <c r="O249" s="15"/>
      <c r="P249" s="15"/>
      <c r="Q249" s="15"/>
      <c r="R249" s="15"/>
      <c r="S249" s="15"/>
    </row>
    <row r="250" spans="2:19" x14ac:dyDescent="0.3">
      <c r="B250" s="53">
        <v>2019</v>
      </c>
      <c r="C250" s="15" t="s">
        <v>157</v>
      </c>
      <c r="D250" s="15" t="s">
        <v>156</v>
      </c>
      <c r="E250" s="15">
        <v>2017</v>
      </c>
      <c r="F250" s="15" t="s">
        <v>94</v>
      </c>
      <c r="G250" s="15">
        <v>4</v>
      </c>
      <c r="H250" s="51">
        <v>530</v>
      </c>
      <c r="I250" s="50">
        <f t="shared" si="9"/>
        <v>0</v>
      </c>
      <c r="J250" s="50">
        <f t="shared" si="10"/>
        <v>530</v>
      </c>
      <c r="K250" s="50">
        <f t="shared" si="11"/>
        <v>0</v>
      </c>
      <c r="L250" s="15"/>
      <c r="M250" s="15"/>
      <c r="N250" s="15"/>
      <c r="O250" s="15"/>
      <c r="P250" s="15"/>
      <c r="Q250" s="15"/>
      <c r="R250" s="15"/>
      <c r="S250" s="15"/>
    </row>
    <row r="251" spans="2:19" x14ac:dyDescent="0.3">
      <c r="B251" s="53">
        <v>2019</v>
      </c>
      <c r="C251" s="15" t="s">
        <v>155</v>
      </c>
      <c r="D251" s="15" t="s">
        <v>88</v>
      </c>
      <c r="E251" s="15">
        <v>2013</v>
      </c>
      <c r="F251" s="15" t="s">
        <v>117</v>
      </c>
      <c r="G251" s="15">
        <v>5</v>
      </c>
      <c r="H251" s="51">
        <v>0</v>
      </c>
      <c r="I251" s="50">
        <f t="shared" si="9"/>
        <v>0</v>
      </c>
      <c r="J251" s="50">
        <f t="shared" si="10"/>
        <v>0</v>
      </c>
      <c r="K251" s="50">
        <f t="shared" si="11"/>
        <v>0</v>
      </c>
      <c r="L251" s="15"/>
      <c r="M251" s="15"/>
      <c r="N251" s="15"/>
      <c r="O251" s="15"/>
      <c r="P251" s="15"/>
      <c r="Q251" s="15"/>
      <c r="R251" s="15"/>
      <c r="S251" s="15"/>
    </row>
    <row r="252" spans="2:19" x14ac:dyDescent="0.3">
      <c r="B252" s="53">
        <v>2019</v>
      </c>
      <c r="C252" s="15" t="s">
        <v>154</v>
      </c>
      <c r="D252" s="15" t="s">
        <v>153</v>
      </c>
      <c r="E252" s="15">
        <v>2015</v>
      </c>
      <c r="F252" s="15" t="s">
        <v>94</v>
      </c>
      <c r="G252" s="15">
        <v>5</v>
      </c>
      <c r="H252" s="51">
        <v>1836</v>
      </c>
      <c r="I252" s="50">
        <f t="shared" si="9"/>
        <v>0</v>
      </c>
      <c r="J252" s="50">
        <f t="shared" si="10"/>
        <v>0</v>
      </c>
      <c r="K252" s="50">
        <f t="shared" si="11"/>
        <v>1836</v>
      </c>
      <c r="L252" s="15"/>
      <c r="M252" s="15"/>
      <c r="N252" s="15"/>
      <c r="O252" s="15"/>
      <c r="P252" s="15"/>
      <c r="Q252" s="15"/>
      <c r="R252" s="15"/>
      <c r="S252" s="15"/>
    </row>
    <row r="253" spans="2:19" x14ac:dyDescent="0.3">
      <c r="B253" s="53">
        <v>2019</v>
      </c>
      <c r="C253" s="15" t="s">
        <v>152</v>
      </c>
      <c r="D253" s="15" t="s">
        <v>151</v>
      </c>
      <c r="E253" s="15">
        <v>2019</v>
      </c>
      <c r="F253" s="15" t="s">
        <v>90</v>
      </c>
      <c r="G253" s="15">
        <v>5</v>
      </c>
      <c r="H253" s="51">
        <v>65</v>
      </c>
      <c r="I253" s="50">
        <f t="shared" si="9"/>
        <v>0</v>
      </c>
      <c r="J253" s="50">
        <f t="shared" si="10"/>
        <v>0</v>
      </c>
      <c r="K253" s="50">
        <f t="shared" si="11"/>
        <v>65</v>
      </c>
      <c r="L253" s="15"/>
      <c r="M253" s="15"/>
      <c r="N253" s="15"/>
      <c r="O253" s="15"/>
      <c r="P253" s="15"/>
      <c r="Q253" s="15"/>
      <c r="R253" s="15"/>
      <c r="S253" s="15"/>
    </row>
    <row r="254" spans="2:19" x14ac:dyDescent="0.3">
      <c r="B254" s="53">
        <v>2019</v>
      </c>
      <c r="C254" s="15" t="s">
        <v>150</v>
      </c>
      <c r="D254" s="15" t="s">
        <v>88</v>
      </c>
      <c r="E254" s="15">
        <v>2014</v>
      </c>
      <c r="F254" s="15" t="s">
        <v>85</v>
      </c>
      <c r="G254" s="15">
        <v>5</v>
      </c>
      <c r="H254" s="51">
        <v>27</v>
      </c>
      <c r="I254" s="50">
        <f t="shared" si="9"/>
        <v>0</v>
      </c>
      <c r="J254" s="50">
        <f t="shared" si="10"/>
        <v>0</v>
      </c>
      <c r="K254" s="50">
        <f t="shared" si="11"/>
        <v>27</v>
      </c>
      <c r="L254" s="15"/>
      <c r="M254" s="15"/>
      <c r="N254" s="15"/>
      <c r="O254" s="15"/>
      <c r="P254" s="15"/>
      <c r="Q254" s="15"/>
      <c r="R254" s="15"/>
      <c r="S254" s="15"/>
    </row>
    <row r="255" spans="2:19" x14ac:dyDescent="0.3">
      <c r="B255" s="53">
        <v>2019</v>
      </c>
      <c r="C255" s="15" t="s">
        <v>149</v>
      </c>
      <c r="D255" s="15" t="s">
        <v>148</v>
      </c>
      <c r="E255" s="15">
        <v>2019</v>
      </c>
      <c r="F255" s="15" t="s">
        <v>77</v>
      </c>
      <c r="G255" s="15">
        <v>5</v>
      </c>
      <c r="H255" s="51">
        <v>28</v>
      </c>
      <c r="I255" s="50">
        <f t="shared" si="9"/>
        <v>0</v>
      </c>
      <c r="J255" s="50">
        <f t="shared" si="10"/>
        <v>0</v>
      </c>
      <c r="K255" s="50">
        <f t="shared" si="11"/>
        <v>28</v>
      </c>
      <c r="L255" s="15"/>
      <c r="M255" s="15"/>
      <c r="N255" s="15"/>
      <c r="O255" s="15"/>
      <c r="P255" s="15"/>
      <c r="Q255" s="15"/>
      <c r="R255" s="15"/>
      <c r="S255" s="15"/>
    </row>
    <row r="256" spans="2:19" x14ac:dyDescent="0.3">
      <c r="B256" s="53">
        <v>2019</v>
      </c>
      <c r="C256" s="15" t="s">
        <v>147</v>
      </c>
      <c r="D256" s="15" t="s">
        <v>88</v>
      </c>
      <c r="E256" s="15">
        <v>2013</v>
      </c>
      <c r="F256" s="15" t="s">
        <v>117</v>
      </c>
      <c r="G256" s="15">
        <v>5</v>
      </c>
      <c r="H256" s="51">
        <v>1409</v>
      </c>
      <c r="I256" s="50">
        <f t="shared" si="9"/>
        <v>0</v>
      </c>
      <c r="J256" s="50">
        <f t="shared" si="10"/>
        <v>0</v>
      </c>
      <c r="K256" s="50">
        <f t="shared" si="11"/>
        <v>1409</v>
      </c>
      <c r="L256" s="15"/>
      <c r="M256" s="15"/>
      <c r="N256" s="15"/>
      <c r="O256" s="15"/>
      <c r="P256" s="15"/>
      <c r="Q256" s="15"/>
      <c r="R256" s="15"/>
      <c r="S256" s="15"/>
    </row>
    <row r="257" spans="2:19" x14ac:dyDescent="0.3">
      <c r="B257" s="53">
        <v>2019</v>
      </c>
      <c r="C257" s="15" t="s">
        <v>146</v>
      </c>
      <c r="D257" s="15" t="s">
        <v>145</v>
      </c>
      <c r="E257" s="15">
        <v>2015</v>
      </c>
      <c r="F257" s="15" t="s">
        <v>90</v>
      </c>
      <c r="G257" s="15">
        <v>5</v>
      </c>
      <c r="H257" s="51">
        <v>15</v>
      </c>
      <c r="I257" s="50">
        <f t="shared" si="9"/>
        <v>0</v>
      </c>
      <c r="J257" s="50">
        <f t="shared" si="10"/>
        <v>0</v>
      </c>
      <c r="K257" s="50">
        <f t="shared" si="11"/>
        <v>15</v>
      </c>
      <c r="L257" s="15"/>
      <c r="M257" s="15"/>
      <c r="N257" s="15"/>
      <c r="O257" s="15"/>
      <c r="P257" s="15"/>
      <c r="Q257" s="15"/>
      <c r="R257" s="15"/>
      <c r="S257" s="15"/>
    </row>
    <row r="258" spans="2:19" x14ac:dyDescent="0.3">
      <c r="B258" s="53">
        <v>2019</v>
      </c>
      <c r="C258" s="15" t="s">
        <v>144</v>
      </c>
      <c r="D258" s="15" t="s">
        <v>143</v>
      </c>
      <c r="E258" s="15">
        <v>2017</v>
      </c>
      <c r="F258" s="15" t="s">
        <v>94</v>
      </c>
      <c r="G258" s="15">
        <v>4</v>
      </c>
      <c r="H258" s="51">
        <v>405</v>
      </c>
      <c r="I258" s="50">
        <f t="shared" si="9"/>
        <v>0</v>
      </c>
      <c r="J258" s="50">
        <f t="shared" si="10"/>
        <v>405</v>
      </c>
      <c r="K258" s="50">
        <f t="shared" si="11"/>
        <v>0</v>
      </c>
      <c r="L258" s="15"/>
      <c r="M258" s="15"/>
      <c r="N258" s="15"/>
      <c r="O258" s="15"/>
      <c r="P258" s="15"/>
      <c r="Q258" s="15"/>
      <c r="R258" s="15"/>
      <c r="S258" s="15"/>
    </row>
    <row r="259" spans="2:19" x14ac:dyDescent="0.3">
      <c r="B259" s="53">
        <v>2019</v>
      </c>
      <c r="C259" s="15" t="s">
        <v>142</v>
      </c>
      <c r="D259" s="15" t="s">
        <v>141</v>
      </c>
      <c r="E259" s="15">
        <v>2017</v>
      </c>
      <c r="F259" s="15" t="s">
        <v>82</v>
      </c>
      <c r="G259" s="15">
        <v>5</v>
      </c>
      <c r="H259" s="51">
        <v>1055</v>
      </c>
      <c r="I259" s="50">
        <f t="shared" si="9"/>
        <v>0</v>
      </c>
      <c r="J259" s="50">
        <f t="shared" si="10"/>
        <v>0</v>
      </c>
      <c r="K259" s="50">
        <f t="shared" si="11"/>
        <v>1055</v>
      </c>
      <c r="L259" s="15"/>
      <c r="M259" s="15"/>
      <c r="N259" s="15"/>
      <c r="O259" s="15"/>
      <c r="P259" s="15"/>
      <c r="Q259" s="15"/>
      <c r="R259" s="15"/>
      <c r="S259" s="15"/>
    </row>
    <row r="260" spans="2:19" x14ac:dyDescent="0.3">
      <c r="B260" s="53">
        <v>2019</v>
      </c>
      <c r="C260" s="15" t="s">
        <v>140</v>
      </c>
      <c r="D260" s="15" t="s">
        <v>88</v>
      </c>
      <c r="E260" s="15">
        <v>2019</v>
      </c>
      <c r="F260" s="15" t="s">
        <v>117</v>
      </c>
      <c r="G260" s="15">
        <v>5</v>
      </c>
      <c r="H260" s="51">
        <v>2443</v>
      </c>
      <c r="I260" s="50">
        <f t="shared" ref="I260:I291" si="12">IF(G260&lt;4,H260,0)</f>
        <v>0</v>
      </c>
      <c r="J260" s="50">
        <f t="shared" ref="J260:J291" si="13">IF(G260=4,H260,0)</f>
        <v>0</v>
      </c>
      <c r="K260" s="50">
        <f t="shared" ref="K260:K291" si="14">IF(G260=5,H260,0)</f>
        <v>2443</v>
      </c>
      <c r="L260" s="15"/>
      <c r="M260" s="15"/>
      <c r="N260" s="15"/>
      <c r="O260" s="15"/>
      <c r="P260" s="15"/>
      <c r="Q260" s="15"/>
      <c r="R260" s="15"/>
      <c r="S260" s="15"/>
    </row>
    <row r="261" spans="2:19" x14ac:dyDescent="0.3">
      <c r="B261" s="53">
        <v>2019</v>
      </c>
      <c r="C261" s="15" t="s">
        <v>139</v>
      </c>
      <c r="D261" s="15" t="s">
        <v>138</v>
      </c>
      <c r="E261" s="15">
        <v>2016</v>
      </c>
      <c r="F261" s="15" t="s">
        <v>137</v>
      </c>
      <c r="G261" s="15">
        <v>5</v>
      </c>
      <c r="H261" s="51">
        <v>0</v>
      </c>
      <c r="I261" s="50">
        <f t="shared" si="12"/>
        <v>0</v>
      </c>
      <c r="J261" s="50">
        <f t="shared" si="13"/>
        <v>0</v>
      </c>
      <c r="K261" s="50">
        <f t="shared" si="14"/>
        <v>0</v>
      </c>
      <c r="L261" s="15"/>
      <c r="M261" s="15"/>
      <c r="N261" s="15"/>
      <c r="O261" s="15"/>
      <c r="P261" s="15"/>
      <c r="Q261" s="15"/>
      <c r="R261" s="15"/>
      <c r="S261" s="15"/>
    </row>
    <row r="262" spans="2:19" x14ac:dyDescent="0.3">
      <c r="B262" s="53">
        <v>2019</v>
      </c>
      <c r="C262" s="15" t="s">
        <v>136</v>
      </c>
      <c r="D262" s="15" t="s">
        <v>135</v>
      </c>
      <c r="E262" s="15">
        <v>2016</v>
      </c>
      <c r="F262" s="15" t="s">
        <v>90</v>
      </c>
      <c r="G262" s="15">
        <v>5</v>
      </c>
      <c r="H262" s="51">
        <v>7</v>
      </c>
      <c r="I262" s="50">
        <f t="shared" si="12"/>
        <v>0</v>
      </c>
      <c r="J262" s="50">
        <f t="shared" si="13"/>
        <v>0</v>
      </c>
      <c r="K262" s="50">
        <f t="shared" si="14"/>
        <v>7</v>
      </c>
      <c r="L262" s="15"/>
      <c r="M262" s="15"/>
      <c r="N262" s="15"/>
      <c r="O262" s="15"/>
      <c r="P262" s="15"/>
      <c r="Q262" s="15"/>
      <c r="R262" s="15"/>
      <c r="S262" s="15"/>
    </row>
    <row r="263" spans="2:19" x14ac:dyDescent="0.3">
      <c r="B263" s="53">
        <v>2019</v>
      </c>
      <c r="C263" s="15" t="s">
        <v>134</v>
      </c>
      <c r="D263" s="15" t="s">
        <v>88</v>
      </c>
      <c r="E263" s="15">
        <v>2015</v>
      </c>
      <c r="F263" s="15" t="s">
        <v>133</v>
      </c>
      <c r="G263" s="15">
        <v>5</v>
      </c>
      <c r="H263" s="51">
        <v>910</v>
      </c>
      <c r="I263" s="50">
        <f t="shared" si="12"/>
        <v>0</v>
      </c>
      <c r="J263" s="50">
        <f t="shared" si="13"/>
        <v>0</v>
      </c>
      <c r="K263" s="50">
        <f t="shared" si="14"/>
        <v>910</v>
      </c>
      <c r="L263" s="15"/>
      <c r="M263" s="15"/>
      <c r="N263" s="15"/>
      <c r="O263" s="15"/>
      <c r="P263" s="15"/>
      <c r="Q263" s="15"/>
      <c r="R263" s="15"/>
      <c r="S263" s="15"/>
    </row>
    <row r="264" spans="2:19" x14ac:dyDescent="0.3">
      <c r="B264" s="53">
        <v>2019</v>
      </c>
      <c r="C264" s="15" t="s">
        <v>132</v>
      </c>
      <c r="D264" s="15" t="s">
        <v>88</v>
      </c>
      <c r="E264" s="15">
        <v>2018</v>
      </c>
      <c r="F264" s="15" t="s">
        <v>101</v>
      </c>
      <c r="G264" s="15">
        <v>4</v>
      </c>
      <c r="H264" s="51">
        <v>0</v>
      </c>
      <c r="I264" s="50">
        <f t="shared" si="12"/>
        <v>0</v>
      </c>
      <c r="J264" s="50">
        <f t="shared" si="13"/>
        <v>0</v>
      </c>
      <c r="K264" s="50">
        <f t="shared" si="14"/>
        <v>0</v>
      </c>
      <c r="L264" s="15"/>
      <c r="M264" s="15"/>
      <c r="N264" s="15"/>
      <c r="O264" s="15"/>
      <c r="P264" s="15"/>
      <c r="Q264" s="15"/>
      <c r="R264" s="15"/>
      <c r="S264" s="15"/>
    </row>
    <row r="265" spans="2:19" x14ac:dyDescent="0.3">
      <c r="B265" s="53">
        <v>2019</v>
      </c>
      <c r="C265" s="15" t="s">
        <v>131</v>
      </c>
      <c r="D265" s="15" t="s">
        <v>130</v>
      </c>
      <c r="E265" s="15">
        <v>2019</v>
      </c>
      <c r="F265" s="15" t="s">
        <v>82</v>
      </c>
      <c r="G265" s="15">
        <v>5</v>
      </c>
      <c r="H265" s="51">
        <v>1451</v>
      </c>
      <c r="I265" s="50">
        <f t="shared" si="12"/>
        <v>0</v>
      </c>
      <c r="J265" s="50">
        <f t="shared" si="13"/>
        <v>0</v>
      </c>
      <c r="K265" s="50">
        <f t="shared" si="14"/>
        <v>1451</v>
      </c>
      <c r="L265" s="15"/>
      <c r="M265" s="15"/>
      <c r="N265" s="15"/>
      <c r="O265" s="15"/>
      <c r="P265" s="15"/>
      <c r="Q265" s="15"/>
      <c r="R265" s="15"/>
      <c r="S265" s="15"/>
    </row>
    <row r="266" spans="2:19" x14ac:dyDescent="0.3">
      <c r="B266" s="53">
        <v>2019</v>
      </c>
      <c r="C266" s="15" t="s">
        <v>128</v>
      </c>
      <c r="D266" s="15" t="s">
        <v>129</v>
      </c>
      <c r="E266" s="15">
        <v>2017</v>
      </c>
      <c r="F266" s="15" t="s">
        <v>94</v>
      </c>
      <c r="G266" s="15">
        <v>5</v>
      </c>
      <c r="H266" s="51">
        <v>1857</v>
      </c>
      <c r="I266" s="50">
        <f t="shared" si="12"/>
        <v>0</v>
      </c>
      <c r="J266" s="50">
        <f t="shared" si="13"/>
        <v>0</v>
      </c>
      <c r="K266" s="50">
        <f t="shared" si="14"/>
        <v>1857</v>
      </c>
      <c r="L266" s="15"/>
      <c r="M266" s="15"/>
      <c r="N266" s="15"/>
      <c r="O266" s="15"/>
      <c r="P266" s="15"/>
      <c r="Q266" s="15"/>
      <c r="R266" s="15"/>
      <c r="S266" s="15"/>
    </row>
    <row r="267" spans="2:19" x14ac:dyDescent="0.3">
      <c r="B267" s="53">
        <v>2019</v>
      </c>
      <c r="C267" s="15" t="s">
        <v>128</v>
      </c>
      <c r="D267" s="15" t="s">
        <v>127</v>
      </c>
      <c r="E267" s="15">
        <v>2020</v>
      </c>
      <c r="F267" s="15" t="s">
        <v>117</v>
      </c>
      <c r="G267" s="15">
        <v>5</v>
      </c>
      <c r="H267" s="51">
        <v>0</v>
      </c>
      <c r="I267" s="50">
        <f t="shared" si="12"/>
        <v>0</v>
      </c>
      <c r="J267" s="50">
        <f t="shared" si="13"/>
        <v>0</v>
      </c>
      <c r="K267" s="50">
        <f t="shared" si="14"/>
        <v>0</v>
      </c>
      <c r="L267" s="15"/>
      <c r="M267" s="15"/>
      <c r="N267" s="15"/>
      <c r="O267" s="15"/>
      <c r="P267" s="15"/>
      <c r="Q267" s="15"/>
      <c r="R267" s="15"/>
      <c r="S267" s="15"/>
    </row>
    <row r="268" spans="2:19" x14ac:dyDescent="0.3">
      <c r="B268" s="53">
        <v>2019</v>
      </c>
      <c r="C268" s="15" t="s">
        <v>126</v>
      </c>
      <c r="D268" s="15" t="s">
        <v>125</v>
      </c>
      <c r="E268" s="15">
        <v>2017</v>
      </c>
      <c r="F268" s="15" t="s">
        <v>85</v>
      </c>
      <c r="G268" s="15">
        <v>5</v>
      </c>
      <c r="H268" s="51">
        <v>584</v>
      </c>
      <c r="I268" s="50">
        <f t="shared" si="12"/>
        <v>0</v>
      </c>
      <c r="J268" s="50">
        <f t="shared" si="13"/>
        <v>0</v>
      </c>
      <c r="K268" s="50">
        <f t="shared" si="14"/>
        <v>584</v>
      </c>
      <c r="L268" s="15"/>
      <c r="M268" s="15"/>
      <c r="N268" s="15"/>
      <c r="O268" s="15"/>
      <c r="P268" s="15"/>
      <c r="Q268" s="15"/>
      <c r="R268" s="15"/>
      <c r="S268" s="15"/>
    </row>
    <row r="269" spans="2:19" x14ac:dyDescent="0.3">
      <c r="B269" s="53">
        <v>2019</v>
      </c>
      <c r="C269" s="15" t="s">
        <v>124</v>
      </c>
      <c r="D269" s="15" t="s">
        <v>123</v>
      </c>
      <c r="E269" s="15">
        <v>2015</v>
      </c>
      <c r="F269" s="15" t="s">
        <v>101</v>
      </c>
      <c r="G269" s="15">
        <v>4</v>
      </c>
      <c r="H269" s="51">
        <v>1750</v>
      </c>
      <c r="I269" s="50">
        <f t="shared" si="12"/>
        <v>0</v>
      </c>
      <c r="J269" s="50">
        <f t="shared" si="13"/>
        <v>1750</v>
      </c>
      <c r="K269" s="50">
        <f t="shared" si="14"/>
        <v>0</v>
      </c>
      <c r="L269" s="15"/>
      <c r="M269" s="15"/>
      <c r="N269" s="15"/>
      <c r="O269" s="15"/>
      <c r="P269" s="15"/>
      <c r="Q269" s="15"/>
      <c r="R269" s="15"/>
      <c r="S269" s="15"/>
    </row>
    <row r="270" spans="2:19" x14ac:dyDescent="0.3">
      <c r="B270" s="53">
        <v>2019</v>
      </c>
      <c r="C270" s="15" t="s">
        <v>122</v>
      </c>
      <c r="D270" s="15" t="s">
        <v>121</v>
      </c>
      <c r="E270" s="15">
        <v>2019</v>
      </c>
      <c r="F270" s="15" t="s">
        <v>117</v>
      </c>
      <c r="G270" s="15">
        <v>5</v>
      </c>
      <c r="H270" s="51">
        <v>3515</v>
      </c>
      <c r="I270" s="50">
        <f t="shared" si="12"/>
        <v>0</v>
      </c>
      <c r="J270" s="50">
        <f t="shared" si="13"/>
        <v>0</v>
      </c>
      <c r="K270" s="50">
        <f t="shared" si="14"/>
        <v>3515</v>
      </c>
      <c r="L270" s="15"/>
      <c r="M270" s="15"/>
      <c r="N270" s="15"/>
      <c r="O270" s="15"/>
      <c r="P270" s="15"/>
      <c r="Q270" s="15"/>
      <c r="R270" s="15"/>
      <c r="S270" s="15"/>
    </row>
    <row r="271" spans="2:19" x14ac:dyDescent="0.3">
      <c r="B271" s="53">
        <v>2019</v>
      </c>
      <c r="C271" s="15" t="s">
        <v>120</v>
      </c>
      <c r="D271" s="15" t="s">
        <v>88</v>
      </c>
      <c r="E271" s="15">
        <v>2014</v>
      </c>
      <c r="F271" s="15" t="s">
        <v>101</v>
      </c>
      <c r="G271" s="15">
        <v>5</v>
      </c>
      <c r="H271" s="51">
        <v>592</v>
      </c>
      <c r="I271" s="50">
        <f t="shared" si="12"/>
        <v>0</v>
      </c>
      <c r="J271" s="50">
        <f t="shared" si="13"/>
        <v>0</v>
      </c>
      <c r="K271" s="50">
        <f t="shared" si="14"/>
        <v>592</v>
      </c>
      <c r="L271" s="15"/>
      <c r="M271" s="15"/>
      <c r="N271" s="15"/>
      <c r="O271" s="15"/>
      <c r="P271" s="15"/>
      <c r="Q271" s="15"/>
      <c r="R271" s="15"/>
      <c r="S271" s="15"/>
    </row>
    <row r="272" spans="2:19" x14ac:dyDescent="0.3">
      <c r="B272" s="53">
        <v>2019</v>
      </c>
      <c r="C272" s="15" t="s">
        <v>119</v>
      </c>
      <c r="D272" s="15" t="s">
        <v>118</v>
      </c>
      <c r="E272" s="15">
        <v>2020</v>
      </c>
      <c r="F272" s="15" t="s">
        <v>117</v>
      </c>
      <c r="G272" s="15">
        <v>5</v>
      </c>
      <c r="H272" s="51">
        <v>0</v>
      </c>
      <c r="I272" s="50">
        <f t="shared" si="12"/>
        <v>0</v>
      </c>
      <c r="J272" s="50">
        <f t="shared" si="13"/>
        <v>0</v>
      </c>
      <c r="K272" s="50">
        <f t="shared" si="14"/>
        <v>0</v>
      </c>
      <c r="L272" s="15"/>
      <c r="M272" s="15"/>
      <c r="N272" s="15"/>
      <c r="O272" s="15"/>
      <c r="P272" s="15"/>
      <c r="Q272" s="15"/>
      <c r="R272" s="15"/>
      <c r="S272" s="15"/>
    </row>
    <row r="273" spans="2:19" x14ac:dyDescent="0.3">
      <c r="B273" s="53">
        <v>2019</v>
      </c>
      <c r="C273" s="15" t="s">
        <v>116</v>
      </c>
      <c r="D273" s="15" t="s">
        <v>115</v>
      </c>
      <c r="E273" s="15">
        <v>2021</v>
      </c>
      <c r="F273" s="15" t="s">
        <v>82</v>
      </c>
      <c r="G273" s="15">
        <v>5</v>
      </c>
      <c r="H273" s="51">
        <v>0</v>
      </c>
      <c r="I273" s="50">
        <f t="shared" si="12"/>
        <v>0</v>
      </c>
      <c r="J273" s="50">
        <f t="shared" si="13"/>
        <v>0</v>
      </c>
      <c r="K273" s="50">
        <f t="shared" si="14"/>
        <v>0</v>
      </c>
      <c r="L273" s="15"/>
      <c r="M273" s="15"/>
      <c r="N273" s="15"/>
      <c r="O273" s="15"/>
      <c r="P273" s="15"/>
      <c r="Q273" s="15"/>
      <c r="R273" s="15"/>
      <c r="S273" s="15"/>
    </row>
    <row r="274" spans="2:19" x14ac:dyDescent="0.3">
      <c r="B274" s="53">
        <v>2019</v>
      </c>
      <c r="C274" s="15" t="s">
        <v>114</v>
      </c>
      <c r="D274" s="15" t="s">
        <v>113</v>
      </c>
      <c r="E274" s="15">
        <v>2014</v>
      </c>
      <c r="F274" s="15" t="s">
        <v>90</v>
      </c>
      <c r="G274" s="15">
        <v>5</v>
      </c>
      <c r="H274" s="51">
        <v>2194</v>
      </c>
      <c r="I274" s="50">
        <f t="shared" si="12"/>
        <v>0</v>
      </c>
      <c r="J274" s="50">
        <f t="shared" si="13"/>
        <v>0</v>
      </c>
      <c r="K274" s="50">
        <f t="shared" si="14"/>
        <v>2194</v>
      </c>
      <c r="L274" s="15"/>
      <c r="M274" s="15"/>
      <c r="N274" s="15"/>
      <c r="O274" s="15"/>
      <c r="P274" s="15"/>
      <c r="Q274" s="15"/>
      <c r="R274" s="15"/>
      <c r="S274" s="15"/>
    </row>
    <row r="275" spans="2:19" x14ac:dyDescent="0.3">
      <c r="B275" s="53">
        <v>2019</v>
      </c>
      <c r="C275" s="15" t="s">
        <v>112</v>
      </c>
      <c r="D275" s="15" t="s">
        <v>111</v>
      </c>
      <c r="E275" s="15">
        <v>2017</v>
      </c>
      <c r="F275" s="15" t="s">
        <v>94</v>
      </c>
      <c r="G275" s="15">
        <v>5</v>
      </c>
      <c r="H275" s="51">
        <v>1406</v>
      </c>
      <c r="I275" s="50">
        <f t="shared" si="12"/>
        <v>0</v>
      </c>
      <c r="J275" s="50">
        <f t="shared" si="13"/>
        <v>0</v>
      </c>
      <c r="K275" s="50">
        <f t="shared" si="14"/>
        <v>1406</v>
      </c>
      <c r="L275" s="15"/>
      <c r="M275" s="15"/>
      <c r="N275" s="15"/>
      <c r="O275" s="15"/>
      <c r="P275" s="15"/>
      <c r="Q275" s="15"/>
      <c r="R275" s="15"/>
      <c r="S275" s="15"/>
    </row>
    <row r="276" spans="2:19" x14ac:dyDescent="0.3">
      <c r="B276" s="53">
        <v>2019</v>
      </c>
      <c r="C276" s="15" t="s">
        <v>110</v>
      </c>
      <c r="D276" s="15" t="s">
        <v>109</v>
      </c>
      <c r="E276" s="15">
        <v>2019</v>
      </c>
      <c r="F276" s="15" t="s">
        <v>99</v>
      </c>
      <c r="G276" s="15">
        <v>4</v>
      </c>
      <c r="H276" s="51">
        <v>279</v>
      </c>
      <c r="I276" s="50">
        <f t="shared" si="12"/>
        <v>0</v>
      </c>
      <c r="J276" s="50">
        <f t="shared" si="13"/>
        <v>279</v>
      </c>
      <c r="K276" s="50">
        <f t="shared" si="14"/>
        <v>0</v>
      </c>
      <c r="L276" s="15"/>
      <c r="M276" s="15"/>
      <c r="N276" s="15"/>
      <c r="O276" s="15"/>
      <c r="P276" s="15"/>
      <c r="Q276" s="15"/>
      <c r="R276" s="15"/>
      <c r="S276" s="15"/>
    </row>
    <row r="277" spans="2:19" x14ac:dyDescent="0.3">
      <c r="B277" s="53">
        <v>2019</v>
      </c>
      <c r="C277" s="15" t="s">
        <v>108</v>
      </c>
      <c r="D277" s="15" t="s">
        <v>107</v>
      </c>
      <c r="E277" s="15">
        <v>2019</v>
      </c>
      <c r="F277" s="15" t="s">
        <v>101</v>
      </c>
      <c r="G277" s="15">
        <v>5</v>
      </c>
      <c r="H277" s="51">
        <v>516</v>
      </c>
      <c r="I277" s="50">
        <f t="shared" si="12"/>
        <v>0</v>
      </c>
      <c r="J277" s="50">
        <f t="shared" si="13"/>
        <v>0</v>
      </c>
      <c r="K277" s="50">
        <f t="shared" si="14"/>
        <v>516</v>
      </c>
      <c r="L277" s="15"/>
      <c r="M277" s="15"/>
      <c r="N277" s="15"/>
      <c r="O277" s="15"/>
      <c r="P277" s="15"/>
      <c r="Q277" s="15"/>
      <c r="R277" s="15"/>
      <c r="S277" s="15"/>
    </row>
    <row r="278" spans="2:19" x14ac:dyDescent="0.3">
      <c r="B278" s="53">
        <v>2019</v>
      </c>
      <c r="C278" s="15" t="s">
        <v>106</v>
      </c>
      <c r="D278" s="15" t="s">
        <v>105</v>
      </c>
      <c r="E278" s="15">
        <v>2016</v>
      </c>
      <c r="F278" s="15" t="s">
        <v>82</v>
      </c>
      <c r="G278" s="15">
        <v>5</v>
      </c>
      <c r="H278" s="51">
        <v>3965</v>
      </c>
      <c r="I278" s="50">
        <f t="shared" si="12"/>
        <v>0</v>
      </c>
      <c r="J278" s="50">
        <f t="shared" si="13"/>
        <v>0</v>
      </c>
      <c r="K278" s="50">
        <f t="shared" si="14"/>
        <v>3965</v>
      </c>
      <c r="L278" s="15"/>
      <c r="M278" s="15"/>
      <c r="N278" s="15"/>
      <c r="O278" s="15"/>
      <c r="P278" s="15"/>
      <c r="Q278" s="15"/>
      <c r="R278" s="15"/>
      <c r="S278" s="15"/>
    </row>
    <row r="279" spans="2:19" x14ac:dyDescent="0.3">
      <c r="B279" s="53">
        <v>2019</v>
      </c>
      <c r="C279" s="15" t="s">
        <v>104</v>
      </c>
      <c r="D279" s="15" t="s">
        <v>103</v>
      </c>
      <c r="E279" s="15">
        <v>2018</v>
      </c>
      <c r="F279" s="15" t="s">
        <v>77</v>
      </c>
      <c r="G279" s="15">
        <v>5</v>
      </c>
      <c r="H279" s="51">
        <v>768</v>
      </c>
      <c r="I279" s="50">
        <f t="shared" si="12"/>
        <v>0</v>
      </c>
      <c r="J279" s="50">
        <f t="shared" si="13"/>
        <v>0</v>
      </c>
      <c r="K279" s="50">
        <f t="shared" si="14"/>
        <v>768</v>
      </c>
      <c r="L279" s="15"/>
      <c r="M279" s="15"/>
      <c r="N279" s="15"/>
      <c r="O279" s="15"/>
      <c r="P279" s="15"/>
      <c r="Q279" s="15"/>
      <c r="R279" s="15"/>
      <c r="S279" s="15"/>
    </row>
    <row r="280" spans="2:19" x14ac:dyDescent="0.3">
      <c r="B280" s="53">
        <v>2019</v>
      </c>
      <c r="C280" s="15" t="s">
        <v>102</v>
      </c>
      <c r="D280" s="15" t="s">
        <v>88</v>
      </c>
      <c r="E280" s="15">
        <v>2015</v>
      </c>
      <c r="F280" s="15" t="s">
        <v>101</v>
      </c>
      <c r="G280" s="15">
        <v>5</v>
      </c>
      <c r="H280" s="51">
        <v>1685</v>
      </c>
      <c r="I280" s="50">
        <f t="shared" si="12"/>
        <v>0</v>
      </c>
      <c r="J280" s="50">
        <f t="shared" si="13"/>
        <v>0</v>
      </c>
      <c r="K280" s="50">
        <f t="shared" si="14"/>
        <v>1685</v>
      </c>
      <c r="L280" s="15"/>
      <c r="M280" s="15"/>
      <c r="N280" s="15"/>
      <c r="O280" s="15"/>
      <c r="P280" s="15"/>
      <c r="Q280" s="15"/>
      <c r="R280" s="15"/>
      <c r="S280" s="15"/>
    </row>
    <row r="281" spans="2:19" x14ac:dyDescent="0.3">
      <c r="B281" s="53">
        <v>2019</v>
      </c>
      <c r="C281" s="15" t="s">
        <v>100</v>
      </c>
      <c r="D281" s="15" t="s">
        <v>88</v>
      </c>
      <c r="E281" s="15">
        <v>2013</v>
      </c>
      <c r="F281" s="15" t="s">
        <v>99</v>
      </c>
      <c r="G281" s="15">
        <v>4</v>
      </c>
      <c r="H281" s="51">
        <v>1406</v>
      </c>
      <c r="I281" s="50">
        <f t="shared" si="12"/>
        <v>0</v>
      </c>
      <c r="J281" s="50">
        <f t="shared" si="13"/>
        <v>1406</v>
      </c>
      <c r="K281" s="50">
        <f t="shared" si="14"/>
        <v>0</v>
      </c>
      <c r="L281" s="15"/>
      <c r="M281" s="15"/>
      <c r="N281" s="15"/>
      <c r="O281" s="15"/>
      <c r="P281" s="15"/>
      <c r="Q281" s="15"/>
      <c r="R281" s="15"/>
      <c r="S281" s="15"/>
    </row>
    <row r="282" spans="2:19" x14ac:dyDescent="0.3">
      <c r="B282" s="53">
        <v>2019</v>
      </c>
      <c r="C282" s="15" t="s">
        <v>98</v>
      </c>
      <c r="D282" s="15" t="s">
        <v>97</v>
      </c>
      <c r="E282" s="15">
        <v>2017</v>
      </c>
      <c r="F282" s="15" t="s">
        <v>82</v>
      </c>
      <c r="G282" s="15">
        <v>5</v>
      </c>
      <c r="H282" s="51">
        <v>1365</v>
      </c>
      <c r="I282" s="50">
        <f t="shared" si="12"/>
        <v>0</v>
      </c>
      <c r="J282" s="50">
        <f t="shared" si="13"/>
        <v>0</v>
      </c>
      <c r="K282" s="50">
        <f t="shared" si="14"/>
        <v>1365</v>
      </c>
      <c r="L282" s="15"/>
      <c r="M282" s="15"/>
      <c r="N282" s="15"/>
      <c r="O282" s="15"/>
      <c r="P282" s="15"/>
      <c r="Q282" s="15"/>
      <c r="R282" s="15"/>
      <c r="S282" s="15"/>
    </row>
    <row r="283" spans="2:19" x14ac:dyDescent="0.3">
      <c r="B283" s="53">
        <v>2019</v>
      </c>
      <c r="C283" s="15" t="s">
        <v>96</v>
      </c>
      <c r="D283" s="15" t="s">
        <v>95</v>
      </c>
      <c r="E283" s="15">
        <v>2019</v>
      </c>
      <c r="F283" s="15" t="s">
        <v>94</v>
      </c>
      <c r="G283" s="15">
        <v>3</v>
      </c>
      <c r="H283" s="51">
        <v>199</v>
      </c>
      <c r="I283" s="50">
        <f t="shared" si="12"/>
        <v>199</v>
      </c>
      <c r="J283" s="50">
        <f t="shared" si="13"/>
        <v>0</v>
      </c>
      <c r="K283" s="50">
        <f t="shared" si="14"/>
        <v>0</v>
      </c>
      <c r="L283" s="15"/>
      <c r="M283" s="15"/>
      <c r="N283" s="15"/>
      <c r="O283" s="15"/>
      <c r="P283" s="15"/>
      <c r="Q283" s="15"/>
      <c r="R283" s="15"/>
      <c r="S283" s="15"/>
    </row>
    <row r="284" spans="2:19" x14ac:dyDescent="0.3">
      <c r="B284" s="53">
        <v>2019</v>
      </c>
      <c r="C284" s="15" t="s">
        <v>93</v>
      </c>
      <c r="D284" s="15" t="s">
        <v>92</v>
      </c>
      <c r="E284" s="15">
        <v>2018</v>
      </c>
      <c r="F284" s="15" t="s">
        <v>90</v>
      </c>
      <c r="G284" s="15">
        <v>5</v>
      </c>
      <c r="H284" s="51">
        <v>44</v>
      </c>
      <c r="I284" s="50">
        <f t="shared" si="12"/>
        <v>0</v>
      </c>
      <c r="J284" s="50">
        <f t="shared" si="13"/>
        <v>0</v>
      </c>
      <c r="K284" s="50">
        <f t="shared" si="14"/>
        <v>44</v>
      </c>
      <c r="L284" s="15"/>
      <c r="M284" s="15"/>
      <c r="N284" s="15"/>
      <c r="O284" s="15"/>
      <c r="P284" s="15"/>
      <c r="Q284" s="15"/>
      <c r="R284" s="15"/>
      <c r="S284" s="15"/>
    </row>
    <row r="285" spans="2:19" x14ac:dyDescent="0.3">
      <c r="B285" s="53">
        <v>2019</v>
      </c>
      <c r="C285" s="15" t="s">
        <v>91</v>
      </c>
      <c r="D285" s="15" t="s">
        <v>88</v>
      </c>
      <c r="E285" s="15">
        <v>2018</v>
      </c>
      <c r="F285" s="15" t="s">
        <v>90</v>
      </c>
      <c r="G285" s="15">
        <v>5</v>
      </c>
      <c r="H285" s="51">
        <v>235</v>
      </c>
      <c r="I285" s="50">
        <f t="shared" si="12"/>
        <v>0</v>
      </c>
      <c r="J285" s="50">
        <f t="shared" si="13"/>
        <v>0</v>
      </c>
      <c r="K285" s="50">
        <f t="shared" si="14"/>
        <v>235</v>
      </c>
      <c r="L285" s="15"/>
      <c r="M285" s="15"/>
      <c r="N285" s="15"/>
      <c r="O285" s="15"/>
      <c r="P285" s="15"/>
      <c r="Q285" s="15"/>
      <c r="R285" s="15"/>
      <c r="S285" s="15"/>
    </row>
    <row r="286" spans="2:19" x14ac:dyDescent="0.3">
      <c r="B286" s="53">
        <v>2019</v>
      </c>
      <c r="C286" s="15" t="s">
        <v>89</v>
      </c>
      <c r="D286" s="15" t="s">
        <v>88</v>
      </c>
      <c r="E286" s="15">
        <v>2017</v>
      </c>
      <c r="F286" s="15" t="s">
        <v>85</v>
      </c>
      <c r="G286" s="15">
        <v>5</v>
      </c>
      <c r="H286" s="51">
        <v>47</v>
      </c>
      <c r="I286" s="50">
        <f t="shared" si="12"/>
        <v>0</v>
      </c>
      <c r="J286" s="50">
        <f t="shared" si="13"/>
        <v>0</v>
      </c>
      <c r="K286" s="50">
        <f t="shared" si="14"/>
        <v>47</v>
      </c>
      <c r="L286" s="15"/>
      <c r="M286" s="15"/>
      <c r="N286" s="15"/>
      <c r="O286" s="15"/>
      <c r="P286" s="15"/>
      <c r="Q286" s="15"/>
      <c r="R286" s="15"/>
      <c r="S286" s="15"/>
    </row>
    <row r="287" spans="2:19" x14ac:dyDescent="0.3">
      <c r="B287" s="53">
        <v>2019</v>
      </c>
      <c r="C287" s="15" t="s">
        <v>87</v>
      </c>
      <c r="D287" s="15" t="s">
        <v>86</v>
      </c>
      <c r="E287" s="15">
        <v>2017</v>
      </c>
      <c r="F287" s="15" t="s">
        <v>85</v>
      </c>
      <c r="G287" s="15">
        <v>5</v>
      </c>
      <c r="H287" s="51">
        <v>238</v>
      </c>
      <c r="I287" s="50">
        <f t="shared" si="12"/>
        <v>0</v>
      </c>
      <c r="J287" s="50">
        <f t="shared" si="13"/>
        <v>0</v>
      </c>
      <c r="K287" s="50">
        <f t="shared" si="14"/>
        <v>238</v>
      </c>
      <c r="L287" s="15"/>
      <c r="M287" s="15"/>
      <c r="N287" s="15"/>
      <c r="O287" s="15"/>
      <c r="P287" s="15"/>
      <c r="Q287" s="15"/>
      <c r="R287" s="15"/>
      <c r="S287" s="15"/>
    </row>
    <row r="288" spans="2:19" x14ac:dyDescent="0.3">
      <c r="B288" s="53">
        <v>2019</v>
      </c>
      <c r="C288" s="15" t="s">
        <v>84</v>
      </c>
      <c r="D288" s="15" t="s">
        <v>83</v>
      </c>
      <c r="E288" s="15">
        <v>2018</v>
      </c>
      <c r="F288" s="15" t="s">
        <v>82</v>
      </c>
      <c r="G288" s="15">
        <v>5</v>
      </c>
      <c r="H288" s="51">
        <v>455</v>
      </c>
      <c r="I288" s="50">
        <f t="shared" si="12"/>
        <v>0</v>
      </c>
      <c r="J288" s="50">
        <f t="shared" si="13"/>
        <v>0</v>
      </c>
      <c r="K288" s="50">
        <f t="shared" si="14"/>
        <v>455</v>
      </c>
      <c r="L288" s="15"/>
      <c r="M288" s="15"/>
      <c r="N288" s="15"/>
      <c r="O288" s="15"/>
      <c r="P288" s="15"/>
      <c r="Q288" s="15"/>
      <c r="R288" s="15"/>
      <c r="S288" s="15"/>
    </row>
    <row r="289" spans="2:19" x14ac:dyDescent="0.3">
      <c r="B289" s="53">
        <v>2019</v>
      </c>
      <c r="C289" s="15" t="s">
        <v>81</v>
      </c>
      <c r="D289" s="15" t="s">
        <v>80</v>
      </c>
      <c r="E289" s="15">
        <v>2017</v>
      </c>
      <c r="F289" s="15" t="s">
        <v>77</v>
      </c>
      <c r="G289" s="15">
        <v>5</v>
      </c>
      <c r="H289" s="51">
        <v>664</v>
      </c>
      <c r="I289" s="50">
        <f t="shared" si="12"/>
        <v>0</v>
      </c>
      <c r="J289" s="50">
        <f t="shared" si="13"/>
        <v>0</v>
      </c>
      <c r="K289" s="50">
        <f t="shared" si="14"/>
        <v>664</v>
      </c>
      <c r="L289" s="15"/>
      <c r="M289" s="15"/>
      <c r="N289" s="15"/>
      <c r="O289" s="15"/>
      <c r="P289" s="15"/>
      <c r="Q289" s="15"/>
      <c r="R289" s="15"/>
      <c r="S289" s="15"/>
    </row>
    <row r="290" spans="2:19" x14ac:dyDescent="0.3">
      <c r="B290" s="53">
        <v>2019</v>
      </c>
      <c r="C290" s="15" t="s">
        <v>79</v>
      </c>
      <c r="D290" s="15" t="s">
        <v>78</v>
      </c>
      <c r="E290" s="15">
        <v>2015</v>
      </c>
      <c r="F290" s="15" t="s">
        <v>77</v>
      </c>
      <c r="G290" s="15">
        <v>5</v>
      </c>
      <c r="H290" s="51">
        <v>576</v>
      </c>
      <c r="I290" s="50">
        <f t="shared" si="12"/>
        <v>0</v>
      </c>
      <c r="J290" s="50">
        <f t="shared" si="13"/>
        <v>0</v>
      </c>
      <c r="K290" s="50">
        <f t="shared" si="14"/>
        <v>576</v>
      </c>
      <c r="L290" s="15"/>
      <c r="M290" s="15"/>
      <c r="N290" s="15"/>
      <c r="O290" s="15"/>
      <c r="P290" s="15"/>
      <c r="Q290" s="15"/>
      <c r="R290" s="15"/>
      <c r="S290" s="15"/>
    </row>
    <row r="291" spans="2:19" x14ac:dyDescent="0.3">
      <c r="B291" s="53">
        <v>2019</v>
      </c>
      <c r="C291" s="52" t="s">
        <v>47</v>
      </c>
      <c r="D291" s="52" t="s">
        <v>47</v>
      </c>
      <c r="E291" s="15" t="s">
        <v>47</v>
      </c>
      <c r="F291" s="15" t="s">
        <v>47</v>
      </c>
      <c r="G291" s="15" t="s">
        <v>76</v>
      </c>
      <c r="H291" s="51">
        <v>24049</v>
      </c>
      <c r="I291" s="50">
        <f t="shared" si="12"/>
        <v>0</v>
      </c>
      <c r="J291" s="50">
        <f t="shared" si="13"/>
        <v>0</v>
      </c>
      <c r="K291" s="50">
        <f t="shared" si="14"/>
        <v>0</v>
      </c>
      <c r="L291" s="15"/>
      <c r="M291" s="15"/>
      <c r="N291" s="15"/>
      <c r="O291" s="15"/>
      <c r="P291" s="15"/>
      <c r="Q291" s="15"/>
      <c r="R291" s="15"/>
      <c r="S291" s="15"/>
    </row>
    <row r="292" spans="2:19" x14ac:dyDescent="0.3">
      <c r="B292" s="13">
        <v>2019</v>
      </c>
      <c r="C292" s="14" t="s">
        <v>33</v>
      </c>
      <c r="D292" s="49" t="s">
        <v>47</v>
      </c>
      <c r="E292" s="49" t="s">
        <v>47</v>
      </c>
      <c r="F292" s="49" t="s">
        <v>47</v>
      </c>
      <c r="G292" s="49" t="s">
        <v>47</v>
      </c>
      <c r="H292" s="48">
        <f>SUM(H4:H290)</f>
        <v>217302</v>
      </c>
      <c r="I292" s="16">
        <f>SUM(I4:I290)</f>
        <v>11962</v>
      </c>
      <c r="J292" s="16">
        <f>SUM(J4:J290)</f>
        <v>22407</v>
      </c>
      <c r="K292" s="16">
        <f>SUM(K4:K290)</f>
        <v>182933</v>
      </c>
      <c r="L292" s="47">
        <f>SUM(J292:K292)/$H292</f>
        <v>0.94495218635815592</v>
      </c>
      <c r="M292" s="46">
        <f>K292/$H292</f>
        <v>0.84183762689712938</v>
      </c>
      <c r="N292" s="15"/>
      <c r="O292" s="15"/>
      <c r="P292" s="15"/>
      <c r="Q292" s="15"/>
      <c r="R292" s="15"/>
      <c r="S292" s="15"/>
    </row>
    <row r="293" spans="2:19" x14ac:dyDescent="0.3">
      <c r="B293" s="13">
        <v>2019</v>
      </c>
      <c r="C293" s="14" t="s">
        <v>34</v>
      </c>
      <c r="D293" s="49" t="s">
        <v>47</v>
      </c>
      <c r="E293" s="49" t="s">
        <v>47</v>
      </c>
      <c r="F293" s="49" t="s">
        <v>47</v>
      </c>
      <c r="G293" s="49" t="s">
        <v>47</v>
      </c>
      <c r="H293" s="48">
        <f>SUM(H4:H291)</f>
        <v>241351</v>
      </c>
      <c r="I293" s="16">
        <f>SUM(I4:I290)</f>
        <v>11962</v>
      </c>
      <c r="J293" s="16">
        <f>SUM(J4:J290)</f>
        <v>22407</v>
      </c>
      <c r="K293" s="16">
        <f>SUM(K4:K290)</f>
        <v>182933</v>
      </c>
      <c r="L293" s="47">
        <f>SUM(J293:K293)/$H293</f>
        <v>0.85079407170469568</v>
      </c>
      <c r="M293" s="46">
        <f>K293/$H293</f>
        <v>0.75795418291202443</v>
      </c>
      <c r="N293" s="16"/>
      <c r="O293" s="16"/>
      <c r="P293" s="16"/>
      <c r="Q293" s="16"/>
      <c r="R293" s="16"/>
      <c r="S293" s="16"/>
    </row>
    <row r="294" spans="2:19" x14ac:dyDescent="0.3">
      <c r="B294" s="53">
        <v>2020</v>
      </c>
      <c r="C294" s="15" t="s">
        <v>522</v>
      </c>
      <c r="D294" s="15" t="s">
        <v>88</v>
      </c>
      <c r="E294" s="15">
        <v>2019</v>
      </c>
      <c r="F294" s="15" t="s">
        <v>82</v>
      </c>
      <c r="G294" s="15">
        <v>3</v>
      </c>
      <c r="H294" s="51">
        <v>0</v>
      </c>
      <c r="I294" s="50">
        <f t="shared" ref="I294:I357" si="15">IF(G294&lt;4,H294,0)</f>
        <v>0</v>
      </c>
      <c r="J294" s="50">
        <f t="shared" ref="J294:J357" si="16">IF(G294=4,H294,0)</f>
        <v>0</v>
      </c>
      <c r="K294" s="50">
        <f t="shared" ref="K294:K357" si="17">IF(G294=5,H294,0)</f>
        <v>0</v>
      </c>
      <c r="L294" s="15"/>
      <c r="M294" s="15"/>
      <c r="N294" s="15"/>
      <c r="O294" s="15"/>
      <c r="P294" s="15"/>
      <c r="Q294" s="15"/>
      <c r="R294" s="15"/>
      <c r="S294" s="15"/>
    </row>
    <row r="295" spans="2:19" x14ac:dyDescent="0.3">
      <c r="B295" s="53">
        <v>2020</v>
      </c>
      <c r="C295" s="15" t="s">
        <v>521</v>
      </c>
      <c r="D295" s="15" t="s">
        <v>88</v>
      </c>
      <c r="E295" s="15">
        <v>2016</v>
      </c>
      <c r="F295" s="15" t="s">
        <v>90</v>
      </c>
      <c r="G295" s="15">
        <v>5</v>
      </c>
      <c r="H295" s="51">
        <v>47</v>
      </c>
      <c r="I295" s="50">
        <f t="shared" si="15"/>
        <v>0</v>
      </c>
      <c r="J295" s="50">
        <f t="shared" si="16"/>
        <v>0</v>
      </c>
      <c r="K295" s="50">
        <f t="shared" si="17"/>
        <v>47</v>
      </c>
      <c r="L295" s="15"/>
      <c r="M295" s="15"/>
      <c r="N295" s="15"/>
      <c r="O295" s="15"/>
      <c r="P295" s="15"/>
      <c r="Q295" s="15"/>
      <c r="R295" s="15"/>
      <c r="S295" s="15"/>
    </row>
    <row r="296" spans="2:19" x14ac:dyDescent="0.3">
      <c r="B296" s="53">
        <v>2020</v>
      </c>
      <c r="C296" s="15" t="s">
        <v>520</v>
      </c>
      <c r="D296" s="15" t="s">
        <v>519</v>
      </c>
      <c r="E296" s="15">
        <v>2017</v>
      </c>
      <c r="F296" s="15" t="s">
        <v>117</v>
      </c>
      <c r="G296" s="15">
        <v>3</v>
      </c>
      <c r="H296" s="51">
        <v>29</v>
      </c>
      <c r="I296" s="50">
        <f t="shared" si="15"/>
        <v>29</v>
      </c>
      <c r="J296" s="50">
        <f t="shared" si="16"/>
        <v>0</v>
      </c>
      <c r="K296" s="50">
        <f t="shared" si="17"/>
        <v>0</v>
      </c>
      <c r="L296" s="15"/>
      <c r="M296" s="15"/>
      <c r="N296" s="15"/>
      <c r="O296" s="15"/>
      <c r="P296" s="15"/>
      <c r="Q296" s="15"/>
      <c r="R296" s="15"/>
      <c r="S296" s="15"/>
    </row>
    <row r="297" spans="2:19" x14ac:dyDescent="0.3">
      <c r="B297" s="53">
        <v>2020</v>
      </c>
      <c r="C297" s="15" t="s">
        <v>518</v>
      </c>
      <c r="D297" s="15" t="s">
        <v>517</v>
      </c>
      <c r="E297" s="15">
        <v>2017</v>
      </c>
      <c r="F297" s="15" t="s">
        <v>77</v>
      </c>
      <c r="G297" s="15">
        <v>5</v>
      </c>
      <c r="H297" s="51">
        <v>96</v>
      </c>
      <c r="I297" s="50">
        <f t="shared" si="15"/>
        <v>0</v>
      </c>
      <c r="J297" s="50">
        <f t="shared" si="16"/>
        <v>0</v>
      </c>
      <c r="K297" s="50">
        <f t="shared" si="17"/>
        <v>96</v>
      </c>
      <c r="L297" s="15"/>
      <c r="M297" s="15"/>
      <c r="N297" s="15"/>
      <c r="O297" s="15"/>
      <c r="P297" s="15"/>
      <c r="Q297" s="15"/>
      <c r="R297" s="15"/>
      <c r="S297" s="15"/>
    </row>
    <row r="298" spans="2:19" x14ac:dyDescent="0.3">
      <c r="B298" s="53">
        <v>2020</v>
      </c>
      <c r="C298" s="15" t="s">
        <v>516</v>
      </c>
      <c r="D298" s="15" t="s">
        <v>515</v>
      </c>
      <c r="E298" s="15">
        <v>2019</v>
      </c>
      <c r="F298" s="15" t="s">
        <v>94</v>
      </c>
      <c r="G298" s="15">
        <v>5</v>
      </c>
      <c r="H298" s="51">
        <v>40</v>
      </c>
      <c r="I298" s="50">
        <f t="shared" si="15"/>
        <v>0</v>
      </c>
      <c r="J298" s="50">
        <f t="shared" si="16"/>
        <v>0</v>
      </c>
      <c r="K298" s="50">
        <f t="shared" si="17"/>
        <v>40</v>
      </c>
      <c r="L298" s="15"/>
      <c r="M298" s="15"/>
      <c r="N298" s="15"/>
      <c r="O298" s="15"/>
      <c r="P298" s="15"/>
      <c r="Q298" s="15"/>
      <c r="R298" s="15"/>
      <c r="S298" s="15"/>
    </row>
    <row r="299" spans="2:19" x14ac:dyDescent="0.3">
      <c r="B299" s="53">
        <v>2020</v>
      </c>
      <c r="C299" s="15" t="s">
        <v>514</v>
      </c>
      <c r="D299" s="15" t="s">
        <v>513</v>
      </c>
      <c r="E299" s="15">
        <v>2020</v>
      </c>
      <c r="F299" s="15" t="s">
        <v>117</v>
      </c>
      <c r="G299" s="15">
        <v>5</v>
      </c>
      <c r="H299" s="51">
        <v>90</v>
      </c>
      <c r="I299" s="50">
        <f t="shared" si="15"/>
        <v>0</v>
      </c>
      <c r="J299" s="50">
        <f t="shared" si="16"/>
        <v>0</v>
      </c>
      <c r="K299" s="50">
        <f t="shared" si="17"/>
        <v>90</v>
      </c>
      <c r="L299" s="15"/>
      <c r="M299" s="15"/>
      <c r="N299" s="15"/>
      <c r="O299" s="15"/>
      <c r="P299" s="15"/>
      <c r="Q299" s="15"/>
      <c r="R299" s="15"/>
      <c r="S299" s="15"/>
    </row>
    <row r="300" spans="2:19" x14ac:dyDescent="0.3">
      <c r="B300" s="53">
        <v>2020</v>
      </c>
      <c r="C300" s="15" t="s">
        <v>512</v>
      </c>
      <c r="D300" s="15" t="s">
        <v>88</v>
      </c>
      <c r="E300" s="15">
        <v>2014</v>
      </c>
      <c r="F300" s="15" t="s">
        <v>117</v>
      </c>
      <c r="G300" s="15">
        <v>5</v>
      </c>
      <c r="H300" s="51">
        <v>0</v>
      </c>
      <c r="I300" s="50">
        <f t="shared" si="15"/>
        <v>0</v>
      </c>
      <c r="J300" s="50">
        <f t="shared" si="16"/>
        <v>0</v>
      </c>
      <c r="K300" s="50">
        <f t="shared" si="17"/>
        <v>0</v>
      </c>
      <c r="L300" s="15"/>
      <c r="M300" s="15"/>
      <c r="N300" s="15"/>
      <c r="O300" s="15"/>
      <c r="P300" s="15"/>
      <c r="Q300" s="15"/>
      <c r="R300" s="15"/>
      <c r="S300" s="15"/>
    </row>
    <row r="301" spans="2:19" x14ac:dyDescent="0.3">
      <c r="B301" s="53">
        <v>2020</v>
      </c>
      <c r="C301" s="15" t="s">
        <v>511</v>
      </c>
      <c r="D301" s="15" t="s">
        <v>88</v>
      </c>
      <c r="E301" s="15">
        <v>2015</v>
      </c>
      <c r="F301" s="15" t="s">
        <v>90</v>
      </c>
      <c r="G301" s="15">
        <v>5</v>
      </c>
      <c r="H301" s="51">
        <v>153</v>
      </c>
      <c r="I301" s="50">
        <f t="shared" si="15"/>
        <v>0</v>
      </c>
      <c r="J301" s="50">
        <f t="shared" si="16"/>
        <v>0</v>
      </c>
      <c r="K301" s="50">
        <f t="shared" si="17"/>
        <v>153</v>
      </c>
      <c r="L301" s="15"/>
      <c r="M301" s="15"/>
      <c r="N301" s="15"/>
      <c r="O301" s="15"/>
      <c r="P301" s="15"/>
      <c r="Q301" s="15"/>
      <c r="R301" s="15"/>
      <c r="S301" s="15"/>
    </row>
    <row r="302" spans="2:19" x14ac:dyDescent="0.3">
      <c r="B302" s="53">
        <v>2020</v>
      </c>
      <c r="C302" s="15" t="s">
        <v>510</v>
      </c>
      <c r="D302" s="15" t="s">
        <v>88</v>
      </c>
      <c r="E302" s="15">
        <v>2015</v>
      </c>
      <c r="F302" s="15" t="s">
        <v>90</v>
      </c>
      <c r="G302" s="15">
        <v>5</v>
      </c>
      <c r="H302" s="51">
        <v>55</v>
      </c>
      <c r="I302" s="50">
        <f t="shared" si="15"/>
        <v>0</v>
      </c>
      <c r="J302" s="50">
        <f t="shared" si="16"/>
        <v>0</v>
      </c>
      <c r="K302" s="50">
        <f t="shared" si="17"/>
        <v>55</v>
      </c>
      <c r="L302" s="15"/>
      <c r="M302" s="15"/>
      <c r="N302" s="15"/>
      <c r="O302" s="15"/>
      <c r="P302" s="15"/>
      <c r="Q302" s="15"/>
      <c r="R302" s="15"/>
      <c r="S302" s="15"/>
    </row>
    <row r="303" spans="2:19" x14ac:dyDescent="0.3">
      <c r="B303" s="53">
        <v>2020</v>
      </c>
      <c r="C303" s="15" t="s">
        <v>509</v>
      </c>
      <c r="D303" s="15" t="s">
        <v>508</v>
      </c>
      <c r="E303" s="15">
        <v>2018</v>
      </c>
      <c r="F303" s="15" t="s">
        <v>85</v>
      </c>
      <c r="G303" s="15">
        <v>5</v>
      </c>
      <c r="H303" s="51">
        <v>469</v>
      </c>
      <c r="I303" s="50">
        <f t="shared" si="15"/>
        <v>0</v>
      </c>
      <c r="J303" s="50">
        <f t="shared" si="16"/>
        <v>0</v>
      </c>
      <c r="K303" s="50">
        <f t="shared" si="17"/>
        <v>469</v>
      </c>
      <c r="L303" s="15"/>
      <c r="M303" s="15"/>
      <c r="N303" s="15"/>
      <c r="O303" s="15"/>
      <c r="P303" s="15"/>
      <c r="Q303" s="15"/>
      <c r="R303" s="15"/>
      <c r="S303" s="15"/>
    </row>
    <row r="304" spans="2:19" x14ac:dyDescent="0.3">
      <c r="B304" s="53">
        <v>2020</v>
      </c>
      <c r="C304" s="15" t="s">
        <v>507</v>
      </c>
      <c r="D304" s="15" t="s">
        <v>88</v>
      </c>
      <c r="E304" s="15">
        <v>2018</v>
      </c>
      <c r="F304" s="15" t="s">
        <v>85</v>
      </c>
      <c r="G304" s="15">
        <v>5</v>
      </c>
      <c r="H304" s="51">
        <v>94</v>
      </c>
      <c r="I304" s="50">
        <f t="shared" si="15"/>
        <v>0</v>
      </c>
      <c r="J304" s="50">
        <f t="shared" si="16"/>
        <v>0</v>
      </c>
      <c r="K304" s="50">
        <f t="shared" si="17"/>
        <v>94</v>
      </c>
      <c r="L304" s="15"/>
      <c r="M304" s="15"/>
      <c r="N304" s="15"/>
      <c r="O304" s="15"/>
      <c r="P304" s="15"/>
      <c r="Q304" s="15"/>
      <c r="R304" s="15"/>
      <c r="S304" s="15"/>
    </row>
    <row r="305" spans="2:19" x14ac:dyDescent="0.3">
      <c r="B305" s="53">
        <v>2020</v>
      </c>
      <c r="C305" s="15" t="s">
        <v>506</v>
      </c>
      <c r="D305" s="15" t="s">
        <v>505</v>
      </c>
      <c r="E305" s="15">
        <v>2019</v>
      </c>
      <c r="F305" s="15" t="s">
        <v>77</v>
      </c>
      <c r="G305" s="15">
        <v>5</v>
      </c>
      <c r="H305" s="51">
        <v>73</v>
      </c>
      <c r="I305" s="50">
        <f t="shared" si="15"/>
        <v>0</v>
      </c>
      <c r="J305" s="50">
        <f t="shared" si="16"/>
        <v>0</v>
      </c>
      <c r="K305" s="50">
        <f t="shared" si="17"/>
        <v>73</v>
      </c>
      <c r="L305" s="15"/>
      <c r="M305" s="15"/>
      <c r="N305" s="15"/>
      <c r="O305" s="15"/>
      <c r="P305" s="15"/>
      <c r="Q305" s="15"/>
      <c r="R305" s="15"/>
      <c r="S305" s="15"/>
    </row>
    <row r="306" spans="2:19" x14ac:dyDescent="0.3">
      <c r="B306" s="53">
        <v>2020</v>
      </c>
      <c r="C306" s="15" t="s">
        <v>504</v>
      </c>
      <c r="D306" s="15" t="s">
        <v>503</v>
      </c>
      <c r="E306" s="15">
        <v>2016</v>
      </c>
      <c r="F306" s="15" t="s">
        <v>82</v>
      </c>
      <c r="G306" s="15">
        <v>5</v>
      </c>
      <c r="H306" s="51">
        <v>55</v>
      </c>
      <c r="I306" s="50">
        <f t="shared" si="15"/>
        <v>0</v>
      </c>
      <c r="J306" s="50">
        <f t="shared" si="16"/>
        <v>0</v>
      </c>
      <c r="K306" s="50">
        <f t="shared" si="17"/>
        <v>55</v>
      </c>
      <c r="L306" s="15"/>
      <c r="M306" s="15"/>
      <c r="N306" s="15"/>
      <c r="O306" s="15"/>
      <c r="P306" s="15"/>
      <c r="Q306" s="15"/>
      <c r="R306" s="15"/>
      <c r="S306" s="15"/>
    </row>
    <row r="307" spans="2:19" x14ac:dyDescent="0.3">
      <c r="B307" s="53">
        <v>2020</v>
      </c>
      <c r="C307" s="15" t="s">
        <v>502</v>
      </c>
      <c r="D307" s="15" t="s">
        <v>501</v>
      </c>
      <c r="E307" s="15">
        <v>2018</v>
      </c>
      <c r="F307" s="15" t="s">
        <v>82</v>
      </c>
      <c r="G307" s="15">
        <v>5</v>
      </c>
      <c r="H307" s="51">
        <v>265</v>
      </c>
      <c r="I307" s="50">
        <f t="shared" si="15"/>
        <v>0</v>
      </c>
      <c r="J307" s="50">
        <f t="shared" si="16"/>
        <v>0</v>
      </c>
      <c r="K307" s="50">
        <f t="shared" si="17"/>
        <v>265</v>
      </c>
      <c r="L307" s="15"/>
      <c r="M307" s="15"/>
      <c r="N307" s="15"/>
      <c r="O307" s="15"/>
      <c r="P307" s="15"/>
      <c r="Q307" s="15"/>
      <c r="R307" s="15"/>
      <c r="S307" s="15"/>
    </row>
    <row r="308" spans="2:19" x14ac:dyDescent="0.3">
      <c r="B308" s="53">
        <v>2020</v>
      </c>
      <c r="C308" s="15" t="s">
        <v>500</v>
      </c>
      <c r="D308" s="15" t="s">
        <v>499</v>
      </c>
      <c r="E308" s="15">
        <v>2017</v>
      </c>
      <c r="F308" s="15" t="s">
        <v>77</v>
      </c>
      <c r="G308" s="15">
        <v>5</v>
      </c>
      <c r="H308" s="51">
        <v>151</v>
      </c>
      <c r="I308" s="50">
        <f t="shared" si="15"/>
        <v>0</v>
      </c>
      <c r="J308" s="50">
        <f t="shared" si="16"/>
        <v>0</v>
      </c>
      <c r="K308" s="50">
        <f t="shared" si="17"/>
        <v>151</v>
      </c>
      <c r="L308" s="15"/>
      <c r="M308" s="15"/>
      <c r="N308" s="15"/>
      <c r="O308" s="15"/>
      <c r="P308" s="15"/>
      <c r="Q308" s="15"/>
      <c r="R308" s="15"/>
      <c r="S308" s="15"/>
    </row>
    <row r="309" spans="2:19" x14ac:dyDescent="0.3">
      <c r="B309" s="53">
        <v>2020</v>
      </c>
      <c r="C309" s="15" t="s">
        <v>497</v>
      </c>
      <c r="D309" s="15" t="s">
        <v>498</v>
      </c>
      <c r="E309" s="15">
        <v>2015</v>
      </c>
      <c r="F309" s="15" t="s">
        <v>77</v>
      </c>
      <c r="G309" s="15">
        <v>5</v>
      </c>
      <c r="H309" s="51">
        <v>436</v>
      </c>
      <c r="I309" s="50">
        <f t="shared" si="15"/>
        <v>0</v>
      </c>
      <c r="J309" s="50">
        <f t="shared" si="16"/>
        <v>0</v>
      </c>
      <c r="K309" s="50">
        <f t="shared" si="17"/>
        <v>436</v>
      </c>
      <c r="L309" s="15"/>
      <c r="M309" s="15"/>
      <c r="N309" s="15"/>
      <c r="O309" s="15"/>
      <c r="P309" s="15"/>
      <c r="Q309" s="15"/>
      <c r="R309" s="15"/>
      <c r="S309" s="15"/>
    </row>
    <row r="310" spans="2:19" x14ac:dyDescent="0.3">
      <c r="B310" s="53">
        <v>2020</v>
      </c>
      <c r="C310" s="15" t="s">
        <v>497</v>
      </c>
      <c r="D310" s="15" t="s">
        <v>496</v>
      </c>
      <c r="E310" s="15">
        <v>2019</v>
      </c>
      <c r="F310" s="15" t="s">
        <v>77</v>
      </c>
      <c r="G310" s="15">
        <v>5</v>
      </c>
      <c r="H310" s="51">
        <v>0</v>
      </c>
      <c r="I310" s="50">
        <f t="shared" si="15"/>
        <v>0</v>
      </c>
      <c r="J310" s="50">
        <f t="shared" si="16"/>
        <v>0</v>
      </c>
      <c r="K310" s="50">
        <f t="shared" si="17"/>
        <v>0</v>
      </c>
      <c r="L310" s="15"/>
      <c r="M310" s="15"/>
      <c r="N310" s="15"/>
      <c r="O310" s="15"/>
      <c r="P310" s="15"/>
      <c r="Q310" s="15"/>
      <c r="R310" s="15"/>
      <c r="S310" s="15"/>
    </row>
    <row r="311" spans="2:19" x14ac:dyDescent="0.3">
      <c r="B311" s="53">
        <v>2020</v>
      </c>
      <c r="C311" s="15" t="s">
        <v>495</v>
      </c>
      <c r="D311" s="15" t="s">
        <v>494</v>
      </c>
      <c r="E311" s="15">
        <v>2019</v>
      </c>
      <c r="F311" s="15" t="s">
        <v>77</v>
      </c>
      <c r="G311" s="15">
        <v>5</v>
      </c>
      <c r="H311" s="51">
        <v>470</v>
      </c>
      <c r="I311" s="50">
        <f t="shared" si="15"/>
        <v>0</v>
      </c>
      <c r="J311" s="50">
        <f t="shared" si="16"/>
        <v>0</v>
      </c>
      <c r="K311" s="50">
        <f t="shared" si="17"/>
        <v>470</v>
      </c>
      <c r="L311" s="15"/>
      <c r="M311" s="15"/>
      <c r="N311" s="15"/>
      <c r="O311" s="15"/>
      <c r="P311" s="15"/>
      <c r="Q311" s="15"/>
      <c r="R311" s="15"/>
      <c r="S311" s="15"/>
    </row>
    <row r="312" spans="2:19" x14ac:dyDescent="0.3">
      <c r="B312" s="53">
        <v>2020</v>
      </c>
      <c r="C312" s="15" t="s">
        <v>493</v>
      </c>
      <c r="D312" s="15" t="s">
        <v>492</v>
      </c>
      <c r="E312" s="15">
        <v>2015</v>
      </c>
      <c r="F312" s="15" t="s">
        <v>307</v>
      </c>
      <c r="G312" s="15">
        <v>4</v>
      </c>
      <c r="H312" s="51">
        <v>3</v>
      </c>
      <c r="I312" s="50">
        <f t="shared" si="15"/>
        <v>0</v>
      </c>
      <c r="J312" s="50">
        <f t="shared" si="16"/>
        <v>3</v>
      </c>
      <c r="K312" s="50">
        <f t="shared" si="17"/>
        <v>0</v>
      </c>
      <c r="L312" s="15"/>
      <c r="M312" s="15"/>
      <c r="N312" s="15"/>
      <c r="O312" s="15"/>
      <c r="P312" s="15"/>
      <c r="Q312" s="15"/>
      <c r="R312" s="15"/>
      <c r="S312" s="15"/>
    </row>
    <row r="313" spans="2:19" x14ac:dyDescent="0.3">
      <c r="B313" s="53">
        <v>2020</v>
      </c>
      <c r="C313" s="15" t="s">
        <v>491</v>
      </c>
      <c r="D313" s="15" t="s">
        <v>88</v>
      </c>
      <c r="E313" s="15">
        <v>2019</v>
      </c>
      <c r="F313" s="15" t="s">
        <v>117</v>
      </c>
      <c r="G313" s="15">
        <v>5</v>
      </c>
      <c r="H313" s="51">
        <v>235</v>
      </c>
      <c r="I313" s="50">
        <f t="shared" si="15"/>
        <v>0</v>
      </c>
      <c r="J313" s="50">
        <f t="shared" si="16"/>
        <v>0</v>
      </c>
      <c r="K313" s="50">
        <f t="shared" si="17"/>
        <v>235</v>
      </c>
      <c r="L313" s="15"/>
      <c r="M313" s="15"/>
      <c r="N313" s="15"/>
      <c r="O313" s="15"/>
      <c r="P313" s="15"/>
      <c r="Q313" s="15"/>
      <c r="R313" s="15"/>
      <c r="S313" s="15"/>
    </row>
    <row r="314" spans="2:19" x14ac:dyDescent="0.3">
      <c r="B314" s="53">
        <v>2020</v>
      </c>
      <c r="C314" s="15" t="s">
        <v>490</v>
      </c>
      <c r="D314" s="15" t="s">
        <v>88</v>
      </c>
      <c r="E314" s="15">
        <v>2014</v>
      </c>
      <c r="F314" s="15" t="s">
        <v>117</v>
      </c>
      <c r="G314" s="15">
        <v>5</v>
      </c>
      <c r="H314" s="51">
        <v>96</v>
      </c>
      <c r="I314" s="50">
        <f t="shared" si="15"/>
        <v>0</v>
      </c>
      <c r="J314" s="50">
        <f t="shared" si="16"/>
        <v>0</v>
      </c>
      <c r="K314" s="50">
        <f t="shared" si="17"/>
        <v>96</v>
      </c>
      <c r="L314" s="15"/>
      <c r="M314" s="15"/>
      <c r="N314" s="15"/>
      <c r="O314" s="15"/>
      <c r="P314" s="15"/>
      <c r="Q314" s="15"/>
      <c r="R314" s="15"/>
      <c r="S314" s="15"/>
    </row>
    <row r="315" spans="2:19" x14ac:dyDescent="0.3">
      <c r="B315" s="53">
        <v>2020</v>
      </c>
      <c r="C315" s="15" t="s">
        <v>489</v>
      </c>
      <c r="D315" s="15" t="s">
        <v>88</v>
      </c>
      <c r="E315" s="15">
        <v>2019</v>
      </c>
      <c r="F315" s="15" t="s">
        <v>90</v>
      </c>
      <c r="G315" s="15">
        <v>5</v>
      </c>
      <c r="H315" s="51">
        <v>583</v>
      </c>
      <c r="I315" s="50">
        <f t="shared" si="15"/>
        <v>0</v>
      </c>
      <c r="J315" s="50">
        <f t="shared" si="16"/>
        <v>0</v>
      </c>
      <c r="K315" s="50">
        <f t="shared" si="17"/>
        <v>583</v>
      </c>
      <c r="L315" s="15"/>
      <c r="M315" s="15"/>
      <c r="N315" s="15"/>
      <c r="O315" s="15"/>
      <c r="P315" s="15"/>
      <c r="Q315" s="15"/>
      <c r="R315" s="15"/>
      <c r="S315" s="15"/>
    </row>
    <row r="316" spans="2:19" x14ac:dyDescent="0.3">
      <c r="B316" s="53">
        <v>2020</v>
      </c>
      <c r="C316" s="15" t="s">
        <v>488</v>
      </c>
      <c r="D316" s="15" t="s">
        <v>487</v>
      </c>
      <c r="E316" s="15">
        <v>2017</v>
      </c>
      <c r="F316" s="15" t="s">
        <v>85</v>
      </c>
      <c r="G316" s="15">
        <v>5</v>
      </c>
      <c r="H316" s="51">
        <v>493</v>
      </c>
      <c r="I316" s="50">
        <f t="shared" si="15"/>
        <v>0</v>
      </c>
      <c r="J316" s="50">
        <f t="shared" si="16"/>
        <v>0</v>
      </c>
      <c r="K316" s="50">
        <f t="shared" si="17"/>
        <v>493</v>
      </c>
      <c r="L316" s="15"/>
      <c r="M316" s="15"/>
      <c r="N316" s="15"/>
      <c r="O316" s="15"/>
      <c r="P316" s="15"/>
      <c r="Q316" s="15"/>
      <c r="R316" s="15"/>
      <c r="S316" s="15"/>
    </row>
    <row r="317" spans="2:19" x14ac:dyDescent="0.3">
      <c r="B317" s="53">
        <v>2020</v>
      </c>
      <c r="C317" s="15" t="s">
        <v>486</v>
      </c>
      <c r="D317" s="15" t="s">
        <v>88</v>
      </c>
      <c r="E317" s="15">
        <v>2017</v>
      </c>
      <c r="F317" s="15" t="s">
        <v>85</v>
      </c>
      <c r="G317" s="15">
        <v>5</v>
      </c>
      <c r="H317" s="51">
        <v>78</v>
      </c>
      <c r="I317" s="50">
        <f t="shared" si="15"/>
        <v>0</v>
      </c>
      <c r="J317" s="50">
        <f t="shared" si="16"/>
        <v>0</v>
      </c>
      <c r="K317" s="50">
        <f t="shared" si="17"/>
        <v>78</v>
      </c>
      <c r="L317" s="15"/>
      <c r="M317" s="15"/>
      <c r="N317" s="15"/>
      <c r="O317" s="15"/>
      <c r="P317" s="15"/>
      <c r="Q317" s="15"/>
      <c r="R317" s="15"/>
      <c r="S317" s="15"/>
    </row>
    <row r="318" spans="2:19" x14ac:dyDescent="0.3">
      <c r="B318" s="53">
        <v>2020</v>
      </c>
      <c r="C318" s="15" t="s">
        <v>485</v>
      </c>
      <c r="D318" s="15" t="s">
        <v>88</v>
      </c>
      <c r="E318" s="15">
        <v>2013</v>
      </c>
      <c r="F318" s="15" t="s">
        <v>117</v>
      </c>
      <c r="G318" s="15">
        <v>4</v>
      </c>
      <c r="H318" s="51">
        <v>62</v>
      </c>
      <c r="I318" s="50">
        <f t="shared" si="15"/>
        <v>0</v>
      </c>
      <c r="J318" s="50">
        <f t="shared" si="16"/>
        <v>62</v>
      </c>
      <c r="K318" s="50">
        <f t="shared" si="17"/>
        <v>0</v>
      </c>
      <c r="L318" s="15"/>
      <c r="M318" s="15"/>
      <c r="N318" s="15"/>
      <c r="O318" s="15"/>
      <c r="P318" s="15"/>
      <c r="Q318" s="15"/>
      <c r="R318" s="15"/>
      <c r="S318" s="15"/>
    </row>
    <row r="319" spans="2:19" x14ac:dyDescent="0.3">
      <c r="B319" s="53">
        <v>2020</v>
      </c>
      <c r="C319" s="15" t="s">
        <v>484</v>
      </c>
      <c r="D319" s="15" t="s">
        <v>483</v>
      </c>
      <c r="E319" s="15">
        <v>2015</v>
      </c>
      <c r="F319" s="15" t="s">
        <v>82</v>
      </c>
      <c r="G319" s="15">
        <v>5</v>
      </c>
      <c r="H319" s="51">
        <v>469</v>
      </c>
      <c r="I319" s="50">
        <f t="shared" si="15"/>
        <v>0</v>
      </c>
      <c r="J319" s="50">
        <f t="shared" si="16"/>
        <v>0</v>
      </c>
      <c r="K319" s="50">
        <f t="shared" si="17"/>
        <v>469</v>
      </c>
      <c r="L319" s="15"/>
      <c r="M319" s="15"/>
      <c r="N319" s="15"/>
      <c r="O319" s="15"/>
      <c r="P319" s="15"/>
      <c r="Q319" s="15"/>
      <c r="R319" s="15"/>
      <c r="S319" s="15"/>
    </row>
    <row r="320" spans="2:19" x14ac:dyDescent="0.3">
      <c r="B320" s="53">
        <v>2020</v>
      </c>
      <c r="C320" s="15" t="s">
        <v>482</v>
      </c>
      <c r="D320" s="15" t="s">
        <v>88</v>
      </c>
      <c r="E320" s="15">
        <v>2015</v>
      </c>
      <c r="F320" s="15" t="s">
        <v>82</v>
      </c>
      <c r="G320" s="15">
        <v>5</v>
      </c>
      <c r="H320" s="51">
        <v>94</v>
      </c>
      <c r="I320" s="50">
        <f t="shared" si="15"/>
        <v>0</v>
      </c>
      <c r="J320" s="50">
        <f t="shared" si="16"/>
        <v>0</v>
      </c>
      <c r="K320" s="50">
        <f t="shared" si="17"/>
        <v>94</v>
      </c>
      <c r="L320" s="15"/>
      <c r="M320" s="15"/>
      <c r="N320" s="15"/>
      <c r="O320" s="15"/>
      <c r="P320" s="15"/>
      <c r="Q320" s="15"/>
      <c r="R320" s="15"/>
      <c r="S320" s="15"/>
    </row>
    <row r="321" spans="2:19" x14ac:dyDescent="0.3">
      <c r="B321" s="53">
        <v>2020</v>
      </c>
      <c r="C321" s="15" t="s">
        <v>481</v>
      </c>
      <c r="D321" s="15" t="s">
        <v>88</v>
      </c>
      <c r="E321" s="15">
        <v>2017</v>
      </c>
      <c r="F321" s="15" t="s">
        <v>82</v>
      </c>
      <c r="G321" s="15">
        <v>5</v>
      </c>
      <c r="H321" s="51">
        <v>433</v>
      </c>
      <c r="I321" s="50">
        <f t="shared" si="15"/>
        <v>0</v>
      </c>
      <c r="J321" s="50">
        <f t="shared" si="16"/>
        <v>0</v>
      </c>
      <c r="K321" s="50">
        <f t="shared" si="17"/>
        <v>433</v>
      </c>
      <c r="L321" s="15"/>
      <c r="M321" s="15"/>
      <c r="N321" s="15"/>
      <c r="O321" s="15"/>
      <c r="P321" s="15"/>
      <c r="Q321" s="15"/>
      <c r="R321" s="15"/>
      <c r="S321" s="15"/>
    </row>
    <row r="322" spans="2:19" x14ac:dyDescent="0.3">
      <c r="B322" s="53">
        <v>2020</v>
      </c>
      <c r="C322" s="15" t="s">
        <v>480</v>
      </c>
      <c r="D322" s="15" t="s">
        <v>88</v>
      </c>
      <c r="E322" s="15">
        <v>2017</v>
      </c>
      <c r="F322" s="15" t="s">
        <v>82</v>
      </c>
      <c r="G322" s="15">
        <v>5</v>
      </c>
      <c r="H322" s="51">
        <v>154</v>
      </c>
      <c r="I322" s="50">
        <f t="shared" si="15"/>
        <v>0</v>
      </c>
      <c r="J322" s="50">
        <f t="shared" si="16"/>
        <v>0</v>
      </c>
      <c r="K322" s="50">
        <f t="shared" si="17"/>
        <v>154</v>
      </c>
      <c r="L322" s="15"/>
      <c r="M322" s="15"/>
      <c r="N322" s="15"/>
      <c r="O322" s="15"/>
      <c r="P322" s="15"/>
      <c r="Q322" s="15"/>
      <c r="R322" s="15"/>
      <c r="S322" s="15"/>
    </row>
    <row r="323" spans="2:19" x14ac:dyDescent="0.3">
      <c r="B323" s="53">
        <v>2020</v>
      </c>
      <c r="C323" s="15" t="s">
        <v>479</v>
      </c>
      <c r="D323" s="15" t="s">
        <v>478</v>
      </c>
      <c r="E323" s="15">
        <v>2018</v>
      </c>
      <c r="F323" s="15" t="s">
        <v>77</v>
      </c>
      <c r="G323" s="15">
        <v>5</v>
      </c>
      <c r="H323" s="51">
        <v>780</v>
      </c>
      <c r="I323" s="50">
        <f t="shared" si="15"/>
        <v>0</v>
      </c>
      <c r="J323" s="50">
        <f t="shared" si="16"/>
        <v>0</v>
      </c>
      <c r="K323" s="50">
        <f t="shared" si="17"/>
        <v>780</v>
      </c>
      <c r="L323" s="15"/>
      <c r="M323" s="15"/>
      <c r="N323" s="15"/>
      <c r="O323" s="15"/>
      <c r="P323" s="15"/>
      <c r="Q323" s="15"/>
      <c r="R323" s="15"/>
      <c r="S323" s="15"/>
    </row>
    <row r="324" spans="2:19" x14ac:dyDescent="0.3">
      <c r="B324" s="53">
        <v>2020</v>
      </c>
      <c r="C324" s="15" t="s">
        <v>477</v>
      </c>
      <c r="D324" s="15" t="s">
        <v>88</v>
      </c>
      <c r="E324" s="15">
        <v>2019</v>
      </c>
      <c r="F324" s="15" t="s">
        <v>307</v>
      </c>
      <c r="G324" s="15">
        <v>5</v>
      </c>
      <c r="H324" s="51">
        <v>60</v>
      </c>
      <c r="I324" s="50">
        <f t="shared" si="15"/>
        <v>0</v>
      </c>
      <c r="J324" s="50">
        <f t="shared" si="16"/>
        <v>0</v>
      </c>
      <c r="K324" s="50">
        <f t="shared" si="17"/>
        <v>60</v>
      </c>
      <c r="L324" s="15"/>
      <c r="M324" s="15"/>
      <c r="N324" s="15"/>
      <c r="O324" s="15"/>
      <c r="P324" s="15"/>
      <c r="Q324" s="15"/>
      <c r="R324" s="15"/>
      <c r="S324" s="15"/>
    </row>
    <row r="325" spans="2:19" x14ac:dyDescent="0.3">
      <c r="B325" s="53">
        <v>2020</v>
      </c>
      <c r="C325" s="15" t="s">
        <v>476</v>
      </c>
      <c r="D325" s="15" t="s">
        <v>88</v>
      </c>
      <c r="E325" s="15">
        <v>2013</v>
      </c>
      <c r="F325" s="15" t="s">
        <v>117</v>
      </c>
      <c r="G325" s="15">
        <v>5</v>
      </c>
      <c r="H325" s="51">
        <v>0</v>
      </c>
      <c r="I325" s="50">
        <f t="shared" si="15"/>
        <v>0</v>
      </c>
      <c r="J325" s="50">
        <f t="shared" si="16"/>
        <v>0</v>
      </c>
      <c r="K325" s="50">
        <f t="shared" si="17"/>
        <v>0</v>
      </c>
      <c r="L325" s="15"/>
      <c r="M325" s="15"/>
      <c r="N325" s="15"/>
      <c r="O325" s="15"/>
      <c r="P325" s="15"/>
      <c r="Q325" s="15"/>
      <c r="R325" s="15"/>
      <c r="S325" s="15"/>
    </row>
    <row r="326" spans="2:19" x14ac:dyDescent="0.3">
      <c r="B326" s="53">
        <v>2020</v>
      </c>
      <c r="C326" s="15" t="s">
        <v>475</v>
      </c>
      <c r="D326" s="15" t="s">
        <v>88</v>
      </c>
      <c r="E326" s="15">
        <v>2018</v>
      </c>
      <c r="F326" s="15" t="s">
        <v>101</v>
      </c>
      <c r="G326" s="15">
        <v>4</v>
      </c>
      <c r="H326" s="51">
        <v>1992</v>
      </c>
      <c r="I326" s="50">
        <f t="shared" si="15"/>
        <v>0</v>
      </c>
      <c r="J326" s="50">
        <f t="shared" si="16"/>
        <v>1992</v>
      </c>
      <c r="K326" s="50">
        <f t="shared" si="17"/>
        <v>0</v>
      </c>
      <c r="L326" s="15"/>
      <c r="M326" s="15"/>
      <c r="N326" s="15"/>
      <c r="O326" s="15"/>
      <c r="P326" s="15"/>
      <c r="Q326" s="15"/>
      <c r="R326" s="15"/>
      <c r="S326" s="15"/>
    </row>
    <row r="327" spans="2:19" x14ac:dyDescent="0.3">
      <c r="B327" s="53">
        <v>2020</v>
      </c>
      <c r="C327" s="15" t="s">
        <v>474</v>
      </c>
      <c r="D327" s="15" t="s">
        <v>88</v>
      </c>
      <c r="E327" s="15">
        <v>2014</v>
      </c>
      <c r="F327" s="15" t="s">
        <v>94</v>
      </c>
      <c r="G327" s="15">
        <v>4</v>
      </c>
      <c r="H327" s="51">
        <v>93</v>
      </c>
      <c r="I327" s="50">
        <f t="shared" si="15"/>
        <v>0</v>
      </c>
      <c r="J327" s="50">
        <f t="shared" si="16"/>
        <v>93</v>
      </c>
      <c r="K327" s="50">
        <f t="shared" si="17"/>
        <v>0</v>
      </c>
      <c r="L327" s="15"/>
      <c r="M327" s="15"/>
      <c r="N327" s="15"/>
      <c r="O327" s="15"/>
      <c r="P327" s="15"/>
      <c r="Q327" s="15"/>
      <c r="R327" s="15"/>
      <c r="S327" s="15"/>
    </row>
    <row r="328" spans="2:19" x14ac:dyDescent="0.3">
      <c r="B328" s="53">
        <v>2020</v>
      </c>
      <c r="C328" s="15" t="s">
        <v>473</v>
      </c>
      <c r="D328" s="15" t="s">
        <v>88</v>
      </c>
      <c r="E328" s="15">
        <v>2017</v>
      </c>
      <c r="F328" s="15" t="s">
        <v>94</v>
      </c>
      <c r="G328" s="15">
        <v>4</v>
      </c>
      <c r="H328" s="51">
        <v>1061</v>
      </c>
      <c r="I328" s="50">
        <f t="shared" si="15"/>
        <v>0</v>
      </c>
      <c r="J328" s="50">
        <f t="shared" si="16"/>
        <v>1061</v>
      </c>
      <c r="K328" s="50">
        <f t="shared" si="17"/>
        <v>0</v>
      </c>
      <c r="L328" s="15"/>
      <c r="M328" s="15"/>
      <c r="N328" s="15"/>
      <c r="O328" s="15"/>
      <c r="P328" s="15"/>
      <c r="Q328" s="15"/>
      <c r="R328" s="15"/>
      <c r="S328" s="15"/>
    </row>
    <row r="329" spans="2:19" x14ac:dyDescent="0.3">
      <c r="B329" s="53">
        <v>2020</v>
      </c>
      <c r="C329" s="15" t="s">
        <v>472</v>
      </c>
      <c r="D329" s="15" t="s">
        <v>88</v>
      </c>
      <c r="E329" s="15">
        <v>2017</v>
      </c>
      <c r="F329" s="15" t="s">
        <v>101</v>
      </c>
      <c r="G329" s="15">
        <v>5</v>
      </c>
      <c r="H329" s="51">
        <v>341</v>
      </c>
      <c r="I329" s="50">
        <f t="shared" si="15"/>
        <v>0</v>
      </c>
      <c r="J329" s="50">
        <f t="shared" si="16"/>
        <v>0</v>
      </c>
      <c r="K329" s="50">
        <f t="shared" si="17"/>
        <v>341</v>
      </c>
      <c r="L329" s="15"/>
      <c r="M329" s="15"/>
      <c r="N329" s="15"/>
      <c r="O329" s="15"/>
      <c r="P329" s="15"/>
      <c r="Q329" s="15"/>
      <c r="R329" s="15"/>
      <c r="S329" s="15"/>
    </row>
    <row r="330" spans="2:19" x14ac:dyDescent="0.3">
      <c r="B330" s="53">
        <v>2020</v>
      </c>
      <c r="C330" s="15" t="s">
        <v>471</v>
      </c>
      <c r="D330" s="15" t="s">
        <v>470</v>
      </c>
      <c r="E330" s="15">
        <v>2021</v>
      </c>
      <c r="F330" s="15" t="s">
        <v>117</v>
      </c>
      <c r="G330" s="15">
        <v>4</v>
      </c>
      <c r="H330" s="51">
        <v>0</v>
      </c>
      <c r="I330" s="50">
        <f t="shared" si="15"/>
        <v>0</v>
      </c>
      <c r="J330" s="50">
        <f t="shared" si="16"/>
        <v>0</v>
      </c>
      <c r="K330" s="50">
        <f t="shared" si="17"/>
        <v>0</v>
      </c>
      <c r="L330" s="15"/>
      <c r="M330" s="15"/>
      <c r="N330" s="15"/>
      <c r="O330" s="15"/>
      <c r="P330" s="15"/>
      <c r="Q330" s="15"/>
      <c r="R330" s="15"/>
      <c r="S330" s="15"/>
    </row>
    <row r="331" spans="2:19" x14ac:dyDescent="0.3">
      <c r="B331" s="53">
        <v>2020</v>
      </c>
      <c r="C331" s="15" t="s">
        <v>469</v>
      </c>
      <c r="D331" s="15" t="s">
        <v>468</v>
      </c>
      <c r="E331" s="15">
        <v>2014</v>
      </c>
      <c r="F331" s="15" t="s">
        <v>117</v>
      </c>
      <c r="G331" s="15">
        <v>4</v>
      </c>
      <c r="H331" s="51">
        <v>231</v>
      </c>
      <c r="I331" s="50">
        <f t="shared" si="15"/>
        <v>0</v>
      </c>
      <c r="J331" s="50">
        <f t="shared" si="16"/>
        <v>231</v>
      </c>
      <c r="K331" s="50">
        <f t="shared" si="17"/>
        <v>0</v>
      </c>
      <c r="L331" s="15"/>
      <c r="M331" s="15"/>
      <c r="N331" s="15"/>
      <c r="O331" s="15"/>
      <c r="P331" s="15"/>
      <c r="Q331" s="15"/>
      <c r="R331" s="15"/>
      <c r="S331" s="15"/>
    </row>
    <row r="332" spans="2:19" x14ac:dyDescent="0.3">
      <c r="B332" s="53">
        <v>2020</v>
      </c>
      <c r="C332" s="15" t="s">
        <v>467</v>
      </c>
      <c r="D332" s="15" t="s">
        <v>88</v>
      </c>
      <c r="E332" s="15">
        <v>2013</v>
      </c>
      <c r="F332" s="15" t="s">
        <v>101</v>
      </c>
      <c r="G332" s="15">
        <v>5</v>
      </c>
      <c r="H332" s="51">
        <v>0</v>
      </c>
      <c r="I332" s="50">
        <f t="shared" si="15"/>
        <v>0</v>
      </c>
      <c r="J332" s="50">
        <f t="shared" si="16"/>
        <v>0</v>
      </c>
      <c r="K332" s="50">
        <f t="shared" si="17"/>
        <v>0</v>
      </c>
      <c r="L332" s="15"/>
      <c r="M332" s="15"/>
      <c r="N332" s="15"/>
      <c r="O332" s="15"/>
      <c r="P332" s="15"/>
      <c r="Q332" s="15"/>
      <c r="R332" s="15"/>
      <c r="S332" s="15"/>
    </row>
    <row r="333" spans="2:19" x14ac:dyDescent="0.3">
      <c r="B333" s="53">
        <v>2020</v>
      </c>
      <c r="C333" s="15" t="s">
        <v>466</v>
      </c>
      <c r="D333" s="15" t="s">
        <v>465</v>
      </c>
      <c r="E333" s="15">
        <v>2019</v>
      </c>
      <c r="F333" s="15" t="s">
        <v>82</v>
      </c>
      <c r="G333" s="15">
        <v>5</v>
      </c>
      <c r="H333" s="51">
        <v>341</v>
      </c>
      <c r="I333" s="50">
        <f t="shared" si="15"/>
        <v>0</v>
      </c>
      <c r="J333" s="50">
        <f t="shared" si="16"/>
        <v>0</v>
      </c>
      <c r="K333" s="50">
        <f t="shared" si="17"/>
        <v>341</v>
      </c>
      <c r="L333" s="15"/>
      <c r="M333" s="15"/>
      <c r="N333" s="15"/>
      <c r="O333" s="15"/>
      <c r="P333" s="15"/>
      <c r="Q333" s="15"/>
      <c r="R333" s="15"/>
      <c r="S333" s="15"/>
    </row>
    <row r="334" spans="2:19" x14ac:dyDescent="0.3">
      <c r="B334" s="53">
        <v>2020</v>
      </c>
      <c r="C334" s="15" t="s">
        <v>464</v>
      </c>
      <c r="D334" s="15" t="s">
        <v>463</v>
      </c>
      <c r="E334" s="15">
        <v>2014</v>
      </c>
      <c r="F334" s="15" t="s">
        <v>117</v>
      </c>
      <c r="G334" s="15">
        <v>3</v>
      </c>
      <c r="H334" s="51">
        <v>19</v>
      </c>
      <c r="I334" s="50">
        <f t="shared" si="15"/>
        <v>19</v>
      </c>
      <c r="J334" s="50">
        <f t="shared" si="16"/>
        <v>0</v>
      </c>
      <c r="K334" s="50">
        <f t="shared" si="17"/>
        <v>0</v>
      </c>
      <c r="L334" s="15"/>
      <c r="M334" s="15"/>
      <c r="N334" s="15"/>
      <c r="O334" s="15"/>
      <c r="P334" s="15"/>
      <c r="Q334" s="15"/>
      <c r="R334" s="15"/>
      <c r="S334" s="15"/>
    </row>
    <row r="335" spans="2:19" x14ac:dyDescent="0.3">
      <c r="B335" s="53">
        <v>2020</v>
      </c>
      <c r="C335" s="15" t="s">
        <v>462</v>
      </c>
      <c r="D335" s="15" t="s">
        <v>461</v>
      </c>
      <c r="E335" s="15">
        <v>2017</v>
      </c>
      <c r="F335" s="15" t="s">
        <v>117</v>
      </c>
      <c r="G335" s="15">
        <v>3</v>
      </c>
      <c r="H335" s="51">
        <v>0</v>
      </c>
      <c r="I335" s="50">
        <f t="shared" si="15"/>
        <v>0</v>
      </c>
      <c r="J335" s="50">
        <f t="shared" si="16"/>
        <v>0</v>
      </c>
      <c r="K335" s="50">
        <f t="shared" si="17"/>
        <v>0</v>
      </c>
      <c r="L335" s="15"/>
      <c r="M335" s="15"/>
      <c r="N335" s="15"/>
      <c r="O335" s="15"/>
      <c r="P335" s="15"/>
      <c r="Q335" s="15"/>
      <c r="R335" s="15"/>
      <c r="S335" s="15"/>
    </row>
    <row r="336" spans="2:19" x14ac:dyDescent="0.3">
      <c r="B336" s="53">
        <v>2020</v>
      </c>
      <c r="C336" s="15" t="s">
        <v>460</v>
      </c>
      <c r="D336" s="15" t="s">
        <v>88</v>
      </c>
      <c r="E336" s="15">
        <v>2015</v>
      </c>
      <c r="F336" s="15" t="s">
        <v>133</v>
      </c>
      <c r="G336" s="15">
        <v>5</v>
      </c>
      <c r="H336" s="51">
        <v>215</v>
      </c>
      <c r="I336" s="50">
        <f t="shared" si="15"/>
        <v>0</v>
      </c>
      <c r="J336" s="50">
        <f t="shared" si="16"/>
        <v>0</v>
      </c>
      <c r="K336" s="50">
        <f t="shared" si="17"/>
        <v>215</v>
      </c>
      <c r="L336" s="15"/>
      <c r="M336" s="15"/>
      <c r="N336" s="15"/>
      <c r="O336" s="15"/>
      <c r="P336" s="15"/>
      <c r="Q336" s="15"/>
      <c r="R336" s="15"/>
      <c r="S336" s="15"/>
    </row>
    <row r="337" spans="2:19" x14ac:dyDescent="0.3">
      <c r="B337" s="53">
        <v>2020</v>
      </c>
      <c r="C337" s="15" t="s">
        <v>459</v>
      </c>
      <c r="D337" s="15" t="s">
        <v>458</v>
      </c>
      <c r="E337" s="15">
        <v>2021</v>
      </c>
      <c r="F337" s="15" t="s">
        <v>82</v>
      </c>
      <c r="G337" s="15">
        <v>5</v>
      </c>
      <c r="H337" s="51">
        <v>1</v>
      </c>
      <c r="I337" s="50">
        <f t="shared" si="15"/>
        <v>0</v>
      </c>
      <c r="J337" s="50">
        <f t="shared" si="16"/>
        <v>0</v>
      </c>
      <c r="K337" s="50">
        <f t="shared" si="17"/>
        <v>1</v>
      </c>
      <c r="L337" s="15"/>
      <c r="M337" s="15"/>
      <c r="N337" s="15"/>
      <c r="O337" s="15"/>
      <c r="P337" s="15"/>
      <c r="Q337" s="15"/>
      <c r="R337" s="15"/>
      <c r="S337" s="15"/>
    </row>
    <row r="338" spans="2:19" x14ac:dyDescent="0.3">
      <c r="B338" s="53">
        <v>2020</v>
      </c>
      <c r="C338" s="15" t="s">
        <v>457</v>
      </c>
      <c r="D338" s="15" t="s">
        <v>456</v>
      </c>
      <c r="E338" s="15">
        <v>2017</v>
      </c>
      <c r="F338" s="15" t="s">
        <v>82</v>
      </c>
      <c r="G338" s="15">
        <v>3</v>
      </c>
      <c r="H338" s="51">
        <v>3539</v>
      </c>
      <c r="I338" s="50">
        <f t="shared" si="15"/>
        <v>3539</v>
      </c>
      <c r="J338" s="50">
        <f t="shared" si="16"/>
        <v>0</v>
      </c>
      <c r="K338" s="50">
        <f t="shared" si="17"/>
        <v>0</v>
      </c>
      <c r="L338" s="15"/>
      <c r="M338" s="15"/>
      <c r="N338" s="15"/>
      <c r="O338" s="15"/>
      <c r="P338" s="15"/>
      <c r="Q338" s="15"/>
      <c r="R338" s="15"/>
      <c r="S338" s="15"/>
    </row>
    <row r="339" spans="2:19" x14ac:dyDescent="0.3">
      <c r="B339" s="53">
        <v>2020</v>
      </c>
      <c r="C339" s="15" t="s">
        <v>455</v>
      </c>
      <c r="D339" s="15" t="s">
        <v>454</v>
      </c>
      <c r="E339" s="15">
        <v>2014</v>
      </c>
      <c r="F339" s="15" t="s">
        <v>101</v>
      </c>
      <c r="G339" s="15">
        <v>3</v>
      </c>
      <c r="H339" s="51">
        <v>1642</v>
      </c>
      <c r="I339" s="50">
        <f t="shared" si="15"/>
        <v>1642</v>
      </c>
      <c r="J339" s="50">
        <f t="shared" si="16"/>
        <v>0</v>
      </c>
      <c r="K339" s="50">
        <f t="shared" si="17"/>
        <v>0</v>
      </c>
      <c r="L339" s="15"/>
      <c r="M339" s="15"/>
      <c r="N339" s="15"/>
      <c r="O339" s="15"/>
      <c r="P339" s="15"/>
      <c r="Q339" s="15"/>
      <c r="R339" s="15"/>
      <c r="S339" s="15"/>
    </row>
    <row r="340" spans="2:19" x14ac:dyDescent="0.3">
      <c r="B340" s="53">
        <v>2020</v>
      </c>
      <c r="C340" s="15" t="s">
        <v>453</v>
      </c>
      <c r="D340" s="15" t="s">
        <v>88</v>
      </c>
      <c r="E340" s="15">
        <v>2013</v>
      </c>
      <c r="F340" s="15" t="s">
        <v>94</v>
      </c>
      <c r="G340" s="15">
        <v>4</v>
      </c>
      <c r="H340" s="51">
        <v>2206</v>
      </c>
      <c r="I340" s="50">
        <f t="shared" si="15"/>
        <v>0</v>
      </c>
      <c r="J340" s="50">
        <f t="shared" si="16"/>
        <v>2206</v>
      </c>
      <c r="K340" s="50">
        <f t="shared" si="17"/>
        <v>0</v>
      </c>
      <c r="L340" s="15"/>
      <c r="M340" s="15"/>
      <c r="N340" s="15"/>
      <c r="O340" s="15"/>
      <c r="P340" s="15"/>
      <c r="Q340" s="15"/>
      <c r="R340" s="15"/>
      <c r="S340" s="15"/>
    </row>
    <row r="341" spans="2:19" x14ac:dyDescent="0.3">
      <c r="B341" s="53">
        <v>2020</v>
      </c>
      <c r="C341" s="15" t="s">
        <v>453</v>
      </c>
      <c r="D341" s="15" t="s">
        <v>88</v>
      </c>
      <c r="E341" s="15">
        <v>2021</v>
      </c>
      <c r="F341" s="15" t="s">
        <v>94</v>
      </c>
      <c r="G341" s="15">
        <v>2</v>
      </c>
      <c r="H341" s="51">
        <v>0</v>
      </c>
      <c r="I341" s="50">
        <f t="shared" si="15"/>
        <v>0</v>
      </c>
      <c r="J341" s="50">
        <f t="shared" si="16"/>
        <v>0</v>
      </c>
      <c r="K341" s="50">
        <f t="shared" si="17"/>
        <v>0</v>
      </c>
      <c r="L341" s="15"/>
      <c r="M341" s="15"/>
      <c r="N341" s="15"/>
      <c r="O341" s="15"/>
      <c r="P341" s="15"/>
      <c r="Q341" s="15"/>
      <c r="R341" s="15"/>
      <c r="S341" s="15"/>
    </row>
    <row r="342" spans="2:19" x14ac:dyDescent="0.3">
      <c r="B342" s="53">
        <v>2020</v>
      </c>
      <c r="C342" s="15" t="s">
        <v>452</v>
      </c>
      <c r="D342" s="15" t="s">
        <v>451</v>
      </c>
      <c r="E342" s="15">
        <v>2021</v>
      </c>
      <c r="F342" s="15" t="s">
        <v>94</v>
      </c>
      <c r="G342" s="15">
        <v>2</v>
      </c>
      <c r="H342" s="51">
        <v>0</v>
      </c>
      <c r="I342" s="50">
        <f t="shared" si="15"/>
        <v>0</v>
      </c>
      <c r="J342" s="50">
        <f t="shared" si="16"/>
        <v>0</v>
      </c>
      <c r="K342" s="50">
        <f t="shared" si="17"/>
        <v>0</v>
      </c>
      <c r="L342" s="15"/>
      <c r="M342" s="15"/>
      <c r="N342" s="15"/>
      <c r="O342" s="15"/>
      <c r="P342" s="15"/>
      <c r="Q342" s="15"/>
      <c r="R342" s="15"/>
      <c r="S342" s="15"/>
    </row>
    <row r="343" spans="2:19" x14ac:dyDescent="0.3">
      <c r="B343" s="53">
        <v>2020</v>
      </c>
      <c r="C343" s="15" t="s">
        <v>450</v>
      </c>
      <c r="D343" s="15" t="s">
        <v>449</v>
      </c>
      <c r="E343" s="15">
        <v>2017</v>
      </c>
      <c r="F343" s="15" t="s">
        <v>94</v>
      </c>
      <c r="G343" s="15">
        <v>3</v>
      </c>
      <c r="H343" s="51">
        <v>0</v>
      </c>
      <c r="I343" s="50">
        <f t="shared" si="15"/>
        <v>0</v>
      </c>
      <c r="J343" s="50">
        <f t="shared" si="16"/>
        <v>0</v>
      </c>
      <c r="K343" s="50">
        <f t="shared" si="17"/>
        <v>0</v>
      </c>
      <c r="L343" s="15"/>
      <c r="M343" s="15"/>
      <c r="N343" s="15"/>
      <c r="O343" s="15"/>
      <c r="P343" s="15"/>
      <c r="Q343" s="15"/>
      <c r="R343" s="15"/>
      <c r="S343" s="15"/>
    </row>
    <row r="344" spans="2:19" x14ac:dyDescent="0.3">
      <c r="B344" s="53">
        <v>2020</v>
      </c>
      <c r="C344" s="15" t="s">
        <v>448</v>
      </c>
      <c r="D344" s="15" t="s">
        <v>447</v>
      </c>
      <c r="E344" s="15">
        <v>2019</v>
      </c>
      <c r="F344" s="15" t="s">
        <v>82</v>
      </c>
      <c r="G344" s="15">
        <v>4</v>
      </c>
      <c r="H344" s="51">
        <v>34</v>
      </c>
      <c r="I344" s="50">
        <f t="shared" si="15"/>
        <v>0</v>
      </c>
      <c r="J344" s="50">
        <f t="shared" si="16"/>
        <v>34</v>
      </c>
      <c r="K344" s="50">
        <f t="shared" si="17"/>
        <v>0</v>
      </c>
      <c r="L344" s="15"/>
      <c r="M344" s="15"/>
      <c r="N344" s="15"/>
      <c r="O344" s="15"/>
      <c r="P344" s="15"/>
      <c r="Q344" s="15"/>
      <c r="R344" s="15"/>
      <c r="S344" s="15"/>
    </row>
    <row r="345" spans="2:19" x14ac:dyDescent="0.3">
      <c r="B345" s="53">
        <v>2020</v>
      </c>
      <c r="C345" s="15" t="s">
        <v>446</v>
      </c>
      <c r="D345" s="15" t="s">
        <v>88</v>
      </c>
      <c r="E345" s="15">
        <v>2017</v>
      </c>
      <c r="F345" s="15" t="s">
        <v>82</v>
      </c>
      <c r="G345" s="15">
        <v>5</v>
      </c>
      <c r="H345" s="51">
        <v>58</v>
      </c>
      <c r="I345" s="50">
        <f t="shared" si="15"/>
        <v>0</v>
      </c>
      <c r="J345" s="50">
        <f t="shared" si="16"/>
        <v>0</v>
      </c>
      <c r="K345" s="50">
        <f t="shared" si="17"/>
        <v>58</v>
      </c>
      <c r="L345" s="15"/>
      <c r="M345" s="15"/>
      <c r="N345" s="15"/>
      <c r="O345" s="15"/>
      <c r="P345" s="15"/>
      <c r="Q345" s="15"/>
      <c r="R345" s="15"/>
      <c r="S345" s="15"/>
    </row>
    <row r="346" spans="2:19" x14ac:dyDescent="0.3">
      <c r="B346" s="53">
        <v>2020</v>
      </c>
      <c r="C346" s="15" t="s">
        <v>445</v>
      </c>
      <c r="D346" s="15" t="s">
        <v>444</v>
      </c>
      <c r="E346" s="15">
        <v>2017</v>
      </c>
      <c r="F346" s="15" t="s">
        <v>94</v>
      </c>
      <c r="G346" s="15">
        <v>3</v>
      </c>
      <c r="H346" s="51">
        <v>247</v>
      </c>
      <c r="I346" s="50">
        <f t="shared" si="15"/>
        <v>247</v>
      </c>
      <c r="J346" s="50">
        <f t="shared" si="16"/>
        <v>0</v>
      </c>
      <c r="K346" s="50">
        <f t="shared" si="17"/>
        <v>0</v>
      </c>
      <c r="L346" s="15"/>
      <c r="M346" s="15"/>
      <c r="N346" s="15"/>
      <c r="O346" s="15"/>
      <c r="P346" s="15"/>
      <c r="Q346" s="15"/>
      <c r="R346" s="15"/>
      <c r="S346" s="15"/>
    </row>
    <row r="347" spans="2:19" x14ac:dyDescent="0.3">
      <c r="B347" s="53">
        <v>2020</v>
      </c>
      <c r="C347" s="15" t="s">
        <v>443</v>
      </c>
      <c r="D347" s="15" t="s">
        <v>88</v>
      </c>
      <c r="E347" s="15">
        <v>2015</v>
      </c>
      <c r="F347" s="15" t="s">
        <v>101</v>
      </c>
      <c r="G347" s="15">
        <v>4</v>
      </c>
      <c r="H347" s="51">
        <v>63</v>
      </c>
      <c r="I347" s="50">
        <f t="shared" si="15"/>
        <v>0</v>
      </c>
      <c r="J347" s="50">
        <f t="shared" si="16"/>
        <v>63</v>
      </c>
      <c r="K347" s="50">
        <f t="shared" si="17"/>
        <v>0</v>
      </c>
      <c r="L347" s="15"/>
      <c r="M347" s="15"/>
      <c r="N347" s="15"/>
      <c r="O347" s="15"/>
      <c r="P347" s="15"/>
      <c r="Q347" s="15"/>
      <c r="R347" s="15"/>
      <c r="S347" s="15"/>
    </row>
    <row r="348" spans="2:19" x14ac:dyDescent="0.3">
      <c r="B348" s="53">
        <v>2020</v>
      </c>
      <c r="C348" s="15" t="s">
        <v>442</v>
      </c>
      <c r="D348" s="15" t="s">
        <v>441</v>
      </c>
      <c r="E348" s="15">
        <v>2017</v>
      </c>
      <c r="F348" s="15" t="s">
        <v>101</v>
      </c>
      <c r="G348" s="15">
        <v>3</v>
      </c>
      <c r="H348" s="51">
        <v>8</v>
      </c>
      <c r="I348" s="50">
        <f t="shared" si="15"/>
        <v>8</v>
      </c>
      <c r="J348" s="50">
        <f t="shared" si="16"/>
        <v>0</v>
      </c>
      <c r="K348" s="50">
        <f t="shared" si="17"/>
        <v>0</v>
      </c>
      <c r="L348" s="15"/>
      <c r="M348" s="15"/>
      <c r="N348" s="15"/>
      <c r="O348" s="15"/>
      <c r="P348" s="15"/>
      <c r="Q348" s="15"/>
      <c r="R348" s="15"/>
      <c r="S348" s="15"/>
    </row>
    <row r="349" spans="2:19" x14ac:dyDescent="0.3">
      <c r="B349" s="53">
        <v>2020</v>
      </c>
      <c r="C349" s="15" t="s">
        <v>440</v>
      </c>
      <c r="D349" s="15" t="s">
        <v>438</v>
      </c>
      <c r="E349" s="15">
        <v>2018</v>
      </c>
      <c r="F349" s="15" t="s">
        <v>94</v>
      </c>
      <c r="G349" s="15">
        <v>0</v>
      </c>
      <c r="H349" s="51">
        <v>234</v>
      </c>
      <c r="I349" s="50">
        <f t="shared" si="15"/>
        <v>234</v>
      </c>
      <c r="J349" s="50">
        <f t="shared" si="16"/>
        <v>0</v>
      </c>
      <c r="K349" s="50">
        <f t="shared" si="17"/>
        <v>0</v>
      </c>
      <c r="L349" s="15"/>
      <c r="M349" s="15"/>
      <c r="N349" s="15"/>
      <c r="O349" s="15"/>
      <c r="P349" s="15"/>
      <c r="Q349" s="15"/>
      <c r="R349" s="15"/>
      <c r="S349" s="15"/>
    </row>
    <row r="350" spans="2:19" x14ac:dyDescent="0.3">
      <c r="B350" s="53">
        <v>2020</v>
      </c>
      <c r="C350" s="15" t="s">
        <v>439</v>
      </c>
      <c r="D350" s="15" t="s">
        <v>438</v>
      </c>
      <c r="E350" s="15">
        <v>2015</v>
      </c>
      <c r="F350" s="15" t="s">
        <v>82</v>
      </c>
      <c r="G350" s="15">
        <v>3</v>
      </c>
      <c r="H350" s="51">
        <v>0</v>
      </c>
      <c r="I350" s="50">
        <f t="shared" si="15"/>
        <v>0</v>
      </c>
      <c r="J350" s="50">
        <f t="shared" si="16"/>
        <v>0</v>
      </c>
      <c r="K350" s="50">
        <f t="shared" si="17"/>
        <v>0</v>
      </c>
      <c r="L350" s="15"/>
      <c r="M350" s="15"/>
      <c r="N350" s="15"/>
      <c r="O350" s="15"/>
      <c r="P350" s="15"/>
      <c r="Q350" s="15"/>
      <c r="R350" s="15"/>
      <c r="S350" s="15"/>
    </row>
    <row r="351" spans="2:19" x14ac:dyDescent="0.3">
      <c r="B351" s="53">
        <v>2020</v>
      </c>
      <c r="C351" s="15" t="s">
        <v>437</v>
      </c>
      <c r="D351" s="15" t="s">
        <v>436</v>
      </c>
      <c r="E351" s="15">
        <v>2017</v>
      </c>
      <c r="F351" s="15" t="s">
        <v>117</v>
      </c>
      <c r="G351" s="15">
        <v>0</v>
      </c>
      <c r="H351" s="51">
        <v>0</v>
      </c>
      <c r="I351" s="50">
        <f t="shared" si="15"/>
        <v>0</v>
      </c>
      <c r="J351" s="50">
        <f t="shared" si="16"/>
        <v>0</v>
      </c>
      <c r="K351" s="50">
        <f t="shared" si="17"/>
        <v>0</v>
      </c>
      <c r="L351" s="15"/>
      <c r="M351" s="15"/>
      <c r="N351" s="15"/>
      <c r="O351" s="15"/>
      <c r="P351" s="15"/>
      <c r="Q351" s="15"/>
      <c r="R351" s="15"/>
      <c r="S351" s="15"/>
    </row>
    <row r="352" spans="2:19" x14ac:dyDescent="0.3">
      <c r="B352" s="53">
        <v>2020</v>
      </c>
      <c r="C352" s="15" t="s">
        <v>435</v>
      </c>
      <c r="D352" s="15" t="s">
        <v>434</v>
      </c>
      <c r="E352" s="15">
        <v>2016</v>
      </c>
      <c r="F352" s="15" t="s">
        <v>117</v>
      </c>
      <c r="G352" s="15">
        <v>4</v>
      </c>
      <c r="H352" s="51">
        <v>645</v>
      </c>
      <c r="I352" s="50">
        <f t="shared" si="15"/>
        <v>0</v>
      </c>
      <c r="J352" s="50">
        <f t="shared" si="16"/>
        <v>645</v>
      </c>
      <c r="K352" s="50">
        <f t="shared" si="17"/>
        <v>0</v>
      </c>
      <c r="L352" s="15"/>
      <c r="M352" s="15"/>
      <c r="N352" s="15"/>
      <c r="O352" s="15"/>
      <c r="P352" s="15"/>
      <c r="Q352" s="15"/>
      <c r="R352" s="15"/>
      <c r="S352" s="15"/>
    </row>
    <row r="353" spans="2:19" x14ac:dyDescent="0.3">
      <c r="B353" s="53">
        <v>2020</v>
      </c>
      <c r="C353" s="15" t="s">
        <v>433</v>
      </c>
      <c r="D353" s="15" t="s">
        <v>88</v>
      </c>
      <c r="E353" s="15">
        <v>2017</v>
      </c>
      <c r="F353" s="15" t="s">
        <v>101</v>
      </c>
      <c r="G353" s="15">
        <v>3</v>
      </c>
      <c r="H353" s="51">
        <v>0</v>
      </c>
      <c r="I353" s="50">
        <f t="shared" si="15"/>
        <v>0</v>
      </c>
      <c r="J353" s="50">
        <f t="shared" si="16"/>
        <v>0</v>
      </c>
      <c r="K353" s="50">
        <f t="shared" si="17"/>
        <v>0</v>
      </c>
      <c r="L353" s="15"/>
      <c r="M353" s="15"/>
      <c r="N353" s="15"/>
      <c r="O353" s="15"/>
      <c r="P353" s="15"/>
      <c r="Q353" s="15"/>
      <c r="R353" s="15"/>
      <c r="S353" s="15"/>
    </row>
    <row r="354" spans="2:19" x14ac:dyDescent="0.3">
      <c r="B354" s="53">
        <v>2020</v>
      </c>
      <c r="C354" s="15" t="s">
        <v>432</v>
      </c>
      <c r="D354" s="15" t="s">
        <v>88</v>
      </c>
      <c r="E354" s="15">
        <v>2013</v>
      </c>
      <c r="F354" s="15" t="s">
        <v>117</v>
      </c>
      <c r="G354" s="15">
        <v>4</v>
      </c>
      <c r="H354" s="51">
        <v>91</v>
      </c>
      <c r="I354" s="50">
        <f t="shared" si="15"/>
        <v>0</v>
      </c>
      <c r="J354" s="50">
        <f t="shared" si="16"/>
        <v>91</v>
      </c>
      <c r="K354" s="50">
        <f t="shared" si="17"/>
        <v>0</v>
      </c>
      <c r="L354" s="15"/>
      <c r="M354" s="15"/>
      <c r="N354" s="15"/>
      <c r="O354" s="15"/>
      <c r="P354" s="15"/>
      <c r="Q354" s="15"/>
      <c r="R354" s="15"/>
      <c r="S354" s="15"/>
    </row>
    <row r="355" spans="2:19" x14ac:dyDescent="0.3">
      <c r="B355" s="53">
        <v>2020</v>
      </c>
      <c r="C355" s="15" t="s">
        <v>431</v>
      </c>
      <c r="D355" s="15" t="s">
        <v>430</v>
      </c>
      <c r="E355" s="15">
        <v>2016</v>
      </c>
      <c r="F355" s="15" t="s">
        <v>77</v>
      </c>
      <c r="G355" s="15">
        <v>5</v>
      </c>
      <c r="H355" s="51">
        <v>1</v>
      </c>
      <c r="I355" s="50">
        <f t="shared" si="15"/>
        <v>0</v>
      </c>
      <c r="J355" s="50">
        <f t="shared" si="16"/>
        <v>0</v>
      </c>
      <c r="K355" s="50">
        <f t="shared" si="17"/>
        <v>1</v>
      </c>
      <c r="L355" s="15"/>
      <c r="M355" s="15"/>
      <c r="N355" s="15"/>
      <c r="O355" s="15"/>
      <c r="P355" s="15"/>
      <c r="Q355" s="15"/>
      <c r="R355" s="15"/>
      <c r="S355" s="15"/>
    </row>
    <row r="356" spans="2:19" x14ac:dyDescent="0.3">
      <c r="B356" s="53">
        <v>2020</v>
      </c>
      <c r="C356" s="15" t="s">
        <v>429</v>
      </c>
      <c r="D356" s="15" t="s">
        <v>88</v>
      </c>
      <c r="E356" s="15">
        <v>2019</v>
      </c>
      <c r="F356" s="15" t="s">
        <v>77</v>
      </c>
      <c r="G356" s="15">
        <v>5</v>
      </c>
      <c r="H356" s="51">
        <v>13</v>
      </c>
      <c r="I356" s="50">
        <f t="shared" si="15"/>
        <v>0</v>
      </c>
      <c r="J356" s="50">
        <f t="shared" si="16"/>
        <v>0</v>
      </c>
      <c r="K356" s="50">
        <f t="shared" si="17"/>
        <v>13</v>
      </c>
      <c r="L356" s="15"/>
      <c r="M356" s="15"/>
      <c r="N356" s="15"/>
      <c r="O356" s="15"/>
      <c r="P356" s="15"/>
      <c r="Q356" s="15"/>
      <c r="R356" s="15"/>
      <c r="S356" s="15"/>
    </row>
    <row r="357" spans="2:19" x14ac:dyDescent="0.3">
      <c r="B357" s="53">
        <v>2020</v>
      </c>
      <c r="C357" s="15" t="s">
        <v>428</v>
      </c>
      <c r="D357" s="15" t="s">
        <v>88</v>
      </c>
      <c r="E357" s="15">
        <v>2017</v>
      </c>
      <c r="F357" s="15" t="s">
        <v>94</v>
      </c>
      <c r="G357" s="15">
        <v>5</v>
      </c>
      <c r="H357" s="51">
        <v>730</v>
      </c>
      <c r="I357" s="50">
        <f t="shared" si="15"/>
        <v>0</v>
      </c>
      <c r="J357" s="50">
        <f t="shared" si="16"/>
        <v>0</v>
      </c>
      <c r="K357" s="50">
        <f t="shared" si="17"/>
        <v>730</v>
      </c>
      <c r="L357" s="15"/>
      <c r="M357" s="15"/>
      <c r="N357" s="15"/>
      <c r="O357" s="15"/>
      <c r="P357" s="15"/>
      <c r="Q357" s="15"/>
      <c r="R357" s="15"/>
      <c r="S357" s="15"/>
    </row>
    <row r="358" spans="2:19" x14ac:dyDescent="0.3">
      <c r="B358" s="53">
        <v>2020</v>
      </c>
      <c r="C358" s="15" t="s">
        <v>427</v>
      </c>
      <c r="D358" s="15" t="s">
        <v>88</v>
      </c>
      <c r="E358" s="15">
        <v>2019</v>
      </c>
      <c r="F358" s="15" t="s">
        <v>117</v>
      </c>
      <c r="G358" s="15">
        <v>5</v>
      </c>
      <c r="H358" s="51">
        <v>1166</v>
      </c>
      <c r="I358" s="50">
        <f t="shared" ref="I358:I421" si="18">IF(G358&lt;4,H358,0)</f>
        <v>0</v>
      </c>
      <c r="J358" s="50">
        <f t="shared" ref="J358:J421" si="19">IF(G358=4,H358,0)</f>
        <v>0</v>
      </c>
      <c r="K358" s="50">
        <f t="shared" ref="K358:K421" si="20">IF(G358=5,H358,0)</f>
        <v>1166</v>
      </c>
      <c r="L358" s="15"/>
      <c r="M358" s="15"/>
      <c r="N358" s="15"/>
      <c r="O358" s="15"/>
      <c r="P358" s="15"/>
      <c r="Q358" s="15"/>
      <c r="R358" s="15"/>
      <c r="S358" s="15"/>
    </row>
    <row r="359" spans="2:19" x14ac:dyDescent="0.3">
      <c r="B359" s="53">
        <v>2020</v>
      </c>
      <c r="C359" s="15" t="s">
        <v>426</v>
      </c>
      <c r="D359" s="15" t="s">
        <v>425</v>
      </c>
      <c r="E359" s="15">
        <v>2015</v>
      </c>
      <c r="F359" s="15" t="s">
        <v>99</v>
      </c>
      <c r="G359" s="15">
        <v>5</v>
      </c>
      <c r="H359" s="51">
        <v>75</v>
      </c>
      <c r="I359" s="50">
        <f t="shared" si="18"/>
        <v>0</v>
      </c>
      <c r="J359" s="50">
        <f t="shared" si="19"/>
        <v>0</v>
      </c>
      <c r="K359" s="50">
        <f t="shared" si="20"/>
        <v>75</v>
      </c>
      <c r="L359" s="15"/>
      <c r="M359" s="15"/>
      <c r="N359" s="15"/>
      <c r="O359" s="15"/>
      <c r="P359" s="15"/>
      <c r="Q359" s="15"/>
      <c r="R359" s="15"/>
      <c r="S359" s="15"/>
    </row>
    <row r="360" spans="2:19" x14ac:dyDescent="0.3">
      <c r="B360" s="53">
        <v>2020</v>
      </c>
      <c r="C360" s="15" t="s">
        <v>424</v>
      </c>
      <c r="D360" s="15" t="s">
        <v>88</v>
      </c>
      <c r="E360" s="15">
        <v>2017</v>
      </c>
      <c r="F360" s="15" t="s">
        <v>101</v>
      </c>
      <c r="G360" s="15">
        <v>3</v>
      </c>
      <c r="H360" s="51">
        <v>1</v>
      </c>
      <c r="I360" s="50">
        <f t="shared" si="18"/>
        <v>1</v>
      </c>
      <c r="J360" s="50">
        <f t="shared" si="19"/>
        <v>0</v>
      </c>
      <c r="K360" s="50">
        <f t="shared" si="20"/>
        <v>0</v>
      </c>
      <c r="L360" s="15"/>
      <c r="M360" s="15"/>
      <c r="N360" s="15"/>
      <c r="O360" s="15"/>
      <c r="P360" s="15"/>
      <c r="Q360" s="15"/>
      <c r="R360" s="15"/>
      <c r="S360" s="15"/>
    </row>
    <row r="361" spans="2:19" x14ac:dyDescent="0.3">
      <c r="B361" s="53">
        <v>2020</v>
      </c>
      <c r="C361" s="15" t="s">
        <v>423</v>
      </c>
      <c r="D361" s="15" t="s">
        <v>422</v>
      </c>
      <c r="E361" s="15">
        <v>2017</v>
      </c>
      <c r="F361" s="15" t="s">
        <v>94</v>
      </c>
      <c r="G361" s="15">
        <v>3</v>
      </c>
      <c r="H361" s="51">
        <v>0</v>
      </c>
      <c r="I361" s="50">
        <f t="shared" si="18"/>
        <v>0</v>
      </c>
      <c r="J361" s="50">
        <f t="shared" si="19"/>
        <v>0</v>
      </c>
      <c r="K361" s="50">
        <f t="shared" si="20"/>
        <v>0</v>
      </c>
      <c r="L361" s="15"/>
      <c r="M361" s="15"/>
      <c r="N361" s="15"/>
      <c r="O361" s="15"/>
      <c r="P361" s="15"/>
      <c r="Q361" s="15"/>
      <c r="R361" s="15"/>
      <c r="S361" s="15"/>
    </row>
    <row r="362" spans="2:19" x14ac:dyDescent="0.3">
      <c r="B362" s="53">
        <v>2020</v>
      </c>
      <c r="C362" s="15" t="s">
        <v>421</v>
      </c>
      <c r="D362" s="15" t="s">
        <v>420</v>
      </c>
      <c r="E362" s="15">
        <v>2019</v>
      </c>
      <c r="F362" s="15" t="s">
        <v>82</v>
      </c>
      <c r="G362" s="15">
        <v>5</v>
      </c>
      <c r="H362" s="51">
        <v>697</v>
      </c>
      <c r="I362" s="50">
        <f t="shared" si="18"/>
        <v>0</v>
      </c>
      <c r="J362" s="50">
        <f t="shared" si="19"/>
        <v>0</v>
      </c>
      <c r="K362" s="50">
        <f t="shared" si="20"/>
        <v>697</v>
      </c>
      <c r="L362" s="15"/>
      <c r="M362" s="15"/>
      <c r="N362" s="15"/>
      <c r="O362" s="15"/>
      <c r="P362" s="15"/>
      <c r="Q362" s="15"/>
      <c r="R362" s="15"/>
      <c r="S362" s="15"/>
    </row>
    <row r="363" spans="2:19" x14ac:dyDescent="0.3">
      <c r="B363" s="53">
        <v>2020</v>
      </c>
      <c r="C363" s="15" t="s">
        <v>419</v>
      </c>
      <c r="D363" s="15" t="s">
        <v>88</v>
      </c>
      <c r="E363" s="15">
        <v>2014</v>
      </c>
      <c r="F363" s="15" t="s">
        <v>90</v>
      </c>
      <c r="G363" s="15">
        <v>5</v>
      </c>
      <c r="H363" s="51">
        <v>208</v>
      </c>
      <c r="I363" s="50">
        <f t="shared" si="18"/>
        <v>0</v>
      </c>
      <c r="J363" s="50">
        <f t="shared" si="19"/>
        <v>0</v>
      </c>
      <c r="K363" s="50">
        <f t="shared" si="20"/>
        <v>208</v>
      </c>
      <c r="L363" s="15"/>
      <c r="M363" s="15"/>
      <c r="N363" s="15"/>
      <c r="O363" s="15"/>
      <c r="P363" s="15"/>
      <c r="Q363" s="15"/>
      <c r="R363" s="15"/>
      <c r="S363" s="15"/>
    </row>
    <row r="364" spans="2:19" x14ac:dyDescent="0.3">
      <c r="B364" s="53">
        <v>2020</v>
      </c>
      <c r="C364" s="15" t="s">
        <v>419</v>
      </c>
      <c r="D364" s="15" t="s">
        <v>418</v>
      </c>
      <c r="E364" s="15">
        <v>2019</v>
      </c>
      <c r="F364" s="15" t="s">
        <v>90</v>
      </c>
      <c r="G364" s="15">
        <v>5</v>
      </c>
      <c r="H364" s="51">
        <v>0</v>
      </c>
      <c r="I364" s="50">
        <f t="shared" si="18"/>
        <v>0</v>
      </c>
      <c r="J364" s="50">
        <f t="shared" si="19"/>
        <v>0</v>
      </c>
      <c r="K364" s="50">
        <f t="shared" si="20"/>
        <v>0</v>
      </c>
      <c r="L364" s="15"/>
      <c r="M364" s="15"/>
      <c r="N364" s="15"/>
      <c r="O364" s="15"/>
      <c r="P364" s="15"/>
      <c r="Q364" s="15"/>
      <c r="R364" s="15"/>
      <c r="S364" s="15"/>
    </row>
    <row r="365" spans="2:19" x14ac:dyDescent="0.3">
      <c r="B365" s="53">
        <v>2020</v>
      </c>
      <c r="C365" s="15" t="s">
        <v>417</v>
      </c>
      <c r="D365" s="15" t="s">
        <v>88</v>
      </c>
      <c r="E365" s="15">
        <v>2017</v>
      </c>
      <c r="F365" s="15" t="s">
        <v>307</v>
      </c>
      <c r="G365" s="15">
        <v>3</v>
      </c>
      <c r="H365" s="51">
        <v>179</v>
      </c>
      <c r="I365" s="50">
        <f t="shared" si="18"/>
        <v>179</v>
      </c>
      <c r="J365" s="50">
        <f t="shared" si="19"/>
        <v>0</v>
      </c>
      <c r="K365" s="50">
        <f t="shared" si="20"/>
        <v>0</v>
      </c>
      <c r="L365" s="15"/>
      <c r="M365" s="15"/>
      <c r="N365" s="15"/>
      <c r="O365" s="15"/>
      <c r="P365" s="15"/>
      <c r="Q365" s="15"/>
      <c r="R365" s="15"/>
      <c r="S365" s="15"/>
    </row>
    <row r="366" spans="2:19" x14ac:dyDescent="0.3">
      <c r="B366" s="53">
        <v>2020</v>
      </c>
      <c r="C366" s="15" t="s">
        <v>416</v>
      </c>
      <c r="D366" s="15" t="s">
        <v>88</v>
      </c>
      <c r="E366" s="15">
        <v>2019</v>
      </c>
      <c r="F366" s="15" t="s">
        <v>94</v>
      </c>
      <c r="G366" s="15">
        <v>5</v>
      </c>
      <c r="H366" s="51">
        <v>1271</v>
      </c>
      <c r="I366" s="50">
        <f t="shared" si="18"/>
        <v>0</v>
      </c>
      <c r="J366" s="50">
        <f t="shared" si="19"/>
        <v>0</v>
      </c>
      <c r="K366" s="50">
        <f t="shared" si="20"/>
        <v>1271</v>
      </c>
      <c r="L366" s="15"/>
      <c r="M366" s="15"/>
      <c r="N366" s="15"/>
      <c r="O366" s="15"/>
      <c r="P366" s="15"/>
      <c r="Q366" s="15"/>
      <c r="R366" s="15"/>
      <c r="S366" s="15"/>
    </row>
    <row r="367" spans="2:19" x14ac:dyDescent="0.3">
      <c r="B367" s="53">
        <v>2020</v>
      </c>
      <c r="C367" s="15" t="s">
        <v>415</v>
      </c>
      <c r="D367" s="15" t="s">
        <v>88</v>
      </c>
      <c r="E367" s="15">
        <v>2015</v>
      </c>
      <c r="F367" s="15" t="s">
        <v>99</v>
      </c>
      <c r="G367" s="15">
        <v>5</v>
      </c>
      <c r="H367" s="51">
        <v>214</v>
      </c>
      <c r="I367" s="50">
        <f t="shared" si="18"/>
        <v>0</v>
      </c>
      <c r="J367" s="50">
        <f t="shared" si="19"/>
        <v>0</v>
      </c>
      <c r="K367" s="50">
        <f t="shared" si="20"/>
        <v>214</v>
      </c>
      <c r="L367" s="15"/>
      <c r="M367" s="15"/>
      <c r="N367" s="15"/>
      <c r="O367" s="15"/>
      <c r="P367" s="15"/>
      <c r="Q367" s="15"/>
      <c r="R367" s="15"/>
      <c r="S367" s="15"/>
    </row>
    <row r="368" spans="2:19" x14ac:dyDescent="0.3">
      <c r="B368" s="53">
        <v>2020</v>
      </c>
      <c r="C368" s="15" t="s">
        <v>414</v>
      </c>
      <c r="D368" s="15" t="s">
        <v>413</v>
      </c>
      <c r="E368" s="15">
        <v>2018</v>
      </c>
      <c r="F368" s="15" t="s">
        <v>101</v>
      </c>
      <c r="G368" s="15">
        <v>4</v>
      </c>
      <c r="H368" s="51">
        <v>106</v>
      </c>
      <c r="I368" s="50">
        <f t="shared" si="18"/>
        <v>0</v>
      </c>
      <c r="J368" s="50">
        <f t="shared" si="19"/>
        <v>106</v>
      </c>
      <c r="K368" s="50">
        <f t="shared" si="20"/>
        <v>0</v>
      </c>
      <c r="L368" s="15"/>
      <c r="M368" s="15"/>
      <c r="N368" s="15"/>
      <c r="O368" s="15"/>
      <c r="P368" s="15"/>
      <c r="Q368" s="15"/>
      <c r="R368" s="15"/>
      <c r="S368" s="15"/>
    </row>
    <row r="369" spans="2:19" x14ac:dyDescent="0.3">
      <c r="B369" s="53">
        <v>2020</v>
      </c>
      <c r="C369" s="15" t="s">
        <v>412</v>
      </c>
      <c r="D369" s="15" t="s">
        <v>411</v>
      </c>
      <c r="E369" s="15">
        <v>2014</v>
      </c>
      <c r="F369" s="15" t="s">
        <v>94</v>
      </c>
      <c r="G369" s="15">
        <v>4</v>
      </c>
      <c r="H369" s="51">
        <v>282</v>
      </c>
      <c r="I369" s="50">
        <f t="shared" si="18"/>
        <v>0</v>
      </c>
      <c r="J369" s="50">
        <f t="shared" si="19"/>
        <v>282</v>
      </c>
      <c r="K369" s="50">
        <f t="shared" si="20"/>
        <v>0</v>
      </c>
      <c r="L369" s="15"/>
      <c r="M369" s="15"/>
      <c r="N369" s="15"/>
      <c r="O369" s="15"/>
      <c r="P369" s="15"/>
      <c r="Q369" s="15"/>
      <c r="R369" s="15"/>
      <c r="S369" s="15"/>
    </row>
    <row r="370" spans="2:19" x14ac:dyDescent="0.3">
      <c r="B370" s="53">
        <v>2020</v>
      </c>
      <c r="C370" s="15" t="s">
        <v>410</v>
      </c>
      <c r="D370" s="15" t="s">
        <v>409</v>
      </c>
      <c r="E370" s="15">
        <v>2021</v>
      </c>
      <c r="F370" s="15" t="s">
        <v>85</v>
      </c>
      <c r="G370" s="15">
        <v>5</v>
      </c>
      <c r="H370" s="51">
        <v>0</v>
      </c>
      <c r="I370" s="50">
        <f t="shared" si="18"/>
        <v>0</v>
      </c>
      <c r="J370" s="50">
        <f t="shared" si="19"/>
        <v>0</v>
      </c>
      <c r="K370" s="50">
        <f t="shared" si="20"/>
        <v>0</v>
      </c>
      <c r="L370" s="15"/>
      <c r="M370" s="15"/>
      <c r="N370" s="15"/>
      <c r="O370" s="15"/>
      <c r="P370" s="15"/>
      <c r="Q370" s="15"/>
      <c r="R370" s="15"/>
      <c r="S370" s="15"/>
    </row>
    <row r="371" spans="2:19" x14ac:dyDescent="0.3">
      <c r="B371" s="53">
        <v>2020</v>
      </c>
      <c r="C371" s="15" t="s">
        <v>408</v>
      </c>
      <c r="D371" s="15" t="s">
        <v>407</v>
      </c>
      <c r="E371" s="15">
        <v>2021</v>
      </c>
      <c r="F371" s="15" t="s">
        <v>77</v>
      </c>
      <c r="G371" s="15">
        <v>5</v>
      </c>
      <c r="H371" s="51">
        <v>0</v>
      </c>
      <c r="I371" s="50">
        <f t="shared" si="18"/>
        <v>0</v>
      </c>
      <c r="J371" s="50">
        <f t="shared" si="19"/>
        <v>0</v>
      </c>
      <c r="K371" s="50">
        <f t="shared" si="20"/>
        <v>0</v>
      </c>
      <c r="L371" s="15"/>
      <c r="M371" s="15"/>
      <c r="N371" s="15"/>
      <c r="O371" s="15"/>
      <c r="P371" s="15"/>
      <c r="Q371" s="15"/>
      <c r="R371" s="15"/>
      <c r="S371" s="15"/>
    </row>
    <row r="372" spans="2:19" x14ac:dyDescent="0.3">
      <c r="B372" s="53">
        <v>2020</v>
      </c>
      <c r="C372" s="15" t="s">
        <v>406</v>
      </c>
      <c r="D372" s="15" t="s">
        <v>88</v>
      </c>
      <c r="E372" s="15">
        <v>2017</v>
      </c>
      <c r="F372" s="15" t="s">
        <v>117</v>
      </c>
      <c r="G372" s="15">
        <v>5</v>
      </c>
      <c r="H372" s="51">
        <v>224</v>
      </c>
      <c r="I372" s="50">
        <f t="shared" si="18"/>
        <v>0</v>
      </c>
      <c r="J372" s="50">
        <f t="shared" si="19"/>
        <v>0</v>
      </c>
      <c r="K372" s="50">
        <f t="shared" si="20"/>
        <v>224</v>
      </c>
      <c r="L372" s="15"/>
      <c r="M372" s="15"/>
      <c r="N372" s="15"/>
      <c r="O372" s="15"/>
      <c r="P372" s="15"/>
      <c r="Q372" s="15"/>
      <c r="R372" s="15"/>
      <c r="S372" s="15"/>
    </row>
    <row r="373" spans="2:19" x14ac:dyDescent="0.3">
      <c r="B373" s="53">
        <v>2020</v>
      </c>
      <c r="C373" s="15" t="s">
        <v>405</v>
      </c>
      <c r="D373" s="15" t="s">
        <v>88</v>
      </c>
      <c r="E373" s="15">
        <v>2019</v>
      </c>
      <c r="F373" s="15" t="s">
        <v>77</v>
      </c>
      <c r="G373" s="15">
        <v>5</v>
      </c>
      <c r="H373" s="51">
        <v>557</v>
      </c>
      <c r="I373" s="50">
        <f t="shared" si="18"/>
        <v>0</v>
      </c>
      <c r="J373" s="50">
        <f t="shared" si="19"/>
        <v>0</v>
      </c>
      <c r="K373" s="50">
        <f t="shared" si="20"/>
        <v>557</v>
      </c>
      <c r="L373" s="15"/>
      <c r="M373" s="15"/>
      <c r="N373" s="15"/>
      <c r="O373" s="15"/>
      <c r="P373" s="15"/>
      <c r="Q373" s="15"/>
      <c r="R373" s="15"/>
      <c r="S373" s="15"/>
    </row>
    <row r="374" spans="2:19" x14ac:dyDescent="0.3">
      <c r="B374" s="53">
        <v>2020</v>
      </c>
      <c r="C374" s="15" t="s">
        <v>404</v>
      </c>
      <c r="D374" s="15" t="s">
        <v>88</v>
      </c>
      <c r="E374" s="15">
        <v>2020</v>
      </c>
      <c r="F374" s="15" t="s">
        <v>117</v>
      </c>
      <c r="G374" s="15">
        <v>4</v>
      </c>
      <c r="H374" s="51">
        <v>6</v>
      </c>
      <c r="I374" s="50">
        <f t="shared" si="18"/>
        <v>0</v>
      </c>
      <c r="J374" s="50">
        <f t="shared" si="19"/>
        <v>6</v>
      </c>
      <c r="K374" s="50">
        <f t="shared" si="20"/>
        <v>0</v>
      </c>
      <c r="L374" s="15"/>
      <c r="M374" s="15"/>
      <c r="N374" s="15"/>
      <c r="O374" s="15"/>
      <c r="P374" s="15"/>
      <c r="Q374" s="15"/>
      <c r="R374" s="15"/>
      <c r="S374" s="15"/>
    </row>
    <row r="375" spans="2:19" x14ac:dyDescent="0.3">
      <c r="B375" s="53">
        <v>2020</v>
      </c>
      <c r="C375" s="15" t="s">
        <v>403</v>
      </c>
      <c r="D375" s="15" t="s">
        <v>402</v>
      </c>
      <c r="E375" s="15">
        <v>2015</v>
      </c>
      <c r="F375" s="15" t="s">
        <v>117</v>
      </c>
      <c r="G375" s="15">
        <v>5</v>
      </c>
      <c r="H375" s="51">
        <v>357</v>
      </c>
      <c r="I375" s="50">
        <f t="shared" si="18"/>
        <v>0</v>
      </c>
      <c r="J375" s="50">
        <f t="shared" si="19"/>
        <v>0</v>
      </c>
      <c r="K375" s="50">
        <f t="shared" si="20"/>
        <v>357</v>
      </c>
      <c r="L375" s="15"/>
      <c r="M375" s="15"/>
      <c r="N375" s="15"/>
      <c r="O375" s="15"/>
      <c r="P375" s="15"/>
      <c r="Q375" s="15"/>
      <c r="R375" s="15"/>
      <c r="S375" s="15"/>
    </row>
    <row r="376" spans="2:19" x14ac:dyDescent="0.3">
      <c r="B376" s="53">
        <v>2020</v>
      </c>
      <c r="C376" s="15" t="s">
        <v>400</v>
      </c>
      <c r="D376" s="15" t="s">
        <v>401</v>
      </c>
      <c r="E376" s="15">
        <v>2015</v>
      </c>
      <c r="F376" s="15" t="s">
        <v>94</v>
      </c>
      <c r="G376" s="15">
        <v>5</v>
      </c>
      <c r="H376" s="51">
        <v>234</v>
      </c>
      <c r="I376" s="50">
        <f t="shared" si="18"/>
        <v>0</v>
      </c>
      <c r="J376" s="50">
        <f t="shared" si="19"/>
        <v>0</v>
      </c>
      <c r="K376" s="50">
        <f t="shared" si="20"/>
        <v>234</v>
      </c>
      <c r="L376" s="15"/>
      <c r="M376" s="15"/>
      <c r="N376" s="15"/>
      <c r="O376" s="15"/>
      <c r="P376" s="15"/>
      <c r="Q376" s="15"/>
      <c r="R376" s="15"/>
      <c r="S376" s="15"/>
    </row>
    <row r="377" spans="2:19" x14ac:dyDescent="0.3">
      <c r="B377" s="53">
        <v>2020</v>
      </c>
      <c r="C377" s="15" t="s">
        <v>400</v>
      </c>
      <c r="D377" s="15" t="s">
        <v>399</v>
      </c>
      <c r="E377" s="15">
        <v>2020</v>
      </c>
      <c r="F377" s="15" t="s">
        <v>117</v>
      </c>
      <c r="G377" s="15">
        <v>5</v>
      </c>
      <c r="H377" s="51">
        <v>0</v>
      </c>
      <c r="I377" s="50">
        <f t="shared" si="18"/>
        <v>0</v>
      </c>
      <c r="J377" s="50">
        <f t="shared" si="19"/>
        <v>0</v>
      </c>
      <c r="K377" s="50">
        <f t="shared" si="20"/>
        <v>0</v>
      </c>
      <c r="L377" s="15"/>
      <c r="M377" s="15"/>
      <c r="N377" s="15"/>
      <c r="O377" s="15"/>
      <c r="P377" s="15"/>
      <c r="Q377" s="15"/>
      <c r="R377" s="15"/>
      <c r="S377" s="15"/>
    </row>
    <row r="378" spans="2:19" x14ac:dyDescent="0.3">
      <c r="B378" s="53">
        <v>2020</v>
      </c>
      <c r="C378" s="15" t="s">
        <v>398</v>
      </c>
      <c r="D378" s="15" t="s">
        <v>88</v>
      </c>
      <c r="E378" s="15">
        <v>2014</v>
      </c>
      <c r="F378" s="15" t="s">
        <v>94</v>
      </c>
      <c r="G378" s="15">
        <v>4</v>
      </c>
      <c r="H378" s="51">
        <v>832</v>
      </c>
      <c r="I378" s="50">
        <f t="shared" si="18"/>
        <v>0</v>
      </c>
      <c r="J378" s="50">
        <f t="shared" si="19"/>
        <v>832</v>
      </c>
      <c r="K378" s="50">
        <f t="shared" si="20"/>
        <v>0</v>
      </c>
      <c r="L378" s="15"/>
      <c r="M378" s="15"/>
      <c r="N378" s="15"/>
      <c r="O378" s="15"/>
      <c r="P378" s="15"/>
      <c r="Q378" s="15"/>
      <c r="R378" s="15"/>
      <c r="S378" s="15"/>
    </row>
    <row r="379" spans="2:19" x14ac:dyDescent="0.3">
      <c r="B379" s="53">
        <v>2020</v>
      </c>
      <c r="C379" s="15" t="s">
        <v>398</v>
      </c>
      <c r="D379" s="15" t="s">
        <v>397</v>
      </c>
      <c r="E379" s="15">
        <v>2020</v>
      </c>
      <c r="F379" s="15" t="s">
        <v>94</v>
      </c>
      <c r="G379" s="15">
        <v>3</v>
      </c>
      <c r="H379" s="51">
        <v>0</v>
      </c>
      <c r="I379" s="50">
        <f t="shared" si="18"/>
        <v>0</v>
      </c>
      <c r="J379" s="50">
        <f t="shared" si="19"/>
        <v>0</v>
      </c>
      <c r="K379" s="50">
        <f t="shared" si="20"/>
        <v>0</v>
      </c>
      <c r="L379" s="15"/>
      <c r="M379" s="15"/>
      <c r="N379" s="15"/>
      <c r="O379" s="15"/>
      <c r="P379" s="15"/>
      <c r="Q379" s="15"/>
      <c r="R379" s="15"/>
      <c r="S379" s="15"/>
    </row>
    <row r="380" spans="2:19" x14ac:dyDescent="0.3">
      <c r="B380" s="53">
        <v>2020</v>
      </c>
      <c r="C380" s="15" t="s">
        <v>396</v>
      </c>
      <c r="D380" s="15" t="s">
        <v>395</v>
      </c>
      <c r="E380" s="15">
        <v>2015</v>
      </c>
      <c r="F380" s="15" t="s">
        <v>94</v>
      </c>
      <c r="G380" s="15">
        <v>4</v>
      </c>
      <c r="H380" s="51">
        <v>1591</v>
      </c>
      <c r="I380" s="50">
        <f t="shared" si="18"/>
        <v>0</v>
      </c>
      <c r="J380" s="50">
        <f t="shared" si="19"/>
        <v>1591</v>
      </c>
      <c r="K380" s="50">
        <f t="shared" si="20"/>
        <v>0</v>
      </c>
      <c r="L380" s="15"/>
      <c r="M380" s="15"/>
      <c r="N380" s="15"/>
      <c r="O380" s="15"/>
      <c r="P380" s="15"/>
      <c r="Q380" s="15"/>
      <c r="R380" s="15"/>
      <c r="S380" s="15"/>
    </row>
    <row r="381" spans="2:19" x14ac:dyDescent="0.3">
      <c r="B381" s="53">
        <v>2020</v>
      </c>
      <c r="C381" s="15" t="s">
        <v>394</v>
      </c>
      <c r="D381" s="15" t="s">
        <v>88</v>
      </c>
      <c r="E381" s="15">
        <v>2017</v>
      </c>
      <c r="F381" s="15" t="s">
        <v>117</v>
      </c>
      <c r="G381" s="15">
        <v>5</v>
      </c>
      <c r="H381" s="51">
        <v>7419</v>
      </c>
      <c r="I381" s="50">
        <f t="shared" si="18"/>
        <v>0</v>
      </c>
      <c r="J381" s="50">
        <f t="shared" si="19"/>
        <v>0</v>
      </c>
      <c r="K381" s="50">
        <f t="shared" si="20"/>
        <v>7419</v>
      </c>
      <c r="L381" s="15"/>
      <c r="M381" s="15"/>
      <c r="N381" s="15"/>
      <c r="O381" s="15"/>
      <c r="P381" s="15"/>
      <c r="Q381" s="15"/>
      <c r="R381" s="15"/>
      <c r="S381" s="15"/>
    </row>
    <row r="382" spans="2:19" x14ac:dyDescent="0.3">
      <c r="B382" s="53">
        <v>2020</v>
      </c>
      <c r="C382" s="15" t="s">
        <v>393</v>
      </c>
      <c r="D382" s="15" t="s">
        <v>88</v>
      </c>
      <c r="E382" s="15">
        <v>2016</v>
      </c>
      <c r="F382" s="15" t="s">
        <v>117</v>
      </c>
      <c r="G382" s="15">
        <v>5</v>
      </c>
      <c r="H382" s="51">
        <v>241</v>
      </c>
      <c r="I382" s="50">
        <f t="shared" si="18"/>
        <v>0</v>
      </c>
      <c r="J382" s="50">
        <f t="shared" si="19"/>
        <v>0</v>
      </c>
      <c r="K382" s="50">
        <f t="shared" si="20"/>
        <v>241</v>
      </c>
      <c r="L382" s="15"/>
      <c r="M382" s="15"/>
      <c r="N382" s="15"/>
      <c r="O382" s="15"/>
      <c r="P382" s="15"/>
      <c r="Q382" s="15"/>
      <c r="R382" s="15"/>
      <c r="S382" s="15"/>
    </row>
    <row r="383" spans="2:19" x14ac:dyDescent="0.3">
      <c r="B383" s="53">
        <v>2020</v>
      </c>
      <c r="C383" s="15" t="s">
        <v>392</v>
      </c>
      <c r="D383" s="15" t="s">
        <v>391</v>
      </c>
      <c r="E383" s="15">
        <v>2017</v>
      </c>
      <c r="F383" s="15" t="s">
        <v>82</v>
      </c>
      <c r="G383" s="15">
        <v>5</v>
      </c>
      <c r="H383" s="51">
        <v>1218</v>
      </c>
      <c r="I383" s="50">
        <f t="shared" si="18"/>
        <v>0</v>
      </c>
      <c r="J383" s="50">
        <f t="shared" si="19"/>
        <v>0</v>
      </c>
      <c r="K383" s="50">
        <f t="shared" si="20"/>
        <v>1218</v>
      </c>
      <c r="L383" s="15"/>
      <c r="M383" s="15"/>
      <c r="N383" s="15"/>
      <c r="O383" s="15"/>
      <c r="P383" s="15"/>
      <c r="Q383" s="15"/>
      <c r="R383" s="15"/>
      <c r="S383" s="15"/>
    </row>
    <row r="384" spans="2:19" x14ac:dyDescent="0.3">
      <c r="B384" s="53">
        <v>2020</v>
      </c>
      <c r="C384" s="15" t="s">
        <v>390</v>
      </c>
      <c r="D384" s="15" t="s">
        <v>389</v>
      </c>
      <c r="E384" s="15">
        <v>2018</v>
      </c>
      <c r="F384" s="15" t="s">
        <v>77</v>
      </c>
      <c r="G384" s="15">
        <v>5</v>
      </c>
      <c r="H384" s="51">
        <v>1</v>
      </c>
      <c r="I384" s="50">
        <f t="shared" si="18"/>
        <v>0</v>
      </c>
      <c r="J384" s="50">
        <f t="shared" si="19"/>
        <v>0</v>
      </c>
      <c r="K384" s="50">
        <f t="shared" si="20"/>
        <v>1</v>
      </c>
      <c r="L384" s="15"/>
      <c r="M384" s="15"/>
      <c r="N384" s="15"/>
      <c r="O384" s="15"/>
      <c r="P384" s="15"/>
      <c r="Q384" s="15"/>
      <c r="R384" s="15"/>
      <c r="S384" s="15"/>
    </row>
    <row r="385" spans="2:19" x14ac:dyDescent="0.3">
      <c r="B385" s="53">
        <v>2020</v>
      </c>
      <c r="C385" s="15" t="s">
        <v>388</v>
      </c>
      <c r="D385" s="15" t="s">
        <v>387</v>
      </c>
      <c r="E385" s="15">
        <v>2018</v>
      </c>
      <c r="F385" s="15" t="s">
        <v>77</v>
      </c>
      <c r="G385" s="15">
        <v>5</v>
      </c>
      <c r="H385" s="51">
        <v>233</v>
      </c>
      <c r="I385" s="50">
        <f t="shared" si="18"/>
        <v>0</v>
      </c>
      <c r="J385" s="50">
        <f t="shared" si="19"/>
        <v>0</v>
      </c>
      <c r="K385" s="50">
        <f t="shared" si="20"/>
        <v>233</v>
      </c>
      <c r="L385" s="15"/>
      <c r="M385" s="15"/>
      <c r="N385" s="15"/>
      <c r="O385" s="15"/>
      <c r="P385" s="15"/>
      <c r="Q385" s="15"/>
      <c r="R385" s="15"/>
      <c r="S385" s="15"/>
    </row>
    <row r="386" spans="2:19" x14ac:dyDescent="0.3">
      <c r="B386" s="53">
        <v>2020</v>
      </c>
      <c r="C386" s="15" t="s">
        <v>386</v>
      </c>
      <c r="D386" s="15" t="s">
        <v>385</v>
      </c>
      <c r="E386" s="15">
        <v>2015</v>
      </c>
      <c r="F386" s="15" t="s">
        <v>82</v>
      </c>
      <c r="G386" s="15">
        <v>5</v>
      </c>
      <c r="H386" s="51">
        <v>4454</v>
      </c>
      <c r="I386" s="50">
        <f t="shared" si="18"/>
        <v>0</v>
      </c>
      <c r="J386" s="50">
        <f t="shared" si="19"/>
        <v>0</v>
      </c>
      <c r="K386" s="50">
        <f t="shared" si="20"/>
        <v>4454</v>
      </c>
      <c r="L386" s="15"/>
      <c r="M386" s="15"/>
      <c r="N386" s="15"/>
      <c r="O386" s="15"/>
      <c r="P386" s="15"/>
      <c r="Q386" s="15"/>
      <c r="R386" s="15"/>
      <c r="S386" s="15"/>
    </row>
    <row r="387" spans="2:19" x14ac:dyDescent="0.3">
      <c r="B387" s="53">
        <v>2020</v>
      </c>
      <c r="C387" s="15" t="s">
        <v>384</v>
      </c>
      <c r="D387" s="15" t="s">
        <v>383</v>
      </c>
      <c r="E387" s="15">
        <v>2015</v>
      </c>
      <c r="F387" s="15" t="s">
        <v>117</v>
      </c>
      <c r="G387" s="15">
        <v>5</v>
      </c>
      <c r="H387" s="51">
        <v>0</v>
      </c>
      <c r="I387" s="50">
        <f t="shared" si="18"/>
        <v>0</v>
      </c>
      <c r="J387" s="50">
        <f t="shared" si="19"/>
        <v>0</v>
      </c>
      <c r="K387" s="50">
        <f t="shared" si="20"/>
        <v>0</v>
      </c>
      <c r="L387" s="15"/>
      <c r="M387" s="15"/>
      <c r="N387" s="15"/>
      <c r="O387" s="15"/>
      <c r="P387" s="15"/>
      <c r="Q387" s="15"/>
      <c r="R387" s="15"/>
      <c r="S387" s="15"/>
    </row>
    <row r="388" spans="2:19" x14ac:dyDescent="0.3">
      <c r="B388" s="53">
        <v>2020</v>
      </c>
      <c r="C388" s="15" t="s">
        <v>382</v>
      </c>
      <c r="D388" s="15" t="s">
        <v>88</v>
      </c>
      <c r="E388" s="15">
        <v>2013</v>
      </c>
      <c r="F388" s="15" t="s">
        <v>85</v>
      </c>
      <c r="G388" s="15">
        <v>5</v>
      </c>
      <c r="H388" s="51">
        <v>0</v>
      </c>
      <c r="I388" s="50">
        <f t="shared" si="18"/>
        <v>0</v>
      </c>
      <c r="J388" s="50">
        <f t="shared" si="19"/>
        <v>0</v>
      </c>
      <c r="K388" s="50">
        <f t="shared" si="20"/>
        <v>0</v>
      </c>
      <c r="L388" s="15"/>
      <c r="M388" s="15"/>
      <c r="N388" s="15"/>
      <c r="O388" s="15"/>
      <c r="P388" s="15"/>
      <c r="Q388" s="15"/>
      <c r="R388" s="15"/>
      <c r="S388" s="15"/>
    </row>
    <row r="389" spans="2:19" x14ac:dyDescent="0.3">
      <c r="B389" s="53">
        <v>2020</v>
      </c>
      <c r="C389" s="15" t="s">
        <v>381</v>
      </c>
      <c r="D389" s="15" t="s">
        <v>380</v>
      </c>
      <c r="E389" s="15">
        <v>2020</v>
      </c>
      <c r="F389" s="15" t="s">
        <v>137</v>
      </c>
      <c r="G389" s="15">
        <v>5</v>
      </c>
      <c r="H389" s="51">
        <v>0</v>
      </c>
      <c r="I389" s="50">
        <f t="shared" si="18"/>
        <v>0</v>
      </c>
      <c r="J389" s="50">
        <f t="shared" si="19"/>
        <v>0</v>
      </c>
      <c r="K389" s="50">
        <f t="shared" si="20"/>
        <v>0</v>
      </c>
      <c r="L389" s="15"/>
      <c r="M389" s="15"/>
      <c r="N389" s="15"/>
      <c r="O389" s="15"/>
      <c r="P389" s="15"/>
      <c r="Q389" s="15"/>
      <c r="R389" s="15"/>
      <c r="S389" s="15"/>
    </row>
    <row r="390" spans="2:19" x14ac:dyDescent="0.3">
      <c r="B390" s="53">
        <v>2020</v>
      </c>
      <c r="C390" s="15" t="s">
        <v>379</v>
      </c>
      <c r="D390" s="15" t="s">
        <v>88</v>
      </c>
      <c r="E390" s="15">
        <v>2017</v>
      </c>
      <c r="F390" s="15" t="s">
        <v>82</v>
      </c>
      <c r="G390" s="15">
        <v>5</v>
      </c>
      <c r="H390" s="51">
        <v>37</v>
      </c>
      <c r="I390" s="50">
        <f t="shared" si="18"/>
        <v>0</v>
      </c>
      <c r="J390" s="50">
        <f t="shared" si="19"/>
        <v>0</v>
      </c>
      <c r="K390" s="50">
        <f t="shared" si="20"/>
        <v>37</v>
      </c>
      <c r="L390" s="15"/>
      <c r="M390" s="15"/>
      <c r="N390" s="15"/>
      <c r="O390" s="15"/>
      <c r="P390" s="15"/>
      <c r="Q390" s="15"/>
      <c r="R390" s="15"/>
      <c r="S390" s="15"/>
    </row>
    <row r="391" spans="2:19" x14ac:dyDescent="0.3">
      <c r="B391" s="53">
        <v>2020</v>
      </c>
      <c r="C391" s="15" t="s">
        <v>378</v>
      </c>
      <c r="D391" s="15" t="s">
        <v>377</v>
      </c>
      <c r="E391" s="15">
        <v>2017</v>
      </c>
      <c r="F391" s="15" t="s">
        <v>82</v>
      </c>
      <c r="G391" s="15">
        <v>5</v>
      </c>
      <c r="H391" s="51">
        <v>54</v>
      </c>
      <c r="I391" s="50">
        <f t="shared" si="18"/>
        <v>0</v>
      </c>
      <c r="J391" s="50">
        <f t="shared" si="19"/>
        <v>0</v>
      </c>
      <c r="K391" s="50">
        <f t="shared" si="20"/>
        <v>54</v>
      </c>
      <c r="L391" s="15"/>
      <c r="M391" s="15"/>
      <c r="N391" s="15"/>
      <c r="O391" s="15"/>
      <c r="P391" s="15"/>
      <c r="Q391" s="15"/>
      <c r="R391" s="15"/>
      <c r="S391" s="15"/>
    </row>
    <row r="392" spans="2:19" x14ac:dyDescent="0.3">
      <c r="B392" s="53">
        <v>2020</v>
      </c>
      <c r="C392" s="15" t="s">
        <v>376</v>
      </c>
      <c r="D392" s="15" t="s">
        <v>375</v>
      </c>
      <c r="E392" s="15">
        <v>2018</v>
      </c>
      <c r="F392" s="15" t="s">
        <v>85</v>
      </c>
      <c r="G392" s="15">
        <v>5</v>
      </c>
      <c r="H392" s="51">
        <v>17</v>
      </c>
      <c r="I392" s="50">
        <f t="shared" si="18"/>
        <v>0</v>
      </c>
      <c r="J392" s="50">
        <f t="shared" si="19"/>
        <v>0</v>
      </c>
      <c r="K392" s="50">
        <f t="shared" si="20"/>
        <v>17</v>
      </c>
      <c r="L392" s="15"/>
      <c r="M392" s="15"/>
      <c r="N392" s="15"/>
      <c r="O392" s="15"/>
      <c r="P392" s="15"/>
      <c r="Q392" s="15"/>
      <c r="R392" s="15"/>
      <c r="S392" s="15"/>
    </row>
    <row r="393" spans="2:19" x14ac:dyDescent="0.3">
      <c r="B393" s="53">
        <v>2020</v>
      </c>
      <c r="C393" s="15" t="s">
        <v>374</v>
      </c>
      <c r="D393" s="15" t="s">
        <v>373</v>
      </c>
      <c r="E393" s="15">
        <v>2015</v>
      </c>
      <c r="F393" s="15" t="s">
        <v>90</v>
      </c>
      <c r="G393" s="15">
        <v>5</v>
      </c>
      <c r="H393" s="51">
        <v>10</v>
      </c>
      <c r="I393" s="50">
        <f t="shared" si="18"/>
        <v>0</v>
      </c>
      <c r="J393" s="50">
        <f t="shared" si="19"/>
        <v>0</v>
      </c>
      <c r="K393" s="50">
        <f t="shared" si="20"/>
        <v>10</v>
      </c>
      <c r="L393" s="15"/>
      <c r="M393" s="15"/>
      <c r="N393" s="15"/>
      <c r="O393" s="15"/>
      <c r="P393" s="15"/>
      <c r="Q393" s="15"/>
      <c r="R393" s="15"/>
      <c r="S393" s="15"/>
    </row>
    <row r="394" spans="2:19" x14ac:dyDescent="0.3">
      <c r="B394" s="53">
        <v>2020</v>
      </c>
      <c r="C394" s="15" t="s">
        <v>372</v>
      </c>
      <c r="D394" s="15" t="s">
        <v>88</v>
      </c>
      <c r="E394" s="15">
        <v>2015</v>
      </c>
      <c r="F394" s="15" t="s">
        <v>85</v>
      </c>
      <c r="G394" s="15">
        <v>5</v>
      </c>
      <c r="H394" s="51">
        <v>9</v>
      </c>
      <c r="I394" s="50">
        <f t="shared" si="18"/>
        <v>0</v>
      </c>
      <c r="J394" s="50">
        <f t="shared" si="19"/>
        <v>0</v>
      </c>
      <c r="K394" s="50">
        <f t="shared" si="20"/>
        <v>9</v>
      </c>
      <c r="L394" s="15"/>
      <c r="M394" s="15"/>
      <c r="N394" s="15"/>
      <c r="O394" s="15"/>
      <c r="P394" s="15"/>
      <c r="Q394" s="15"/>
      <c r="R394" s="15"/>
      <c r="S394" s="15"/>
    </row>
    <row r="395" spans="2:19" x14ac:dyDescent="0.3">
      <c r="B395" s="53">
        <v>2020</v>
      </c>
      <c r="C395" s="15" t="s">
        <v>371</v>
      </c>
      <c r="D395" s="15" t="s">
        <v>88</v>
      </c>
      <c r="E395" s="15">
        <v>2013</v>
      </c>
      <c r="F395" s="15" t="s">
        <v>82</v>
      </c>
      <c r="G395" s="15">
        <v>5</v>
      </c>
      <c r="H395" s="51">
        <v>180</v>
      </c>
      <c r="I395" s="50">
        <f t="shared" si="18"/>
        <v>0</v>
      </c>
      <c r="J395" s="50">
        <f t="shared" si="19"/>
        <v>0</v>
      </c>
      <c r="K395" s="50">
        <f t="shared" si="20"/>
        <v>180</v>
      </c>
      <c r="L395" s="15"/>
      <c r="M395" s="15"/>
      <c r="N395" s="15"/>
      <c r="O395" s="15"/>
      <c r="P395" s="15"/>
      <c r="Q395" s="15"/>
      <c r="R395" s="15"/>
      <c r="S395" s="15"/>
    </row>
    <row r="396" spans="2:19" x14ac:dyDescent="0.3">
      <c r="B396" s="53">
        <v>2020</v>
      </c>
      <c r="C396" s="15" t="s">
        <v>371</v>
      </c>
      <c r="D396" s="15" t="s">
        <v>370</v>
      </c>
      <c r="E396" s="15">
        <v>2019</v>
      </c>
      <c r="F396" s="15" t="s">
        <v>82</v>
      </c>
      <c r="G396" s="15">
        <v>4</v>
      </c>
      <c r="H396" s="51">
        <v>0</v>
      </c>
      <c r="I396" s="50">
        <f t="shared" si="18"/>
        <v>0</v>
      </c>
      <c r="J396" s="50">
        <f t="shared" si="19"/>
        <v>0</v>
      </c>
      <c r="K396" s="50">
        <f t="shared" si="20"/>
        <v>0</v>
      </c>
      <c r="L396" s="15"/>
      <c r="M396" s="15"/>
      <c r="N396" s="15"/>
      <c r="O396" s="15"/>
      <c r="P396" s="15"/>
      <c r="Q396" s="15"/>
      <c r="R396" s="15"/>
      <c r="S396" s="15"/>
    </row>
    <row r="397" spans="2:19" x14ac:dyDescent="0.3">
      <c r="B397" s="53">
        <v>2020</v>
      </c>
      <c r="C397" s="15" t="s">
        <v>369</v>
      </c>
      <c r="D397" s="15" t="s">
        <v>368</v>
      </c>
      <c r="E397" s="15">
        <v>2017</v>
      </c>
      <c r="F397" s="15" t="s">
        <v>82</v>
      </c>
      <c r="G397" s="15">
        <v>5</v>
      </c>
      <c r="H397" s="51">
        <v>322</v>
      </c>
      <c r="I397" s="50">
        <f t="shared" si="18"/>
        <v>0</v>
      </c>
      <c r="J397" s="50">
        <f t="shared" si="19"/>
        <v>0</v>
      </c>
      <c r="K397" s="50">
        <f t="shared" si="20"/>
        <v>322</v>
      </c>
      <c r="L397" s="15"/>
      <c r="M397" s="15"/>
      <c r="N397" s="15"/>
      <c r="O397" s="15"/>
      <c r="P397" s="15"/>
      <c r="Q397" s="15"/>
      <c r="R397" s="15"/>
      <c r="S397" s="15"/>
    </row>
    <row r="398" spans="2:19" x14ac:dyDescent="0.3">
      <c r="B398" s="53">
        <v>2020</v>
      </c>
      <c r="C398" s="15" t="s">
        <v>367</v>
      </c>
      <c r="D398" s="15" t="s">
        <v>88</v>
      </c>
      <c r="E398" s="15">
        <v>2014</v>
      </c>
      <c r="F398" s="15" t="s">
        <v>82</v>
      </c>
      <c r="G398" s="15">
        <v>5</v>
      </c>
      <c r="H398" s="51">
        <v>231</v>
      </c>
      <c r="I398" s="50">
        <f t="shared" si="18"/>
        <v>0</v>
      </c>
      <c r="J398" s="50">
        <f t="shared" si="19"/>
        <v>0</v>
      </c>
      <c r="K398" s="50">
        <f t="shared" si="20"/>
        <v>231</v>
      </c>
      <c r="L398" s="15"/>
      <c r="M398" s="15"/>
      <c r="N398" s="15"/>
      <c r="O398" s="15"/>
      <c r="P398" s="15"/>
      <c r="Q398" s="15"/>
      <c r="R398" s="15"/>
      <c r="S398" s="15"/>
    </row>
    <row r="399" spans="2:19" x14ac:dyDescent="0.3">
      <c r="B399" s="53">
        <v>2020</v>
      </c>
      <c r="C399" s="15" t="s">
        <v>367</v>
      </c>
      <c r="D399" s="15" t="s">
        <v>366</v>
      </c>
      <c r="E399" s="15">
        <v>2019</v>
      </c>
      <c r="F399" s="15" t="s">
        <v>82</v>
      </c>
      <c r="G399" s="15">
        <v>3</v>
      </c>
      <c r="H399" s="51">
        <v>0</v>
      </c>
      <c r="I399" s="50">
        <f t="shared" si="18"/>
        <v>0</v>
      </c>
      <c r="J399" s="50">
        <f t="shared" si="19"/>
        <v>0</v>
      </c>
      <c r="K399" s="50">
        <f t="shared" si="20"/>
        <v>0</v>
      </c>
      <c r="L399" s="15"/>
      <c r="M399" s="15"/>
      <c r="N399" s="15"/>
      <c r="O399" s="15"/>
      <c r="P399" s="15"/>
      <c r="Q399" s="15"/>
      <c r="R399" s="15"/>
      <c r="S399" s="15"/>
    </row>
    <row r="400" spans="2:19" x14ac:dyDescent="0.3">
      <c r="B400" s="53">
        <v>2020</v>
      </c>
      <c r="C400" s="15" t="s">
        <v>365</v>
      </c>
      <c r="D400" s="15" t="s">
        <v>364</v>
      </c>
      <c r="E400" s="15">
        <v>2018</v>
      </c>
      <c r="F400" s="15" t="s">
        <v>77</v>
      </c>
      <c r="G400" s="15">
        <v>1</v>
      </c>
      <c r="H400" s="51">
        <v>161</v>
      </c>
      <c r="I400" s="50">
        <f t="shared" si="18"/>
        <v>161</v>
      </c>
      <c r="J400" s="50">
        <f t="shared" si="19"/>
        <v>0</v>
      </c>
      <c r="K400" s="50">
        <f t="shared" si="20"/>
        <v>0</v>
      </c>
      <c r="L400" s="15"/>
      <c r="M400" s="15"/>
      <c r="N400" s="15"/>
      <c r="O400" s="15"/>
      <c r="P400" s="15"/>
      <c r="Q400" s="15"/>
      <c r="R400" s="15"/>
      <c r="S400" s="15"/>
    </row>
    <row r="401" spans="2:19" x14ac:dyDescent="0.3">
      <c r="B401" s="53">
        <v>2020</v>
      </c>
      <c r="C401" s="15" t="s">
        <v>363</v>
      </c>
      <c r="D401" s="15" t="s">
        <v>88</v>
      </c>
      <c r="E401" s="15">
        <v>2013</v>
      </c>
      <c r="F401" s="15" t="s">
        <v>101</v>
      </c>
      <c r="G401" s="15">
        <v>5</v>
      </c>
      <c r="H401" s="51">
        <v>0</v>
      </c>
      <c r="I401" s="50">
        <f t="shared" si="18"/>
        <v>0</v>
      </c>
      <c r="J401" s="50">
        <f t="shared" si="19"/>
        <v>0</v>
      </c>
      <c r="K401" s="50">
        <f t="shared" si="20"/>
        <v>0</v>
      </c>
      <c r="L401" s="15"/>
      <c r="M401" s="15"/>
      <c r="N401" s="15"/>
      <c r="O401" s="15"/>
      <c r="P401" s="15"/>
      <c r="Q401" s="15"/>
      <c r="R401" s="15"/>
      <c r="S401" s="15"/>
    </row>
    <row r="402" spans="2:19" x14ac:dyDescent="0.3">
      <c r="B402" s="53">
        <v>2020</v>
      </c>
      <c r="C402" s="15" t="s">
        <v>362</v>
      </c>
      <c r="D402" s="15" t="s">
        <v>361</v>
      </c>
      <c r="E402" s="15">
        <v>2019</v>
      </c>
      <c r="F402" s="15" t="s">
        <v>117</v>
      </c>
      <c r="G402" s="15">
        <v>5</v>
      </c>
      <c r="H402" s="51">
        <v>3828</v>
      </c>
      <c r="I402" s="50">
        <f t="shared" si="18"/>
        <v>0</v>
      </c>
      <c r="J402" s="50">
        <f t="shared" si="19"/>
        <v>0</v>
      </c>
      <c r="K402" s="50">
        <f t="shared" si="20"/>
        <v>3828</v>
      </c>
      <c r="L402" s="15"/>
      <c r="M402" s="15"/>
      <c r="N402" s="15"/>
      <c r="O402" s="15"/>
      <c r="P402" s="15"/>
      <c r="Q402" s="15"/>
      <c r="R402" s="15"/>
      <c r="S402" s="15"/>
    </row>
    <row r="403" spans="2:19" x14ac:dyDescent="0.3">
      <c r="B403" s="53">
        <v>2020</v>
      </c>
      <c r="C403" s="15" t="s">
        <v>360</v>
      </c>
      <c r="D403" s="15" t="s">
        <v>359</v>
      </c>
      <c r="E403" s="15">
        <v>2016</v>
      </c>
      <c r="F403" s="15" t="s">
        <v>117</v>
      </c>
      <c r="G403" s="15">
        <v>5</v>
      </c>
      <c r="H403" s="51">
        <v>229</v>
      </c>
      <c r="I403" s="50">
        <f t="shared" si="18"/>
        <v>0</v>
      </c>
      <c r="J403" s="50">
        <f t="shared" si="19"/>
        <v>0</v>
      </c>
      <c r="K403" s="50">
        <f t="shared" si="20"/>
        <v>229</v>
      </c>
      <c r="L403" s="15"/>
      <c r="M403" s="15"/>
      <c r="N403" s="15"/>
      <c r="O403" s="15"/>
      <c r="P403" s="15"/>
      <c r="Q403" s="15"/>
      <c r="R403" s="15"/>
      <c r="S403" s="15"/>
    </row>
    <row r="404" spans="2:19" x14ac:dyDescent="0.3">
      <c r="B404" s="53">
        <v>2020</v>
      </c>
      <c r="C404" s="15" t="s">
        <v>358</v>
      </c>
      <c r="D404" s="15" t="s">
        <v>357</v>
      </c>
      <c r="E404" s="15">
        <v>2015</v>
      </c>
      <c r="F404" s="15" t="s">
        <v>90</v>
      </c>
      <c r="G404" s="15">
        <v>5</v>
      </c>
      <c r="H404" s="51">
        <v>11</v>
      </c>
      <c r="I404" s="50">
        <f t="shared" si="18"/>
        <v>0</v>
      </c>
      <c r="J404" s="50">
        <f t="shared" si="19"/>
        <v>0</v>
      </c>
      <c r="K404" s="50">
        <f t="shared" si="20"/>
        <v>11</v>
      </c>
      <c r="L404" s="15"/>
      <c r="M404" s="15"/>
      <c r="N404" s="15"/>
      <c r="O404" s="15"/>
      <c r="P404" s="15"/>
      <c r="Q404" s="15"/>
      <c r="R404" s="15"/>
      <c r="S404" s="15"/>
    </row>
    <row r="405" spans="2:19" x14ac:dyDescent="0.3">
      <c r="B405" s="53">
        <v>2020</v>
      </c>
      <c r="C405" s="15" t="s">
        <v>356</v>
      </c>
      <c r="D405" s="15" t="s">
        <v>88</v>
      </c>
      <c r="E405" s="15">
        <v>2017</v>
      </c>
      <c r="F405" s="15" t="s">
        <v>94</v>
      </c>
      <c r="G405" s="15">
        <v>4</v>
      </c>
      <c r="H405" s="51">
        <v>258</v>
      </c>
      <c r="I405" s="50">
        <f t="shared" si="18"/>
        <v>0</v>
      </c>
      <c r="J405" s="50">
        <f t="shared" si="19"/>
        <v>258</v>
      </c>
      <c r="K405" s="50">
        <f t="shared" si="20"/>
        <v>0</v>
      </c>
      <c r="L405" s="15"/>
      <c r="M405" s="15"/>
      <c r="N405" s="15"/>
      <c r="O405" s="15"/>
      <c r="P405" s="15"/>
      <c r="Q405" s="15"/>
      <c r="R405" s="15"/>
      <c r="S405" s="15"/>
    </row>
    <row r="406" spans="2:19" x14ac:dyDescent="0.3">
      <c r="B406" s="53">
        <v>2020</v>
      </c>
      <c r="C406" s="15" t="s">
        <v>355</v>
      </c>
      <c r="D406" s="15" t="s">
        <v>354</v>
      </c>
      <c r="E406" s="15">
        <v>2017</v>
      </c>
      <c r="F406" s="15" t="s">
        <v>117</v>
      </c>
      <c r="G406" s="15">
        <v>5</v>
      </c>
      <c r="H406" s="51">
        <v>1135</v>
      </c>
      <c r="I406" s="50">
        <f t="shared" si="18"/>
        <v>0</v>
      </c>
      <c r="J406" s="50">
        <f t="shared" si="19"/>
        <v>0</v>
      </c>
      <c r="K406" s="50">
        <f t="shared" si="20"/>
        <v>1135</v>
      </c>
      <c r="L406" s="15"/>
      <c r="M406" s="15"/>
      <c r="N406" s="15"/>
      <c r="O406" s="15"/>
      <c r="P406" s="15"/>
      <c r="Q406" s="15"/>
      <c r="R406" s="15"/>
      <c r="S406" s="15"/>
    </row>
    <row r="407" spans="2:19" x14ac:dyDescent="0.3">
      <c r="B407" s="53">
        <v>2020</v>
      </c>
      <c r="C407" s="15" t="s">
        <v>352</v>
      </c>
      <c r="D407" s="15" t="s">
        <v>353</v>
      </c>
      <c r="E407" s="15">
        <v>2014</v>
      </c>
      <c r="F407" s="15" t="s">
        <v>77</v>
      </c>
      <c r="G407" s="15">
        <v>5</v>
      </c>
      <c r="H407" s="51">
        <v>128</v>
      </c>
      <c r="I407" s="50">
        <f t="shared" si="18"/>
        <v>0</v>
      </c>
      <c r="J407" s="50">
        <f t="shared" si="19"/>
        <v>0</v>
      </c>
      <c r="K407" s="50">
        <f t="shared" si="20"/>
        <v>128</v>
      </c>
      <c r="L407" s="15"/>
      <c r="M407" s="15"/>
      <c r="N407" s="15"/>
      <c r="O407" s="15"/>
      <c r="P407" s="15"/>
      <c r="Q407" s="15"/>
      <c r="R407" s="15"/>
      <c r="S407" s="15"/>
    </row>
    <row r="408" spans="2:19" x14ac:dyDescent="0.3">
      <c r="B408" s="53">
        <v>2020</v>
      </c>
      <c r="C408" s="15" t="s">
        <v>352</v>
      </c>
      <c r="D408" s="15" t="s">
        <v>351</v>
      </c>
      <c r="E408" s="15">
        <v>2020</v>
      </c>
      <c r="F408" s="15" t="s">
        <v>77</v>
      </c>
      <c r="G408" s="15">
        <v>5</v>
      </c>
      <c r="H408" s="51">
        <v>0</v>
      </c>
      <c r="I408" s="50">
        <f t="shared" si="18"/>
        <v>0</v>
      </c>
      <c r="J408" s="50">
        <f t="shared" si="19"/>
        <v>0</v>
      </c>
      <c r="K408" s="50">
        <f t="shared" si="20"/>
        <v>0</v>
      </c>
      <c r="L408" s="15"/>
      <c r="M408" s="15"/>
      <c r="N408" s="15"/>
      <c r="O408" s="15"/>
      <c r="P408" s="15"/>
      <c r="Q408" s="15"/>
      <c r="R408" s="15"/>
      <c r="S408" s="15"/>
    </row>
    <row r="409" spans="2:19" x14ac:dyDescent="0.3">
      <c r="B409" s="53">
        <v>2020</v>
      </c>
      <c r="C409" s="15" t="s">
        <v>350</v>
      </c>
      <c r="D409" s="15" t="s">
        <v>349</v>
      </c>
      <c r="E409" s="15">
        <v>2014</v>
      </c>
      <c r="F409" s="15" t="s">
        <v>101</v>
      </c>
      <c r="G409" s="15">
        <v>4</v>
      </c>
      <c r="H409" s="51">
        <v>12</v>
      </c>
      <c r="I409" s="50">
        <f t="shared" si="18"/>
        <v>0</v>
      </c>
      <c r="J409" s="50">
        <f t="shared" si="19"/>
        <v>12</v>
      </c>
      <c r="K409" s="50">
        <f t="shared" si="20"/>
        <v>0</v>
      </c>
      <c r="L409" s="15"/>
      <c r="M409" s="15"/>
      <c r="N409" s="15"/>
      <c r="O409" s="15"/>
      <c r="P409" s="15"/>
      <c r="Q409" s="15"/>
      <c r="R409" s="15"/>
      <c r="S409" s="15"/>
    </row>
    <row r="410" spans="2:19" x14ac:dyDescent="0.3">
      <c r="B410" s="53">
        <v>2020</v>
      </c>
      <c r="C410" s="15" t="s">
        <v>348</v>
      </c>
      <c r="D410" s="15" t="s">
        <v>88</v>
      </c>
      <c r="E410" s="15">
        <v>2014</v>
      </c>
      <c r="F410" s="15" t="s">
        <v>101</v>
      </c>
      <c r="G410" s="15">
        <v>4</v>
      </c>
      <c r="H410" s="51">
        <v>0</v>
      </c>
      <c r="I410" s="50">
        <f t="shared" si="18"/>
        <v>0</v>
      </c>
      <c r="J410" s="50">
        <f t="shared" si="19"/>
        <v>0</v>
      </c>
      <c r="K410" s="50">
        <f t="shared" si="20"/>
        <v>0</v>
      </c>
      <c r="L410" s="15"/>
      <c r="M410" s="15"/>
      <c r="N410" s="15"/>
      <c r="O410" s="15"/>
      <c r="P410" s="15"/>
      <c r="Q410" s="15"/>
      <c r="R410" s="15"/>
      <c r="S410" s="15"/>
    </row>
    <row r="411" spans="2:19" x14ac:dyDescent="0.3">
      <c r="B411" s="53">
        <v>2020</v>
      </c>
      <c r="C411" s="15" t="s">
        <v>347</v>
      </c>
      <c r="D411" s="15" t="s">
        <v>346</v>
      </c>
      <c r="E411" s="15">
        <v>2015</v>
      </c>
      <c r="F411" s="15" t="s">
        <v>82</v>
      </c>
      <c r="G411" s="15">
        <v>5</v>
      </c>
      <c r="H411" s="51">
        <v>1228</v>
      </c>
      <c r="I411" s="50">
        <f t="shared" si="18"/>
        <v>0</v>
      </c>
      <c r="J411" s="50">
        <f t="shared" si="19"/>
        <v>0</v>
      </c>
      <c r="K411" s="50">
        <f t="shared" si="20"/>
        <v>1228</v>
      </c>
      <c r="L411" s="15"/>
      <c r="M411" s="15"/>
      <c r="N411" s="15"/>
      <c r="O411" s="15"/>
      <c r="P411" s="15"/>
      <c r="Q411" s="15"/>
      <c r="R411" s="15"/>
      <c r="S411" s="15"/>
    </row>
    <row r="412" spans="2:19" x14ac:dyDescent="0.3">
      <c r="B412" s="53">
        <v>2020</v>
      </c>
      <c r="C412" s="15" t="s">
        <v>345</v>
      </c>
      <c r="D412" s="15" t="s">
        <v>344</v>
      </c>
      <c r="E412" s="15">
        <v>2017</v>
      </c>
      <c r="F412" s="15" t="s">
        <v>85</v>
      </c>
      <c r="G412" s="15">
        <v>5</v>
      </c>
      <c r="H412" s="51">
        <v>17</v>
      </c>
      <c r="I412" s="50">
        <f t="shared" si="18"/>
        <v>0</v>
      </c>
      <c r="J412" s="50">
        <f t="shared" si="19"/>
        <v>0</v>
      </c>
      <c r="K412" s="50">
        <f t="shared" si="20"/>
        <v>17</v>
      </c>
      <c r="L412" s="15"/>
      <c r="M412" s="15"/>
      <c r="N412" s="15"/>
      <c r="O412" s="15"/>
      <c r="P412" s="15"/>
      <c r="Q412" s="15"/>
      <c r="R412" s="15"/>
      <c r="S412" s="15"/>
    </row>
    <row r="413" spans="2:19" x14ac:dyDescent="0.3">
      <c r="B413" s="53">
        <v>2020</v>
      </c>
      <c r="C413" s="15" t="s">
        <v>343</v>
      </c>
      <c r="D413" s="15" t="s">
        <v>88</v>
      </c>
      <c r="E413" s="15">
        <v>2017</v>
      </c>
      <c r="F413" s="15" t="s">
        <v>117</v>
      </c>
      <c r="G413" s="15">
        <v>5</v>
      </c>
      <c r="H413" s="51">
        <v>872</v>
      </c>
      <c r="I413" s="50">
        <f t="shared" si="18"/>
        <v>0</v>
      </c>
      <c r="J413" s="50">
        <f t="shared" si="19"/>
        <v>0</v>
      </c>
      <c r="K413" s="50">
        <f t="shared" si="20"/>
        <v>872</v>
      </c>
      <c r="L413" s="15"/>
      <c r="M413" s="15"/>
      <c r="N413" s="15"/>
      <c r="O413" s="15"/>
      <c r="P413" s="15"/>
      <c r="Q413" s="15"/>
      <c r="R413" s="15"/>
      <c r="S413" s="15"/>
    </row>
    <row r="414" spans="2:19" x14ac:dyDescent="0.3">
      <c r="B414" s="53">
        <v>2020</v>
      </c>
      <c r="C414" s="15" t="s">
        <v>342</v>
      </c>
      <c r="D414" s="15" t="s">
        <v>341</v>
      </c>
      <c r="E414" s="15">
        <v>2015</v>
      </c>
      <c r="F414" s="15" t="s">
        <v>94</v>
      </c>
      <c r="G414" s="15">
        <v>2</v>
      </c>
      <c r="H414" s="51">
        <v>0</v>
      </c>
      <c r="I414" s="50">
        <f t="shared" si="18"/>
        <v>0</v>
      </c>
      <c r="J414" s="50">
        <f t="shared" si="19"/>
        <v>0</v>
      </c>
      <c r="K414" s="50">
        <f t="shared" si="20"/>
        <v>0</v>
      </c>
      <c r="L414" s="15"/>
      <c r="M414" s="15"/>
      <c r="N414" s="15"/>
      <c r="O414" s="15"/>
      <c r="P414" s="15"/>
      <c r="Q414" s="15"/>
      <c r="R414" s="15"/>
      <c r="S414" s="15"/>
    </row>
    <row r="415" spans="2:19" x14ac:dyDescent="0.3">
      <c r="B415" s="53">
        <v>2020</v>
      </c>
      <c r="C415" s="15" t="s">
        <v>340</v>
      </c>
      <c r="D415" s="15" t="s">
        <v>339</v>
      </c>
      <c r="E415" s="15">
        <v>2020</v>
      </c>
      <c r="F415" s="15" t="s">
        <v>77</v>
      </c>
      <c r="G415" s="15">
        <v>5</v>
      </c>
      <c r="H415" s="51">
        <v>86</v>
      </c>
      <c r="I415" s="50">
        <f t="shared" si="18"/>
        <v>0</v>
      </c>
      <c r="J415" s="50">
        <f t="shared" si="19"/>
        <v>0</v>
      </c>
      <c r="K415" s="50">
        <f t="shared" si="20"/>
        <v>86</v>
      </c>
      <c r="L415" s="15"/>
      <c r="M415" s="15"/>
      <c r="N415" s="15"/>
      <c r="O415" s="15"/>
      <c r="P415" s="15"/>
      <c r="Q415" s="15"/>
      <c r="R415" s="15"/>
      <c r="S415" s="15"/>
    </row>
    <row r="416" spans="2:19" x14ac:dyDescent="0.3">
      <c r="B416" s="53">
        <v>2020</v>
      </c>
      <c r="C416" s="15" t="s">
        <v>338</v>
      </c>
      <c r="D416" s="15" t="s">
        <v>88</v>
      </c>
      <c r="E416" s="15">
        <v>2017</v>
      </c>
      <c r="F416" s="15" t="s">
        <v>77</v>
      </c>
      <c r="G416" s="15">
        <v>5</v>
      </c>
      <c r="H416" s="51">
        <v>64</v>
      </c>
      <c r="I416" s="50">
        <f t="shared" si="18"/>
        <v>0</v>
      </c>
      <c r="J416" s="50">
        <f t="shared" si="19"/>
        <v>0</v>
      </c>
      <c r="K416" s="50">
        <f t="shared" si="20"/>
        <v>64</v>
      </c>
      <c r="L416" s="15"/>
      <c r="M416" s="15"/>
      <c r="N416" s="15"/>
      <c r="O416" s="15"/>
      <c r="P416" s="15"/>
      <c r="Q416" s="15"/>
      <c r="R416" s="15"/>
      <c r="S416" s="15"/>
    </row>
    <row r="417" spans="2:19" x14ac:dyDescent="0.3">
      <c r="B417" s="53">
        <v>2020</v>
      </c>
      <c r="C417" s="15" t="s">
        <v>337</v>
      </c>
      <c r="D417" s="15" t="s">
        <v>336</v>
      </c>
      <c r="E417" s="15">
        <v>2014</v>
      </c>
      <c r="F417" s="15" t="s">
        <v>82</v>
      </c>
      <c r="G417" s="15">
        <v>5</v>
      </c>
      <c r="H417" s="51">
        <v>93</v>
      </c>
      <c r="I417" s="50">
        <f t="shared" si="18"/>
        <v>0</v>
      </c>
      <c r="J417" s="50">
        <f t="shared" si="19"/>
        <v>0</v>
      </c>
      <c r="K417" s="50">
        <f t="shared" si="20"/>
        <v>93</v>
      </c>
      <c r="L417" s="15"/>
      <c r="M417" s="15"/>
      <c r="N417" s="15"/>
      <c r="O417" s="15"/>
      <c r="P417" s="15"/>
      <c r="Q417" s="15"/>
      <c r="R417" s="15"/>
      <c r="S417" s="15"/>
    </row>
    <row r="418" spans="2:19" x14ac:dyDescent="0.3">
      <c r="B418" s="53">
        <v>2020</v>
      </c>
      <c r="C418" s="15" t="s">
        <v>335</v>
      </c>
      <c r="D418" s="15" t="s">
        <v>334</v>
      </c>
      <c r="E418" s="15">
        <v>2019</v>
      </c>
      <c r="F418" s="15" t="s">
        <v>82</v>
      </c>
      <c r="G418" s="15">
        <v>5</v>
      </c>
      <c r="H418" s="51">
        <v>75</v>
      </c>
      <c r="I418" s="50">
        <f t="shared" si="18"/>
        <v>0</v>
      </c>
      <c r="J418" s="50">
        <f t="shared" si="19"/>
        <v>0</v>
      </c>
      <c r="K418" s="50">
        <f t="shared" si="20"/>
        <v>75</v>
      </c>
      <c r="L418" s="15"/>
      <c r="M418" s="15"/>
      <c r="N418" s="15"/>
      <c r="O418" s="15"/>
      <c r="P418" s="15"/>
      <c r="Q418" s="15"/>
      <c r="R418" s="15"/>
      <c r="S418" s="15"/>
    </row>
    <row r="419" spans="2:19" x14ac:dyDescent="0.3">
      <c r="B419" s="53">
        <v>2020</v>
      </c>
      <c r="C419" s="15" t="s">
        <v>333</v>
      </c>
      <c r="D419" s="15" t="s">
        <v>332</v>
      </c>
      <c r="E419" s="15">
        <v>2017</v>
      </c>
      <c r="F419" s="15" t="s">
        <v>82</v>
      </c>
      <c r="G419" s="15">
        <v>5</v>
      </c>
      <c r="H419" s="51">
        <v>65</v>
      </c>
      <c r="I419" s="50">
        <f t="shared" si="18"/>
        <v>0</v>
      </c>
      <c r="J419" s="50">
        <f t="shared" si="19"/>
        <v>0</v>
      </c>
      <c r="K419" s="50">
        <f t="shared" si="20"/>
        <v>65</v>
      </c>
      <c r="L419" s="15"/>
      <c r="M419" s="15"/>
      <c r="N419" s="15"/>
      <c r="O419" s="15"/>
      <c r="P419" s="15"/>
      <c r="Q419" s="15"/>
      <c r="R419" s="15"/>
      <c r="S419" s="15"/>
    </row>
    <row r="420" spans="2:19" x14ac:dyDescent="0.3">
      <c r="B420" s="53">
        <v>2020</v>
      </c>
      <c r="C420" s="15" t="s">
        <v>331</v>
      </c>
      <c r="D420" s="15" t="s">
        <v>330</v>
      </c>
      <c r="E420" s="15">
        <v>2018</v>
      </c>
      <c r="F420" s="15" t="s">
        <v>90</v>
      </c>
      <c r="G420" s="15">
        <v>5</v>
      </c>
      <c r="H420" s="51">
        <v>49</v>
      </c>
      <c r="I420" s="50">
        <f t="shared" si="18"/>
        <v>0</v>
      </c>
      <c r="J420" s="50">
        <f t="shared" si="19"/>
        <v>0</v>
      </c>
      <c r="K420" s="50">
        <f t="shared" si="20"/>
        <v>49</v>
      </c>
      <c r="L420" s="15"/>
      <c r="M420" s="15"/>
      <c r="N420" s="15"/>
      <c r="O420" s="15"/>
      <c r="P420" s="15"/>
      <c r="Q420" s="15"/>
      <c r="R420" s="15"/>
      <c r="S420" s="15"/>
    </row>
    <row r="421" spans="2:19" x14ac:dyDescent="0.3">
      <c r="B421" s="53">
        <v>2020</v>
      </c>
      <c r="C421" s="15" t="s">
        <v>329</v>
      </c>
      <c r="D421" s="15" t="s">
        <v>88</v>
      </c>
      <c r="E421" s="15">
        <v>2013</v>
      </c>
      <c r="F421" s="15" t="s">
        <v>90</v>
      </c>
      <c r="G421" s="15">
        <v>5</v>
      </c>
      <c r="H421" s="51">
        <v>17</v>
      </c>
      <c r="I421" s="50">
        <f t="shared" si="18"/>
        <v>0</v>
      </c>
      <c r="J421" s="50">
        <f t="shared" si="19"/>
        <v>0</v>
      </c>
      <c r="K421" s="50">
        <f t="shared" si="20"/>
        <v>17</v>
      </c>
      <c r="L421" s="15"/>
      <c r="M421" s="15"/>
      <c r="N421" s="15"/>
      <c r="O421" s="15"/>
      <c r="P421" s="15"/>
      <c r="Q421" s="15"/>
      <c r="R421" s="15"/>
      <c r="S421" s="15"/>
    </row>
    <row r="422" spans="2:19" x14ac:dyDescent="0.3">
      <c r="B422" s="53">
        <v>2020</v>
      </c>
      <c r="C422" s="15" t="s">
        <v>328</v>
      </c>
      <c r="D422" s="15" t="s">
        <v>327</v>
      </c>
      <c r="E422" s="15">
        <v>2014</v>
      </c>
      <c r="F422" s="15" t="s">
        <v>82</v>
      </c>
      <c r="G422" s="15">
        <v>5</v>
      </c>
      <c r="H422" s="51">
        <v>98</v>
      </c>
      <c r="I422" s="50">
        <f t="shared" ref="I422:I485" si="21">IF(G422&lt;4,H422,0)</f>
        <v>0</v>
      </c>
      <c r="J422" s="50">
        <f t="shared" ref="J422:J485" si="22">IF(G422=4,H422,0)</f>
        <v>0</v>
      </c>
      <c r="K422" s="50">
        <f t="shared" ref="K422:K485" si="23">IF(G422=5,H422,0)</f>
        <v>98</v>
      </c>
      <c r="L422" s="15"/>
      <c r="M422" s="15"/>
      <c r="N422" s="15"/>
      <c r="O422" s="15"/>
      <c r="P422" s="15"/>
      <c r="Q422" s="15"/>
      <c r="R422" s="15"/>
      <c r="S422" s="15"/>
    </row>
    <row r="423" spans="2:19" x14ac:dyDescent="0.3">
      <c r="B423" s="53">
        <v>2020</v>
      </c>
      <c r="C423" s="15" t="s">
        <v>326</v>
      </c>
      <c r="D423" s="15" t="s">
        <v>325</v>
      </c>
      <c r="E423" s="15">
        <v>2015</v>
      </c>
      <c r="F423" s="15" t="s">
        <v>77</v>
      </c>
      <c r="G423" s="15">
        <v>5</v>
      </c>
      <c r="H423" s="51">
        <v>117</v>
      </c>
      <c r="I423" s="50">
        <f t="shared" si="21"/>
        <v>0</v>
      </c>
      <c r="J423" s="50">
        <f t="shared" si="22"/>
        <v>0</v>
      </c>
      <c r="K423" s="50">
        <f t="shared" si="23"/>
        <v>117</v>
      </c>
      <c r="L423" s="15"/>
      <c r="M423" s="15"/>
      <c r="N423" s="15"/>
      <c r="O423" s="15"/>
      <c r="P423" s="15"/>
      <c r="Q423" s="15"/>
      <c r="R423" s="15"/>
      <c r="S423" s="15"/>
    </row>
    <row r="424" spans="2:19" x14ac:dyDescent="0.3">
      <c r="B424" s="53">
        <v>2020</v>
      </c>
      <c r="C424" s="15" t="s">
        <v>324</v>
      </c>
      <c r="D424" s="15" t="s">
        <v>323</v>
      </c>
      <c r="E424" s="15">
        <v>2019</v>
      </c>
      <c r="F424" s="15" t="s">
        <v>82</v>
      </c>
      <c r="G424" s="15">
        <v>5</v>
      </c>
      <c r="H424" s="51">
        <v>78</v>
      </c>
      <c r="I424" s="50">
        <f t="shared" si="21"/>
        <v>0</v>
      </c>
      <c r="J424" s="50">
        <f t="shared" si="22"/>
        <v>0</v>
      </c>
      <c r="K424" s="50">
        <f t="shared" si="23"/>
        <v>78</v>
      </c>
      <c r="L424" s="15"/>
      <c r="M424" s="15"/>
      <c r="N424" s="15"/>
      <c r="O424" s="15"/>
      <c r="P424" s="15"/>
      <c r="Q424" s="15"/>
      <c r="R424" s="15"/>
      <c r="S424" s="15"/>
    </row>
    <row r="425" spans="2:19" x14ac:dyDescent="0.3">
      <c r="B425" s="53">
        <v>2020</v>
      </c>
      <c r="C425" s="15" t="s">
        <v>322</v>
      </c>
      <c r="D425" s="15" t="s">
        <v>88</v>
      </c>
      <c r="E425" s="15">
        <v>2013</v>
      </c>
      <c r="F425" s="15" t="s">
        <v>85</v>
      </c>
      <c r="G425" s="15">
        <v>5</v>
      </c>
      <c r="H425" s="51">
        <v>7</v>
      </c>
      <c r="I425" s="50">
        <f t="shared" si="21"/>
        <v>0</v>
      </c>
      <c r="J425" s="50">
        <f t="shared" si="22"/>
        <v>0</v>
      </c>
      <c r="K425" s="50">
        <f t="shared" si="23"/>
        <v>7</v>
      </c>
      <c r="L425" s="15"/>
      <c r="M425" s="15"/>
      <c r="N425" s="15"/>
      <c r="O425" s="15"/>
      <c r="P425" s="15"/>
      <c r="Q425" s="15"/>
      <c r="R425" s="15"/>
      <c r="S425" s="15"/>
    </row>
    <row r="426" spans="2:19" x14ac:dyDescent="0.3">
      <c r="B426" s="53">
        <v>2020</v>
      </c>
      <c r="C426" s="15" t="s">
        <v>321</v>
      </c>
      <c r="D426" s="15" t="s">
        <v>315</v>
      </c>
      <c r="E426" s="15">
        <v>2015</v>
      </c>
      <c r="F426" s="15" t="s">
        <v>94</v>
      </c>
      <c r="G426" s="15">
        <v>4</v>
      </c>
      <c r="H426" s="51">
        <v>37</v>
      </c>
      <c r="I426" s="50">
        <f t="shared" si="21"/>
        <v>0</v>
      </c>
      <c r="J426" s="50">
        <f t="shared" si="22"/>
        <v>37</v>
      </c>
      <c r="K426" s="50">
        <f t="shared" si="23"/>
        <v>0</v>
      </c>
      <c r="L426" s="15"/>
      <c r="M426" s="15"/>
      <c r="N426" s="15"/>
      <c r="O426" s="15"/>
      <c r="P426" s="15"/>
      <c r="Q426" s="15"/>
      <c r="R426" s="15"/>
      <c r="S426" s="15"/>
    </row>
    <row r="427" spans="2:19" x14ac:dyDescent="0.3">
      <c r="B427" s="53">
        <v>2020</v>
      </c>
      <c r="C427" s="15" t="s">
        <v>320</v>
      </c>
      <c r="D427" s="15" t="s">
        <v>319</v>
      </c>
      <c r="E427" s="15">
        <v>2019</v>
      </c>
      <c r="F427" s="15" t="s">
        <v>117</v>
      </c>
      <c r="G427" s="15">
        <v>5</v>
      </c>
      <c r="H427" s="51">
        <v>394</v>
      </c>
      <c r="I427" s="50">
        <f t="shared" si="21"/>
        <v>0</v>
      </c>
      <c r="J427" s="50">
        <f t="shared" si="22"/>
        <v>0</v>
      </c>
      <c r="K427" s="50">
        <f t="shared" si="23"/>
        <v>394</v>
      </c>
      <c r="L427" s="15"/>
      <c r="M427" s="15"/>
      <c r="N427" s="15"/>
      <c r="O427" s="15"/>
      <c r="P427" s="15"/>
      <c r="Q427" s="15"/>
      <c r="R427" s="15"/>
      <c r="S427" s="15"/>
    </row>
    <row r="428" spans="2:19" x14ac:dyDescent="0.3">
      <c r="B428" s="53">
        <v>2020</v>
      </c>
      <c r="C428" s="15" t="s">
        <v>318</v>
      </c>
      <c r="D428" s="15" t="s">
        <v>317</v>
      </c>
      <c r="E428" s="15">
        <v>2018</v>
      </c>
      <c r="F428" s="15" t="s">
        <v>90</v>
      </c>
      <c r="G428" s="15">
        <v>5</v>
      </c>
      <c r="H428" s="51">
        <v>208</v>
      </c>
      <c r="I428" s="50">
        <f t="shared" si="21"/>
        <v>0</v>
      </c>
      <c r="J428" s="50">
        <f t="shared" si="22"/>
        <v>0</v>
      </c>
      <c r="K428" s="50">
        <f t="shared" si="23"/>
        <v>208</v>
      </c>
      <c r="L428" s="15"/>
      <c r="M428" s="15"/>
      <c r="N428" s="15"/>
      <c r="O428" s="15"/>
      <c r="P428" s="15"/>
      <c r="Q428" s="15"/>
      <c r="R428" s="15"/>
      <c r="S428" s="15"/>
    </row>
    <row r="429" spans="2:19" x14ac:dyDescent="0.3">
      <c r="B429" s="53">
        <v>2020</v>
      </c>
      <c r="C429" s="15" t="s">
        <v>316</v>
      </c>
      <c r="D429" s="15" t="s">
        <v>315</v>
      </c>
      <c r="E429" s="15">
        <v>2015</v>
      </c>
      <c r="F429" s="15" t="s">
        <v>94</v>
      </c>
      <c r="G429" s="15">
        <v>4</v>
      </c>
      <c r="H429" s="51">
        <v>137</v>
      </c>
      <c r="I429" s="50">
        <f t="shared" si="21"/>
        <v>0</v>
      </c>
      <c r="J429" s="50">
        <f t="shared" si="22"/>
        <v>137</v>
      </c>
      <c r="K429" s="50">
        <f t="shared" si="23"/>
        <v>0</v>
      </c>
      <c r="L429" s="15"/>
      <c r="M429" s="15"/>
      <c r="N429" s="15"/>
      <c r="O429" s="15"/>
      <c r="P429" s="15"/>
      <c r="Q429" s="15"/>
      <c r="R429" s="15"/>
      <c r="S429" s="15"/>
    </row>
    <row r="430" spans="2:19" x14ac:dyDescent="0.3">
      <c r="B430" s="53">
        <v>2020</v>
      </c>
      <c r="C430" s="15" t="s">
        <v>314</v>
      </c>
      <c r="D430" s="15" t="s">
        <v>313</v>
      </c>
      <c r="E430" s="15">
        <v>2019</v>
      </c>
      <c r="F430" s="15" t="s">
        <v>82</v>
      </c>
      <c r="G430" s="15">
        <v>5</v>
      </c>
      <c r="H430" s="51">
        <v>470</v>
      </c>
      <c r="I430" s="50">
        <f t="shared" si="21"/>
        <v>0</v>
      </c>
      <c r="J430" s="50">
        <f t="shared" si="22"/>
        <v>0</v>
      </c>
      <c r="K430" s="50">
        <f t="shared" si="23"/>
        <v>470</v>
      </c>
      <c r="L430" s="15"/>
      <c r="M430" s="15"/>
      <c r="N430" s="15"/>
      <c r="O430" s="15"/>
      <c r="P430" s="15"/>
      <c r="Q430" s="15"/>
      <c r="R430" s="15"/>
      <c r="S430" s="15"/>
    </row>
    <row r="431" spans="2:19" x14ac:dyDescent="0.3">
      <c r="B431" s="53">
        <v>2020</v>
      </c>
      <c r="C431" s="15" t="s">
        <v>312</v>
      </c>
      <c r="D431" s="15" t="s">
        <v>88</v>
      </c>
      <c r="E431" s="15">
        <v>2017</v>
      </c>
      <c r="F431" s="15" t="s">
        <v>82</v>
      </c>
      <c r="G431" s="15">
        <v>5</v>
      </c>
      <c r="H431" s="51">
        <v>429</v>
      </c>
      <c r="I431" s="50">
        <f t="shared" si="21"/>
        <v>0</v>
      </c>
      <c r="J431" s="50">
        <f t="shared" si="22"/>
        <v>0</v>
      </c>
      <c r="K431" s="50">
        <f t="shared" si="23"/>
        <v>429</v>
      </c>
      <c r="L431" s="15"/>
      <c r="M431" s="15"/>
      <c r="N431" s="15"/>
      <c r="O431" s="15"/>
      <c r="P431" s="15"/>
      <c r="Q431" s="15"/>
      <c r="R431" s="15"/>
      <c r="S431" s="15"/>
    </row>
    <row r="432" spans="2:19" x14ac:dyDescent="0.3">
      <c r="B432" s="53">
        <v>2020</v>
      </c>
      <c r="C432" s="15" t="s">
        <v>311</v>
      </c>
      <c r="D432" s="15" t="s">
        <v>310</v>
      </c>
      <c r="E432" s="15">
        <v>2020</v>
      </c>
      <c r="F432" s="15" t="s">
        <v>117</v>
      </c>
      <c r="G432" s="15">
        <v>5</v>
      </c>
      <c r="H432" s="51">
        <v>83</v>
      </c>
      <c r="I432" s="50">
        <f t="shared" si="21"/>
        <v>0</v>
      </c>
      <c r="J432" s="50">
        <f t="shared" si="22"/>
        <v>0</v>
      </c>
      <c r="K432" s="50">
        <f t="shared" si="23"/>
        <v>83</v>
      </c>
      <c r="L432" s="15"/>
      <c r="M432" s="15"/>
      <c r="N432" s="15"/>
      <c r="O432" s="15"/>
      <c r="P432" s="15"/>
      <c r="Q432" s="15"/>
      <c r="R432" s="15"/>
      <c r="S432" s="15"/>
    </row>
    <row r="433" spans="2:19" x14ac:dyDescent="0.3">
      <c r="B433" s="53">
        <v>2020</v>
      </c>
      <c r="C433" s="15" t="s">
        <v>309</v>
      </c>
      <c r="D433" s="15" t="s">
        <v>308</v>
      </c>
      <c r="E433" s="15">
        <v>2015</v>
      </c>
      <c r="F433" s="15" t="s">
        <v>307</v>
      </c>
      <c r="G433" s="15">
        <v>4</v>
      </c>
      <c r="H433" s="51">
        <v>23</v>
      </c>
      <c r="I433" s="50">
        <f t="shared" si="21"/>
        <v>0</v>
      </c>
      <c r="J433" s="50">
        <f t="shared" si="22"/>
        <v>23</v>
      </c>
      <c r="K433" s="50">
        <f t="shared" si="23"/>
        <v>0</v>
      </c>
      <c r="L433" s="15"/>
      <c r="M433" s="15"/>
      <c r="N433" s="15"/>
      <c r="O433" s="15"/>
      <c r="P433" s="15"/>
      <c r="Q433" s="15"/>
      <c r="R433" s="15"/>
      <c r="S433" s="15"/>
    </row>
    <row r="434" spans="2:19" x14ac:dyDescent="0.3">
      <c r="B434" s="53">
        <v>2020</v>
      </c>
      <c r="C434" s="15" t="s">
        <v>306</v>
      </c>
      <c r="D434" s="15" t="s">
        <v>305</v>
      </c>
      <c r="E434" s="15">
        <v>2018</v>
      </c>
      <c r="F434" s="15" t="s">
        <v>117</v>
      </c>
      <c r="G434" s="15">
        <v>5</v>
      </c>
      <c r="H434" s="51">
        <v>675</v>
      </c>
      <c r="I434" s="50">
        <f t="shared" si="21"/>
        <v>0</v>
      </c>
      <c r="J434" s="50">
        <f t="shared" si="22"/>
        <v>0</v>
      </c>
      <c r="K434" s="50">
        <f t="shared" si="23"/>
        <v>675</v>
      </c>
      <c r="L434" s="15"/>
      <c r="M434" s="15"/>
      <c r="N434" s="15"/>
      <c r="O434" s="15"/>
      <c r="P434" s="15"/>
      <c r="Q434" s="15"/>
      <c r="R434" s="15"/>
      <c r="S434" s="15"/>
    </row>
    <row r="435" spans="2:19" x14ac:dyDescent="0.3">
      <c r="B435" s="53">
        <v>2020</v>
      </c>
      <c r="C435" s="15" t="s">
        <v>304</v>
      </c>
      <c r="D435" s="15" t="s">
        <v>303</v>
      </c>
      <c r="E435" s="15">
        <v>2019</v>
      </c>
      <c r="F435" s="15" t="s">
        <v>101</v>
      </c>
      <c r="G435" s="15">
        <v>5</v>
      </c>
      <c r="H435" s="51">
        <v>281</v>
      </c>
      <c r="I435" s="50">
        <f t="shared" si="21"/>
        <v>0</v>
      </c>
      <c r="J435" s="50">
        <f t="shared" si="22"/>
        <v>0</v>
      </c>
      <c r="K435" s="50">
        <f t="shared" si="23"/>
        <v>281</v>
      </c>
      <c r="L435" s="15"/>
      <c r="M435" s="15"/>
      <c r="N435" s="15"/>
      <c r="O435" s="15"/>
      <c r="P435" s="15"/>
      <c r="Q435" s="15"/>
      <c r="R435" s="15"/>
      <c r="S435" s="15"/>
    </row>
    <row r="436" spans="2:19" x14ac:dyDescent="0.3">
      <c r="B436" s="53">
        <v>2020</v>
      </c>
      <c r="C436" s="15" t="s">
        <v>302</v>
      </c>
      <c r="D436" s="15" t="s">
        <v>301</v>
      </c>
      <c r="E436" s="15">
        <v>2014</v>
      </c>
      <c r="F436" s="15" t="s">
        <v>90</v>
      </c>
      <c r="G436" s="15">
        <v>5</v>
      </c>
      <c r="H436" s="51">
        <v>231</v>
      </c>
      <c r="I436" s="50">
        <f t="shared" si="21"/>
        <v>0</v>
      </c>
      <c r="J436" s="50">
        <f t="shared" si="22"/>
        <v>0</v>
      </c>
      <c r="K436" s="50">
        <f t="shared" si="23"/>
        <v>231</v>
      </c>
      <c r="L436" s="15"/>
      <c r="M436" s="15"/>
      <c r="N436" s="15"/>
      <c r="O436" s="15"/>
      <c r="P436" s="15"/>
      <c r="Q436" s="15"/>
      <c r="R436" s="15"/>
      <c r="S436" s="15"/>
    </row>
    <row r="437" spans="2:19" x14ac:dyDescent="0.3">
      <c r="B437" s="53">
        <v>2020</v>
      </c>
      <c r="C437" s="15" t="s">
        <v>300</v>
      </c>
      <c r="D437" s="15" t="s">
        <v>88</v>
      </c>
      <c r="E437" s="15">
        <v>2017</v>
      </c>
      <c r="F437" s="15" t="s">
        <v>90</v>
      </c>
      <c r="G437" s="15">
        <v>5</v>
      </c>
      <c r="H437" s="51">
        <v>0</v>
      </c>
      <c r="I437" s="50">
        <f t="shared" si="21"/>
        <v>0</v>
      </c>
      <c r="J437" s="50">
        <f t="shared" si="22"/>
        <v>0</v>
      </c>
      <c r="K437" s="50">
        <f t="shared" si="23"/>
        <v>0</v>
      </c>
      <c r="L437" s="15"/>
      <c r="M437" s="15"/>
      <c r="N437" s="15"/>
      <c r="O437" s="15"/>
      <c r="P437" s="15"/>
      <c r="Q437" s="15"/>
      <c r="R437" s="15"/>
      <c r="S437" s="15"/>
    </row>
    <row r="438" spans="2:19" x14ac:dyDescent="0.3">
      <c r="B438" s="53">
        <v>2020</v>
      </c>
      <c r="C438" s="15" t="s">
        <v>299</v>
      </c>
      <c r="D438" s="15" t="s">
        <v>88</v>
      </c>
      <c r="E438" s="15">
        <v>2013</v>
      </c>
      <c r="F438" s="15" t="s">
        <v>101</v>
      </c>
      <c r="G438" s="15">
        <v>4</v>
      </c>
      <c r="H438" s="51">
        <v>21</v>
      </c>
      <c r="I438" s="50">
        <f t="shared" si="21"/>
        <v>0</v>
      </c>
      <c r="J438" s="50">
        <f t="shared" si="22"/>
        <v>21</v>
      </c>
      <c r="K438" s="50">
        <f t="shared" si="23"/>
        <v>0</v>
      </c>
      <c r="L438" s="15"/>
      <c r="M438" s="15"/>
      <c r="N438" s="15"/>
      <c r="O438" s="15"/>
      <c r="P438" s="15"/>
      <c r="Q438" s="15"/>
      <c r="R438" s="15"/>
      <c r="S438" s="15"/>
    </row>
    <row r="439" spans="2:19" x14ac:dyDescent="0.3">
      <c r="B439" s="53">
        <v>2020</v>
      </c>
      <c r="C439" s="15" t="s">
        <v>298</v>
      </c>
      <c r="D439" s="15" t="s">
        <v>297</v>
      </c>
      <c r="E439" s="15">
        <v>2019</v>
      </c>
      <c r="F439" s="15" t="s">
        <v>117</v>
      </c>
      <c r="G439" s="15">
        <v>5</v>
      </c>
      <c r="H439" s="51">
        <v>0</v>
      </c>
      <c r="I439" s="50">
        <f t="shared" si="21"/>
        <v>0</v>
      </c>
      <c r="J439" s="50">
        <f t="shared" si="22"/>
        <v>0</v>
      </c>
      <c r="K439" s="50">
        <f t="shared" si="23"/>
        <v>0</v>
      </c>
      <c r="L439" s="15"/>
      <c r="M439" s="15"/>
      <c r="N439" s="15"/>
      <c r="O439" s="15"/>
      <c r="P439" s="15"/>
      <c r="Q439" s="15"/>
      <c r="R439" s="15"/>
      <c r="S439" s="15"/>
    </row>
    <row r="440" spans="2:19" x14ac:dyDescent="0.3">
      <c r="B440" s="53">
        <v>2020</v>
      </c>
      <c r="C440" s="15" t="s">
        <v>296</v>
      </c>
      <c r="D440" s="15" t="s">
        <v>88</v>
      </c>
      <c r="E440" s="15">
        <v>2013</v>
      </c>
      <c r="F440" s="15" t="s">
        <v>117</v>
      </c>
      <c r="G440" s="15">
        <v>5</v>
      </c>
      <c r="H440" s="51">
        <v>678</v>
      </c>
      <c r="I440" s="50">
        <f t="shared" si="21"/>
        <v>0</v>
      </c>
      <c r="J440" s="50">
        <f t="shared" si="22"/>
        <v>0</v>
      </c>
      <c r="K440" s="50">
        <f t="shared" si="23"/>
        <v>678</v>
      </c>
      <c r="L440" s="15"/>
      <c r="M440" s="15"/>
      <c r="N440" s="15"/>
      <c r="O440" s="15"/>
      <c r="P440" s="15"/>
      <c r="Q440" s="15"/>
      <c r="R440" s="15"/>
      <c r="S440" s="15"/>
    </row>
    <row r="441" spans="2:19" x14ac:dyDescent="0.3">
      <c r="B441" s="53">
        <v>2020</v>
      </c>
      <c r="C441" s="15" t="s">
        <v>295</v>
      </c>
      <c r="D441" s="15" t="s">
        <v>88</v>
      </c>
      <c r="E441" s="15">
        <v>2016</v>
      </c>
      <c r="F441" s="15" t="s">
        <v>85</v>
      </c>
      <c r="G441" s="15">
        <v>5</v>
      </c>
      <c r="H441" s="51">
        <v>48</v>
      </c>
      <c r="I441" s="50">
        <f t="shared" si="21"/>
        <v>0</v>
      </c>
      <c r="J441" s="50">
        <f t="shared" si="22"/>
        <v>0</v>
      </c>
      <c r="K441" s="50">
        <f t="shared" si="23"/>
        <v>48</v>
      </c>
      <c r="L441" s="15"/>
      <c r="M441" s="15"/>
      <c r="N441" s="15"/>
      <c r="O441" s="15"/>
      <c r="P441" s="15"/>
      <c r="Q441" s="15"/>
      <c r="R441" s="15"/>
      <c r="S441" s="15"/>
    </row>
    <row r="442" spans="2:19" x14ac:dyDescent="0.3">
      <c r="B442" s="53">
        <v>2020</v>
      </c>
      <c r="C442" s="15" t="s">
        <v>294</v>
      </c>
      <c r="D442" s="15" t="s">
        <v>293</v>
      </c>
      <c r="E442" s="15">
        <v>2016</v>
      </c>
      <c r="F442" s="15" t="s">
        <v>85</v>
      </c>
      <c r="G442" s="15">
        <v>5</v>
      </c>
      <c r="H442" s="51">
        <v>566</v>
      </c>
      <c r="I442" s="50">
        <f t="shared" si="21"/>
        <v>0</v>
      </c>
      <c r="J442" s="50">
        <f t="shared" si="22"/>
        <v>0</v>
      </c>
      <c r="K442" s="50">
        <f t="shared" si="23"/>
        <v>566</v>
      </c>
      <c r="L442" s="15"/>
      <c r="M442" s="15"/>
      <c r="N442" s="15"/>
      <c r="O442" s="15"/>
      <c r="P442" s="15"/>
      <c r="Q442" s="15"/>
      <c r="R442" s="15"/>
      <c r="S442" s="15"/>
    </row>
    <row r="443" spans="2:19" x14ac:dyDescent="0.3">
      <c r="B443" s="53">
        <v>2020</v>
      </c>
      <c r="C443" s="15" t="s">
        <v>292</v>
      </c>
      <c r="D443" s="15" t="s">
        <v>291</v>
      </c>
      <c r="E443" s="15">
        <v>2019</v>
      </c>
      <c r="F443" s="15" t="s">
        <v>82</v>
      </c>
      <c r="G443" s="15">
        <v>5</v>
      </c>
      <c r="H443" s="51">
        <v>47</v>
      </c>
      <c r="I443" s="50">
        <f t="shared" si="21"/>
        <v>0</v>
      </c>
      <c r="J443" s="50">
        <f t="shared" si="22"/>
        <v>0</v>
      </c>
      <c r="K443" s="50">
        <f t="shared" si="23"/>
        <v>47</v>
      </c>
      <c r="L443" s="15"/>
      <c r="M443" s="15"/>
      <c r="N443" s="15"/>
      <c r="O443" s="15"/>
      <c r="P443" s="15"/>
      <c r="Q443" s="15"/>
      <c r="R443" s="15"/>
      <c r="S443" s="15"/>
    </row>
    <row r="444" spans="2:19" x14ac:dyDescent="0.3">
      <c r="B444" s="53">
        <v>2020</v>
      </c>
      <c r="C444" s="15" t="s">
        <v>290</v>
      </c>
      <c r="D444" s="15" t="s">
        <v>289</v>
      </c>
      <c r="E444" s="15">
        <v>2019</v>
      </c>
      <c r="F444" s="15" t="s">
        <v>77</v>
      </c>
      <c r="G444" s="15">
        <v>5</v>
      </c>
      <c r="H444" s="51">
        <v>125</v>
      </c>
      <c r="I444" s="50">
        <f t="shared" si="21"/>
        <v>0</v>
      </c>
      <c r="J444" s="50">
        <f t="shared" si="22"/>
        <v>0</v>
      </c>
      <c r="K444" s="50">
        <f t="shared" si="23"/>
        <v>125</v>
      </c>
      <c r="L444" s="15"/>
      <c r="M444" s="15"/>
      <c r="N444" s="15"/>
      <c r="O444" s="15"/>
      <c r="P444" s="15"/>
      <c r="Q444" s="15"/>
      <c r="R444" s="15"/>
      <c r="S444" s="15"/>
    </row>
    <row r="445" spans="2:19" x14ac:dyDescent="0.3">
      <c r="B445" s="53">
        <v>2020</v>
      </c>
      <c r="C445" s="15" t="s">
        <v>288</v>
      </c>
      <c r="D445" s="15" t="s">
        <v>287</v>
      </c>
      <c r="E445" s="15">
        <v>2014</v>
      </c>
      <c r="F445" s="15" t="s">
        <v>82</v>
      </c>
      <c r="G445" s="15">
        <v>5</v>
      </c>
      <c r="H445" s="51">
        <v>279</v>
      </c>
      <c r="I445" s="50">
        <f t="shared" si="21"/>
        <v>0</v>
      </c>
      <c r="J445" s="50">
        <f t="shared" si="22"/>
        <v>0</v>
      </c>
      <c r="K445" s="50">
        <f t="shared" si="23"/>
        <v>279</v>
      </c>
      <c r="L445" s="15"/>
      <c r="M445" s="15"/>
      <c r="N445" s="15"/>
      <c r="O445" s="15"/>
      <c r="P445" s="15"/>
      <c r="Q445" s="15"/>
      <c r="R445" s="15"/>
      <c r="S445" s="15"/>
    </row>
    <row r="446" spans="2:19" x14ac:dyDescent="0.3">
      <c r="B446" s="53">
        <v>2020</v>
      </c>
      <c r="C446" s="15" t="s">
        <v>286</v>
      </c>
      <c r="D446" s="15" t="s">
        <v>285</v>
      </c>
      <c r="E446" s="15">
        <v>2019</v>
      </c>
      <c r="F446" s="15" t="s">
        <v>82</v>
      </c>
      <c r="G446" s="15">
        <v>5</v>
      </c>
      <c r="H446" s="51">
        <v>339</v>
      </c>
      <c r="I446" s="50">
        <f t="shared" si="21"/>
        <v>0</v>
      </c>
      <c r="J446" s="50">
        <f t="shared" si="22"/>
        <v>0</v>
      </c>
      <c r="K446" s="50">
        <f t="shared" si="23"/>
        <v>339</v>
      </c>
      <c r="L446" s="15"/>
      <c r="M446" s="15"/>
      <c r="N446" s="15"/>
      <c r="O446" s="15"/>
      <c r="P446" s="15"/>
      <c r="Q446" s="15"/>
      <c r="R446" s="15"/>
      <c r="S446" s="15"/>
    </row>
    <row r="447" spans="2:19" x14ac:dyDescent="0.3">
      <c r="B447" s="53">
        <v>2020</v>
      </c>
      <c r="C447" s="15" t="s">
        <v>284</v>
      </c>
      <c r="D447" s="15" t="s">
        <v>283</v>
      </c>
      <c r="E447" s="15">
        <v>2015</v>
      </c>
      <c r="F447" s="15" t="s">
        <v>82</v>
      </c>
      <c r="G447" s="15">
        <v>5</v>
      </c>
      <c r="H447" s="51">
        <v>791</v>
      </c>
      <c r="I447" s="50">
        <f t="shared" si="21"/>
        <v>0</v>
      </c>
      <c r="J447" s="50">
        <f t="shared" si="22"/>
        <v>0</v>
      </c>
      <c r="K447" s="50">
        <f t="shared" si="23"/>
        <v>791</v>
      </c>
      <c r="L447" s="15"/>
      <c r="M447" s="15"/>
      <c r="N447" s="15"/>
      <c r="O447" s="15"/>
      <c r="P447" s="15"/>
      <c r="Q447" s="15"/>
      <c r="R447" s="15"/>
      <c r="S447" s="15"/>
    </row>
    <row r="448" spans="2:19" x14ac:dyDescent="0.3">
      <c r="B448" s="53">
        <v>2020</v>
      </c>
      <c r="C448" s="15" t="s">
        <v>282</v>
      </c>
      <c r="D448" s="15" t="s">
        <v>281</v>
      </c>
      <c r="E448" s="15">
        <v>2019</v>
      </c>
      <c r="F448" s="15" t="s">
        <v>77</v>
      </c>
      <c r="G448" s="15">
        <v>5</v>
      </c>
      <c r="H448" s="51">
        <v>1052</v>
      </c>
      <c r="I448" s="50">
        <f t="shared" si="21"/>
        <v>0</v>
      </c>
      <c r="J448" s="50">
        <f t="shared" si="22"/>
        <v>0</v>
      </c>
      <c r="K448" s="50">
        <f t="shared" si="23"/>
        <v>1052</v>
      </c>
      <c r="L448" s="15"/>
      <c r="M448" s="15"/>
      <c r="N448" s="15"/>
      <c r="O448" s="15"/>
      <c r="P448" s="15"/>
      <c r="Q448" s="15"/>
      <c r="R448" s="15"/>
      <c r="S448" s="15"/>
    </row>
    <row r="449" spans="2:19" x14ac:dyDescent="0.3">
      <c r="B449" s="53">
        <v>2020</v>
      </c>
      <c r="C449" s="15" t="s">
        <v>280</v>
      </c>
      <c r="D449" s="15" t="s">
        <v>88</v>
      </c>
      <c r="E449" s="15">
        <v>2014</v>
      </c>
      <c r="F449" s="15" t="s">
        <v>99</v>
      </c>
      <c r="G449" s="15">
        <v>5</v>
      </c>
      <c r="H449" s="51">
        <v>581</v>
      </c>
      <c r="I449" s="50">
        <f t="shared" si="21"/>
        <v>0</v>
      </c>
      <c r="J449" s="50">
        <f t="shared" si="22"/>
        <v>0</v>
      </c>
      <c r="K449" s="50">
        <f t="shared" si="23"/>
        <v>581</v>
      </c>
      <c r="L449" s="15"/>
      <c r="M449" s="15"/>
      <c r="N449" s="15"/>
      <c r="O449" s="15"/>
      <c r="P449" s="15"/>
      <c r="Q449" s="15"/>
      <c r="R449" s="15"/>
      <c r="S449" s="15"/>
    </row>
    <row r="450" spans="2:19" x14ac:dyDescent="0.3">
      <c r="B450" s="53">
        <v>2020</v>
      </c>
      <c r="C450" s="15" t="s">
        <v>279</v>
      </c>
      <c r="D450" s="15" t="s">
        <v>278</v>
      </c>
      <c r="E450" s="15">
        <v>2017</v>
      </c>
      <c r="F450" s="15" t="s">
        <v>137</v>
      </c>
      <c r="G450" s="15">
        <v>5</v>
      </c>
      <c r="H450" s="51">
        <v>0</v>
      </c>
      <c r="I450" s="50">
        <f t="shared" si="21"/>
        <v>0</v>
      </c>
      <c r="J450" s="50">
        <f t="shared" si="22"/>
        <v>0</v>
      </c>
      <c r="K450" s="50">
        <f t="shared" si="23"/>
        <v>0</v>
      </c>
      <c r="L450" s="15"/>
      <c r="M450" s="15"/>
      <c r="N450" s="15"/>
      <c r="O450" s="15"/>
      <c r="P450" s="15"/>
      <c r="Q450" s="15"/>
      <c r="R450" s="15"/>
      <c r="S450" s="15"/>
    </row>
    <row r="451" spans="2:19" x14ac:dyDescent="0.3">
      <c r="B451" s="53">
        <v>2020</v>
      </c>
      <c r="C451" s="15" t="s">
        <v>277</v>
      </c>
      <c r="D451" s="15" t="s">
        <v>88</v>
      </c>
      <c r="E451" s="15">
        <v>2014</v>
      </c>
      <c r="F451" s="15" t="s">
        <v>94</v>
      </c>
      <c r="G451" s="15">
        <v>3</v>
      </c>
      <c r="H451" s="51">
        <v>0</v>
      </c>
      <c r="I451" s="50">
        <f t="shared" si="21"/>
        <v>0</v>
      </c>
      <c r="J451" s="50">
        <f t="shared" si="22"/>
        <v>0</v>
      </c>
      <c r="K451" s="50">
        <f t="shared" si="23"/>
        <v>0</v>
      </c>
      <c r="L451" s="15"/>
      <c r="M451" s="15"/>
      <c r="N451" s="15"/>
      <c r="O451" s="15"/>
      <c r="P451" s="15"/>
      <c r="Q451" s="15"/>
      <c r="R451" s="15"/>
      <c r="S451" s="15"/>
    </row>
    <row r="452" spans="2:19" x14ac:dyDescent="0.3">
      <c r="B452" s="53">
        <v>2020</v>
      </c>
      <c r="C452" s="15" t="s">
        <v>276</v>
      </c>
      <c r="D452" s="15" t="s">
        <v>88</v>
      </c>
      <c r="E452" s="15">
        <v>2019</v>
      </c>
      <c r="F452" s="15" t="s">
        <v>82</v>
      </c>
      <c r="G452" s="15">
        <v>5</v>
      </c>
      <c r="H452" s="51">
        <v>0</v>
      </c>
      <c r="I452" s="50">
        <f t="shared" si="21"/>
        <v>0</v>
      </c>
      <c r="J452" s="50">
        <f t="shared" si="22"/>
        <v>0</v>
      </c>
      <c r="K452" s="50">
        <f t="shared" si="23"/>
        <v>0</v>
      </c>
      <c r="L452" s="15"/>
      <c r="M452" s="15"/>
      <c r="N452" s="15"/>
      <c r="O452" s="15"/>
      <c r="P452" s="15"/>
      <c r="Q452" s="15"/>
      <c r="R452" s="15"/>
      <c r="S452" s="15"/>
    </row>
    <row r="453" spans="2:19" x14ac:dyDescent="0.3">
      <c r="B453" s="53">
        <v>2020</v>
      </c>
      <c r="C453" s="15" t="s">
        <v>275</v>
      </c>
      <c r="D453" s="15" t="s">
        <v>88</v>
      </c>
      <c r="E453" s="15">
        <v>2017</v>
      </c>
      <c r="F453" s="15" t="s">
        <v>117</v>
      </c>
      <c r="G453" s="15">
        <v>3</v>
      </c>
      <c r="H453" s="51">
        <v>0</v>
      </c>
      <c r="I453" s="50">
        <f t="shared" si="21"/>
        <v>0</v>
      </c>
      <c r="J453" s="50">
        <f t="shared" si="22"/>
        <v>0</v>
      </c>
      <c r="K453" s="50">
        <f t="shared" si="23"/>
        <v>0</v>
      </c>
      <c r="L453" s="15"/>
      <c r="M453" s="15"/>
      <c r="N453" s="15"/>
      <c r="O453" s="15"/>
      <c r="P453" s="15"/>
      <c r="Q453" s="15"/>
      <c r="R453" s="15"/>
      <c r="S453" s="15"/>
    </row>
    <row r="454" spans="2:19" x14ac:dyDescent="0.3">
      <c r="B454" s="53">
        <v>2020</v>
      </c>
      <c r="C454" s="15" t="s">
        <v>274</v>
      </c>
      <c r="D454" s="15" t="s">
        <v>88</v>
      </c>
      <c r="E454" s="15">
        <v>2019</v>
      </c>
      <c r="F454" s="15" t="s">
        <v>117</v>
      </c>
      <c r="G454" s="15">
        <v>5</v>
      </c>
      <c r="H454" s="51">
        <v>0</v>
      </c>
      <c r="I454" s="50">
        <f t="shared" si="21"/>
        <v>0</v>
      </c>
      <c r="J454" s="50">
        <f t="shared" si="22"/>
        <v>0</v>
      </c>
      <c r="K454" s="50">
        <f t="shared" si="23"/>
        <v>0</v>
      </c>
      <c r="L454" s="15"/>
      <c r="M454" s="15"/>
      <c r="N454" s="15"/>
      <c r="O454" s="15"/>
      <c r="P454" s="15"/>
      <c r="Q454" s="15"/>
      <c r="R454" s="15"/>
      <c r="S454" s="15"/>
    </row>
    <row r="455" spans="2:19" x14ac:dyDescent="0.3">
      <c r="B455" s="53">
        <v>2020</v>
      </c>
      <c r="C455" s="15" t="s">
        <v>273</v>
      </c>
      <c r="D455" s="15" t="s">
        <v>88</v>
      </c>
      <c r="E455" s="15">
        <v>2015</v>
      </c>
      <c r="F455" s="15" t="s">
        <v>94</v>
      </c>
      <c r="G455" s="15">
        <v>4</v>
      </c>
      <c r="H455" s="51">
        <v>46</v>
      </c>
      <c r="I455" s="50">
        <f t="shared" si="21"/>
        <v>0</v>
      </c>
      <c r="J455" s="50">
        <f t="shared" si="22"/>
        <v>46</v>
      </c>
      <c r="K455" s="50">
        <f t="shared" si="23"/>
        <v>0</v>
      </c>
      <c r="L455" s="15"/>
      <c r="M455" s="15"/>
      <c r="N455" s="15"/>
      <c r="O455" s="15"/>
      <c r="P455" s="15"/>
      <c r="Q455" s="15"/>
      <c r="R455" s="15"/>
      <c r="S455" s="15"/>
    </row>
    <row r="456" spans="2:19" x14ac:dyDescent="0.3">
      <c r="B456" s="53">
        <v>2020</v>
      </c>
      <c r="C456" s="15" t="s">
        <v>272</v>
      </c>
      <c r="D456" s="15" t="s">
        <v>88</v>
      </c>
      <c r="E456" s="15">
        <v>2017</v>
      </c>
      <c r="F456" s="15" t="s">
        <v>101</v>
      </c>
      <c r="G456" s="15">
        <v>5</v>
      </c>
      <c r="H456" s="51">
        <v>108</v>
      </c>
      <c r="I456" s="50">
        <f t="shared" si="21"/>
        <v>0</v>
      </c>
      <c r="J456" s="50">
        <f t="shared" si="22"/>
        <v>0</v>
      </c>
      <c r="K456" s="50">
        <f t="shared" si="23"/>
        <v>108</v>
      </c>
      <c r="L456" s="15"/>
      <c r="M456" s="15"/>
      <c r="N456" s="15"/>
      <c r="O456" s="15"/>
      <c r="P456" s="15"/>
      <c r="Q456" s="15"/>
      <c r="R456" s="15"/>
      <c r="S456" s="15"/>
    </row>
    <row r="457" spans="2:19" x14ac:dyDescent="0.3">
      <c r="B457" s="53">
        <v>2020</v>
      </c>
      <c r="C457" s="15" t="s">
        <v>271</v>
      </c>
      <c r="D457" s="15" t="s">
        <v>270</v>
      </c>
      <c r="E457" s="15">
        <v>2014</v>
      </c>
      <c r="F457" s="15" t="s">
        <v>94</v>
      </c>
      <c r="G457" s="15">
        <v>4</v>
      </c>
      <c r="H457" s="51">
        <v>146</v>
      </c>
      <c r="I457" s="50">
        <f t="shared" si="21"/>
        <v>0</v>
      </c>
      <c r="J457" s="50">
        <f t="shared" si="22"/>
        <v>146</v>
      </c>
      <c r="K457" s="50">
        <f t="shared" si="23"/>
        <v>0</v>
      </c>
      <c r="L457" s="15"/>
      <c r="M457" s="15"/>
      <c r="N457" s="15"/>
      <c r="O457" s="15"/>
      <c r="P457" s="15"/>
      <c r="Q457" s="15"/>
      <c r="R457" s="15"/>
      <c r="S457" s="15"/>
    </row>
    <row r="458" spans="2:19" x14ac:dyDescent="0.3">
      <c r="B458" s="53">
        <v>2020</v>
      </c>
      <c r="C458" s="15" t="s">
        <v>269</v>
      </c>
      <c r="D458" s="15" t="s">
        <v>268</v>
      </c>
      <c r="E458" s="15">
        <v>2017</v>
      </c>
      <c r="F458" s="15" t="s">
        <v>82</v>
      </c>
      <c r="G458" s="15">
        <v>5</v>
      </c>
      <c r="H458" s="51">
        <v>193</v>
      </c>
      <c r="I458" s="50">
        <f t="shared" si="21"/>
        <v>0</v>
      </c>
      <c r="J458" s="50">
        <f t="shared" si="22"/>
        <v>0</v>
      </c>
      <c r="K458" s="50">
        <f t="shared" si="23"/>
        <v>193</v>
      </c>
      <c r="L458" s="15"/>
      <c r="M458" s="15"/>
      <c r="N458" s="15"/>
      <c r="O458" s="15"/>
      <c r="P458" s="15"/>
      <c r="Q458" s="15"/>
      <c r="R458" s="15"/>
      <c r="S458" s="15"/>
    </row>
    <row r="459" spans="2:19" x14ac:dyDescent="0.3">
      <c r="B459" s="53">
        <v>2020</v>
      </c>
      <c r="C459" s="15" t="s">
        <v>267</v>
      </c>
      <c r="D459" s="15" t="s">
        <v>88</v>
      </c>
      <c r="E459" s="15">
        <v>2015</v>
      </c>
      <c r="F459" s="15" t="s">
        <v>137</v>
      </c>
      <c r="G459" s="15">
        <v>4</v>
      </c>
      <c r="H459" s="51">
        <v>0</v>
      </c>
      <c r="I459" s="50">
        <f t="shared" si="21"/>
        <v>0</v>
      </c>
      <c r="J459" s="50">
        <f t="shared" si="22"/>
        <v>0</v>
      </c>
      <c r="K459" s="50">
        <f t="shared" si="23"/>
        <v>0</v>
      </c>
      <c r="L459" s="15"/>
      <c r="M459" s="15"/>
      <c r="N459" s="15"/>
      <c r="O459" s="15"/>
      <c r="P459" s="15"/>
      <c r="Q459" s="15"/>
      <c r="R459" s="15"/>
      <c r="S459" s="15"/>
    </row>
    <row r="460" spans="2:19" x14ac:dyDescent="0.3">
      <c r="B460" s="53">
        <v>2020</v>
      </c>
      <c r="C460" s="15" t="s">
        <v>266</v>
      </c>
      <c r="D460" s="15" t="s">
        <v>88</v>
      </c>
      <c r="E460" s="15">
        <v>2013</v>
      </c>
      <c r="F460" s="15" t="s">
        <v>82</v>
      </c>
      <c r="G460" s="15">
        <v>5</v>
      </c>
      <c r="H460" s="51">
        <v>387</v>
      </c>
      <c r="I460" s="50">
        <f t="shared" si="21"/>
        <v>0</v>
      </c>
      <c r="J460" s="50">
        <f t="shared" si="22"/>
        <v>0</v>
      </c>
      <c r="K460" s="50">
        <f t="shared" si="23"/>
        <v>387</v>
      </c>
      <c r="L460" s="15"/>
      <c r="M460" s="15"/>
      <c r="N460" s="15"/>
      <c r="O460" s="15"/>
      <c r="P460" s="15"/>
      <c r="Q460" s="15"/>
      <c r="R460" s="15"/>
      <c r="S460" s="15"/>
    </row>
    <row r="461" spans="2:19" x14ac:dyDescent="0.3">
      <c r="B461" s="53">
        <v>2020</v>
      </c>
      <c r="C461" s="15" t="s">
        <v>265</v>
      </c>
      <c r="D461" s="15" t="s">
        <v>88</v>
      </c>
      <c r="E461" s="15">
        <v>2013</v>
      </c>
      <c r="F461" s="15" t="s">
        <v>94</v>
      </c>
      <c r="G461" s="15">
        <v>4</v>
      </c>
      <c r="H461" s="51">
        <v>241</v>
      </c>
      <c r="I461" s="50">
        <f t="shared" si="21"/>
        <v>0</v>
      </c>
      <c r="J461" s="50">
        <f t="shared" si="22"/>
        <v>241</v>
      </c>
      <c r="K461" s="50">
        <f t="shared" si="23"/>
        <v>0</v>
      </c>
      <c r="L461" s="15"/>
      <c r="M461" s="15"/>
      <c r="N461" s="15"/>
      <c r="O461" s="15"/>
      <c r="P461" s="15"/>
      <c r="Q461" s="15"/>
      <c r="R461" s="15"/>
      <c r="S461" s="15"/>
    </row>
    <row r="462" spans="2:19" x14ac:dyDescent="0.3">
      <c r="B462" s="53">
        <v>2020</v>
      </c>
      <c r="C462" s="15" t="s">
        <v>264</v>
      </c>
      <c r="D462" s="15" t="s">
        <v>88</v>
      </c>
      <c r="E462" s="15">
        <v>2014</v>
      </c>
      <c r="F462" s="15" t="s">
        <v>101</v>
      </c>
      <c r="G462" s="15">
        <v>3</v>
      </c>
      <c r="H462" s="51">
        <v>0</v>
      </c>
      <c r="I462" s="50">
        <f t="shared" si="21"/>
        <v>0</v>
      </c>
      <c r="J462" s="50">
        <f t="shared" si="22"/>
        <v>0</v>
      </c>
      <c r="K462" s="50">
        <f t="shared" si="23"/>
        <v>0</v>
      </c>
      <c r="L462" s="15"/>
      <c r="M462" s="15"/>
      <c r="N462" s="15"/>
      <c r="O462" s="15"/>
      <c r="P462" s="15"/>
      <c r="Q462" s="15"/>
      <c r="R462" s="15"/>
      <c r="S462" s="15"/>
    </row>
    <row r="463" spans="2:19" x14ac:dyDescent="0.3">
      <c r="B463" s="53">
        <v>2020</v>
      </c>
      <c r="C463" s="15" t="s">
        <v>263</v>
      </c>
      <c r="D463" s="15" t="s">
        <v>88</v>
      </c>
      <c r="E463" s="15">
        <v>2013</v>
      </c>
      <c r="F463" s="15" t="s">
        <v>101</v>
      </c>
      <c r="G463" s="15">
        <v>3</v>
      </c>
      <c r="H463" s="51">
        <v>27</v>
      </c>
      <c r="I463" s="50">
        <f t="shared" si="21"/>
        <v>27</v>
      </c>
      <c r="J463" s="50">
        <f t="shared" si="22"/>
        <v>0</v>
      </c>
      <c r="K463" s="50">
        <f t="shared" si="23"/>
        <v>0</v>
      </c>
      <c r="L463" s="15"/>
      <c r="M463" s="15"/>
      <c r="N463" s="15"/>
      <c r="O463" s="15"/>
      <c r="P463" s="15"/>
      <c r="Q463" s="15"/>
      <c r="R463" s="15"/>
      <c r="S463" s="15"/>
    </row>
    <row r="464" spans="2:19" x14ac:dyDescent="0.3">
      <c r="B464" s="53">
        <v>2020</v>
      </c>
      <c r="C464" s="15" t="s">
        <v>262</v>
      </c>
      <c r="D464" s="15" t="s">
        <v>261</v>
      </c>
      <c r="E464" s="15">
        <v>2019</v>
      </c>
      <c r="F464" s="15" t="s">
        <v>82</v>
      </c>
      <c r="G464" s="15">
        <v>5</v>
      </c>
      <c r="H464" s="51">
        <v>369</v>
      </c>
      <c r="I464" s="50">
        <f t="shared" si="21"/>
        <v>0</v>
      </c>
      <c r="J464" s="50">
        <f t="shared" si="22"/>
        <v>0</v>
      </c>
      <c r="K464" s="50">
        <f t="shared" si="23"/>
        <v>369</v>
      </c>
      <c r="L464" s="15"/>
      <c r="M464" s="15"/>
      <c r="N464" s="15"/>
      <c r="O464" s="15"/>
      <c r="P464" s="15"/>
      <c r="Q464" s="15"/>
      <c r="R464" s="15"/>
      <c r="S464" s="15"/>
    </row>
    <row r="465" spans="2:19" x14ac:dyDescent="0.3">
      <c r="B465" s="53">
        <v>2020</v>
      </c>
      <c r="C465" s="15" t="s">
        <v>260</v>
      </c>
      <c r="D465" s="15" t="s">
        <v>259</v>
      </c>
      <c r="E465" s="15">
        <v>2018</v>
      </c>
      <c r="F465" s="15" t="s">
        <v>117</v>
      </c>
      <c r="G465" s="15">
        <v>5</v>
      </c>
      <c r="H465" s="51">
        <v>51</v>
      </c>
      <c r="I465" s="50">
        <f t="shared" si="21"/>
        <v>0</v>
      </c>
      <c r="J465" s="50">
        <f t="shared" si="22"/>
        <v>0</v>
      </c>
      <c r="K465" s="50">
        <f t="shared" si="23"/>
        <v>51</v>
      </c>
      <c r="L465" s="15"/>
      <c r="M465" s="15"/>
      <c r="N465" s="15"/>
      <c r="O465" s="15"/>
      <c r="P465" s="15"/>
      <c r="Q465" s="15"/>
      <c r="R465" s="15"/>
      <c r="S465" s="15"/>
    </row>
    <row r="466" spans="2:19" x14ac:dyDescent="0.3">
      <c r="B466" s="53">
        <v>2020</v>
      </c>
      <c r="C466" s="15" t="s">
        <v>258</v>
      </c>
      <c r="D466" s="15" t="s">
        <v>88</v>
      </c>
      <c r="E466" s="15">
        <v>2017</v>
      </c>
      <c r="F466" s="15" t="s">
        <v>94</v>
      </c>
      <c r="G466" s="15">
        <v>5</v>
      </c>
      <c r="H466" s="51">
        <v>27</v>
      </c>
      <c r="I466" s="50">
        <f t="shared" si="21"/>
        <v>0</v>
      </c>
      <c r="J466" s="50">
        <f t="shared" si="22"/>
        <v>0</v>
      </c>
      <c r="K466" s="50">
        <f t="shared" si="23"/>
        <v>27</v>
      </c>
      <c r="L466" s="15"/>
      <c r="M466" s="15"/>
      <c r="N466" s="15"/>
      <c r="O466" s="15"/>
      <c r="P466" s="15"/>
      <c r="Q466" s="15"/>
      <c r="R466" s="15"/>
      <c r="S466" s="15"/>
    </row>
    <row r="467" spans="2:19" x14ac:dyDescent="0.3">
      <c r="B467" s="53">
        <v>2020</v>
      </c>
      <c r="C467" s="15" t="s">
        <v>257</v>
      </c>
      <c r="D467" s="15" t="s">
        <v>88</v>
      </c>
      <c r="E467" s="15">
        <v>2013</v>
      </c>
      <c r="F467" s="15" t="s">
        <v>94</v>
      </c>
      <c r="G467" s="15">
        <v>4</v>
      </c>
      <c r="H467" s="51">
        <v>0</v>
      </c>
      <c r="I467" s="50">
        <f t="shared" si="21"/>
        <v>0</v>
      </c>
      <c r="J467" s="50">
        <f t="shared" si="22"/>
        <v>0</v>
      </c>
      <c r="K467" s="50">
        <f t="shared" si="23"/>
        <v>0</v>
      </c>
      <c r="L467" s="15"/>
      <c r="M467" s="15"/>
      <c r="N467" s="15"/>
      <c r="O467" s="15"/>
      <c r="P467" s="15"/>
      <c r="Q467" s="15"/>
      <c r="R467" s="15"/>
      <c r="S467" s="15"/>
    </row>
    <row r="468" spans="2:19" x14ac:dyDescent="0.3">
      <c r="B468" s="53">
        <v>2020</v>
      </c>
      <c r="C468" s="15" t="s">
        <v>256</v>
      </c>
      <c r="D468" s="15" t="s">
        <v>88</v>
      </c>
      <c r="E468" s="15">
        <v>2015</v>
      </c>
      <c r="F468" s="15" t="s">
        <v>137</v>
      </c>
      <c r="G468" s="15">
        <v>4</v>
      </c>
      <c r="H468" s="51">
        <v>0</v>
      </c>
      <c r="I468" s="50">
        <f t="shared" si="21"/>
        <v>0</v>
      </c>
      <c r="J468" s="50">
        <f t="shared" si="22"/>
        <v>0</v>
      </c>
      <c r="K468" s="50">
        <f t="shared" si="23"/>
        <v>0</v>
      </c>
      <c r="L468" s="15"/>
      <c r="M468" s="15"/>
      <c r="N468" s="15"/>
      <c r="O468" s="15"/>
      <c r="P468" s="15"/>
      <c r="Q468" s="15"/>
      <c r="R468" s="15"/>
      <c r="S468" s="15"/>
    </row>
    <row r="469" spans="2:19" x14ac:dyDescent="0.3">
      <c r="B469" s="53">
        <v>2020</v>
      </c>
      <c r="C469" s="15" t="s">
        <v>255</v>
      </c>
      <c r="D469" s="15" t="s">
        <v>254</v>
      </c>
      <c r="E469" s="15">
        <v>2014</v>
      </c>
      <c r="F469" s="15" t="s">
        <v>117</v>
      </c>
      <c r="G469" s="15">
        <v>5</v>
      </c>
      <c r="H469" s="51">
        <v>0</v>
      </c>
      <c r="I469" s="50">
        <f t="shared" si="21"/>
        <v>0</v>
      </c>
      <c r="J469" s="50">
        <f t="shared" si="22"/>
        <v>0</v>
      </c>
      <c r="K469" s="50">
        <f t="shared" si="23"/>
        <v>0</v>
      </c>
      <c r="L469" s="15"/>
      <c r="M469" s="15"/>
      <c r="N469" s="15"/>
      <c r="O469" s="15"/>
      <c r="P469" s="15"/>
      <c r="Q469" s="15"/>
      <c r="R469" s="15"/>
      <c r="S469" s="15"/>
    </row>
    <row r="470" spans="2:19" x14ac:dyDescent="0.3">
      <c r="B470" s="53">
        <v>2020</v>
      </c>
      <c r="C470" s="15" t="s">
        <v>253</v>
      </c>
      <c r="D470" s="15" t="s">
        <v>88</v>
      </c>
      <c r="E470" s="15">
        <v>2014</v>
      </c>
      <c r="F470" s="15" t="s">
        <v>117</v>
      </c>
      <c r="G470" s="15">
        <v>5</v>
      </c>
      <c r="H470" s="51">
        <v>281</v>
      </c>
      <c r="I470" s="50">
        <f t="shared" si="21"/>
        <v>0</v>
      </c>
      <c r="J470" s="50">
        <f t="shared" si="22"/>
        <v>0</v>
      </c>
      <c r="K470" s="50">
        <f t="shared" si="23"/>
        <v>281</v>
      </c>
      <c r="L470" s="15"/>
      <c r="M470" s="15"/>
      <c r="N470" s="15"/>
      <c r="O470" s="15"/>
      <c r="P470" s="15"/>
      <c r="Q470" s="15"/>
      <c r="R470" s="15"/>
      <c r="S470" s="15"/>
    </row>
    <row r="471" spans="2:19" x14ac:dyDescent="0.3">
      <c r="B471" s="53">
        <v>2020</v>
      </c>
      <c r="C471" s="15" t="s">
        <v>252</v>
      </c>
      <c r="D471" s="15" t="s">
        <v>251</v>
      </c>
      <c r="E471" s="15">
        <v>2014</v>
      </c>
      <c r="F471" s="15" t="s">
        <v>82</v>
      </c>
      <c r="G471" s="15">
        <v>5</v>
      </c>
      <c r="H471" s="51">
        <v>81</v>
      </c>
      <c r="I471" s="50">
        <f t="shared" si="21"/>
        <v>0</v>
      </c>
      <c r="J471" s="50">
        <f t="shared" si="22"/>
        <v>0</v>
      </c>
      <c r="K471" s="50">
        <f t="shared" si="23"/>
        <v>81</v>
      </c>
      <c r="L471" s="15"/>
      <c r="M471" s="15"/>
      <c r="N471" s="15"/>
      <c r="O471" s="15"/>
      <c r="P471" s="15"/>
      <c r="Q471" s="15"/>
      <c r="R471" s="15"/>
      <c r="S471" s="15"/>
    </row>
    <row r="472" spans="2:19" x14ac:dyDescent="0.3">
      <c r="B472" s="53">
        <v>2020</v>
      </c>
      <c r="C472" s="15" t="s">
        <v>250</v>
      </c>
      <c r="D472" s="15" t="s">
        <v>88</v>
      </c>
      <c r="E472" s="15">
        <v>2013</v>
      </c>
      <c r="F472" s="15" t="s">
        <v>94</v>
      </c>
      <c r="G472" s="15">
        <v>4</v>
      </c>
      <c r="H472" s="51">
        <v>0</v>
      </c>
      <c r="I472" s="50">
        <f t="shared" si="21"/>
        <v>0</v>
      </c>
      <c r="J472" s="50">
        <f t="shared" si="22"/>
        <v>0</v>
      </c>
      <c r="K472" s="50">
        <f t="shared" si="23"/>
        <v>0</v>
      </c>
      <c r="L472" s="15"/>
      <c r="M472" s="15"/>
      <c r="N472" s="15"/>
      <c r="O472" s="15"/>
      <c r="P472" s="15"/>
      <c r="Q472" s="15"/>
      <c r="R472" s="15"/>
      <c r="S472" s="15"/>
    </row>
    <row r="473" spans="2:19" x14ac:dyDescent="0.3">
      <c r="B473" s="53">
        <v>2020</v>
      </c>
      <c r="C473" s="15" t="s">
        <v>249</v>
      </c>
      <c r="D473" s="15" t="s">
        <v>88</v>
      </c>
      <c r="E473" s="15">
        <v>2017</v>
      </c>
      <c r="F473" s="15" t="s">
        <v>117</v>
      </c>
      <c r="G473" s="15">
        <v>4</v>
      </c>
      <c r="H473" s="51">
        <v>0</v>
      </c>
      <c r="I473" s="50">
        <f t="shared" si="21"/>
        <v>0</v>
      </c>
      <c r="J473" s="50">
        <f t="shared" si="22"/>
        <v>0</v>
      </c>
      <c r="K473" s="50">
        <f t="shared" si="23"/>
        <v>0</v>
      </c>
      <c r="L473" s="15"/>
      <c r="M473" s="15"/>
      <c r="N473" s="15"/>
      <c r="O473" s="15"/>
      <c r="P473" s="15"/>
      <c r="Q473" s="15"/>
      <c r="R473" s="15"/>
      <c r="S473" s="15"/>
    </row>
    <row r="474" spans="2:19" x14ac:dyDescent="0.3">
      <c r="B474" s="53">
        <v>2020</v>
      </c>
      <c r="C474" s="15" t="s">
        <v>248</v>
      </c>
      <c r="D474" s="15" t="s">
        <v>88</v>
      </c>
      <c r="E474" s="15">
        <v>2015</v>
      </c>
      <c r="F474" s="15" t="s">
        <v>117</v>
      </c>
      <c r="G474" s="15">
        <v>5</v>
      </c>
      <c r="H474" s="51">
        <v>363</v>
      </c>
      <c r="I474" s="50">
        <f t="shared" si="21"/>
        <v>0</v>
      </c>
      <c r="J474" s="50">
        <f t="shared" si="22"/>
        <v>0</v>
      </c>
      <c r="K474" s="50">
        <f t="shared" si="23"/>
        <v>363</v>
      </c>
      <c r="L474" s="15"/>
      <c r="M474" s="15"/>
      <c r="N474" s="15"/>
      <c r="O474" s="15"/>
      <c r="P474" s="15"/>
      <c r="Q474" s="15"/>
      <c r="R474" s="15"/>
      <c r="S474" s="15"/>
    </row>
    <row r="475" spans="2:19" x14ac:dyDescent="0.3">
      <c r="B475" s="53">
        <v>2020</v>
      </c>
      <c r="C475" s="15" t="s">
        <v>247</v>
      </c>
      <c r="D475" s="15" t="s">
        <v>88</v>
      </c>
      <c r="E475" s="15">
        <v>2018</v>
      </c>
      <c r="F475" s="15" t="s">
        <v>101</v>
      </c>
      <c r="G475" s="15">
        <v>4</v>
      </c>
      <c r="H475" s="51">
        <v>566</v>
      </c>
      <c r="I475" s="50">
        <f t="shared" si="21"/>
        <v>0</v>
      </c>
      <c r="J475" s="50">
        <f t="shared" si="22"/>
        <v>566</v>
      </c>
      <c r="K475" s="50">
        <f t="shared" si="23"/>
        <v>0</v>
      </c>
      <c r="L475" s="15"/>
      <c r="M475" s="15"/>
      <c r="N475" s="15"/>
      <c r="O475" s="15"/>
      <c r="P475" s="15"/>
      <c r="Q475" s="15"/>
      <c r="R475" s="15"/>
      <c r="S475" s="15"/>
    </row>
    <row r="476" spans="2:19" x14ac:dyDescent="0.3">
      <c r="B476" s="53">
        <v>2020</v>
      </c>
      <c r="C476" s="15" t="s">
        <v>246</v>
      </c>
      <c r="D476" s="15" t="s">
        <v>88</v>
      </c>
      <c r="E476" s="15">
        <v>2019</v>
      </c>
      <c r="F476" s="15" t="s">
        <v>94</v>
      </c>
      <c r="G476" s="15">
        <v>4</v>
      </c>
      <c r="H476" s="51">
        <v>738</v>
      </c>
      <c r="I476" s="50">
        <f t="shared" si="21"/>
        <v>0</v>
      </c>
      <c r="J476" s="50">
        <f t="shared" si="22"/>
        <v>738</v>
      </c>
      <c r="K476" s="50">
        <f t="shared" si="23"/>
        <v>0</v>
      </c>
      <c r="L476" s="15"/>
      <c r="M476" s="15"/>
      <c r="N476" s="15"/>
      <c r="O476" s="15"/>
      <c r="P476" s="15"/>
      <c r="Q476" s="15"/>
      <c r="R476" s="15"/>
      <c r="S476" s="15"/>
    </row>
    <row r="477" spans="2:19" x14ac:dyDescent="0.3">
      <c r="B477" s="53">
        <v>2020</v>
      </c>
      <c r="C477" s="15" t="s">
        <v>245</v>
      </c>
      <c r="D477" s="15" t="s">
        <v>88</v>
      </c>
      <c r="E477" s="15">
        <v>2017</v>
      </c>
      <c r="F477" s="15" t="s">
        <v>101</v>
      </c>
      <c r="G477" s="15">
        <v>5</v>
      </c>
      <c r="H477" s="51">
        <v>1160</v>
      </c>
      <c r="I477" s="50">
        <f t="shared" si="21"/>
        <v>0</v>
      </c>
      <c r="J477" s="50">
        <f t="shared" si="22"/>
        <v>0</v>
      </c>
      <c r="K477" s="50">
        <f t="shared" si="23"/>
        <v>1160</v>
      </c>
      <c r="L477" s="15"/>
      <c r="M477" s="15"/>
      <c r="N477" s="15"/>
      <c r="O477" s="15"/>
      <c r="P477" s="15"/>
      <c r="Q477" s="15"/>
      <c r="R477" s="15"/>
      <c r="S477" s="15"/>
    </row>
    <row r="478" spans="2:19" x14ac:dyDescent="0.3">
      <c r="B478" s="53">
        <v>2020</v>
      </c>
      <c r="C478" s="15" t="s">
        <v>244</v>
      </c>
      <c r="D478" s="15" t="s">
        <v>88</v>
      </c>
      <c r="E478" s="15">
        <v>2017</v>
      </c>
      <c r="F478" s="15" t="s">
        <v>82</v>
      </c>
      <c r="G478" s="15">
        <v>5</v>
      </c>
      <c r="H478" s="51">
        <v>345</v>
      </c>
      <c r="I478" s="50">
        <f t="shared" si="21"/>
        <v>0</v>
      </c>
      <c r="J478" s="50">
        <f t="shared" si="22"/>
        <v>0</v>
      </c>
      <c r="K478" s="50">
        <f t="shared" si="23"/>
        <v>345</v>
      </c>
      <c r="L478" s="15"/>
      <c r="M478" s="15"/>
      <c r="N478" s="15"/>
      <c r="O478" s="15"/>
      <c r="P478" s="15"/>
      <c r="Q478" s="15"/>
      <c r="R478" s="15"/>
      <c r="S478" s="15"/>
    </row>
    <row r="479" spans="2:19" x14ac:dyDescent="0.3">
      <c r="B479" s="53">
        <v>2020</v>
      </c>
      <c r="C479" s="15" t="s">
        <v>243</v>
      </c>
      <c r="D479" s="15" t="s">
        <v>88</v>
      </c>
      <c r="E479" s="15">
        <v>2017</v>
      </c>
      <c r="F479" s="15" t="s">
        <v>90</v>
      </c>
      <c r="G479" s="15">
        <v>5</v>
      </c>
      <c r="H479" s="51">
        <v>117</v>
      </c>
      <c r="I479" s="50">
        <f t="shared" si="21"/>
        <v>0</v>
      </c>
      <c r="J479" s="50">
        <f t="shared" si="22"/>
        <v>0</v>
      </c>
      <c r="K479" s="50">
        <f t="shared" si="23"/>
        <v>117</v>
      </c>
      <c r="L479" s="15"/>
      <c r="M479" s="15"/>
      <c r="N479" s="15"/>
      <c r="O479" s="15"/>
      <c r="P479" s="15"/>
      <c r="Q479" s="15"/>
      <c r="R479" s="15"/>
      <c r="S479" s="15"/>
    </row>
    <row r="480" spans="2:19" x14ac:dyDescent="0.3">
      <c r="B480" s="53">
        <v>2020</v>
      </c>
      <c r="C480" s="15" t="s">
        <v>242</v>
      </c>
      <c r="D480" s="15" t="s">
        <v>88</v>
      </c>
      <c r="E480" s="15">
        <v>2017</v>
      </c>
      <c r="F480" s="15" t="s">
        <v>94</v>
      </c>
      <c r="G480" s="15">
        <v>3</v>
      </c>
      <c r="H480" s="51">
        <v>0</v>
      </c>
      <c r="I480" s="50">
        <f t="shared" si="21"/>
        <v>0</v>
      </c>
      <c r="J480" s="50">
        <f t="shared" si="22"/>
        <v>0</v>
      </c>
      <c r="K480" s="50">
        <f t="shared" si="23"/>
        <v>0</v>
      </c>
      <c r="L480" s="15"/>
      <c r="M480" s="15"/>
      <c r="N480" s="15"/>
      <c r="O480" s="15"/>
      <c r="P480" s="15"/>
      <c r="Q480" s="15"/>
      <c r="R480" s="15"/>
      <c r="S480" s="15"/>
    </row>
    <row r="481" spans="2:19" x14ac:dyDescent="0.3">
      <c r="B481" s="53">
        <v>2020</v>
      </c>
      <c r="C481" s="15" t="s">
        <v>241</v>
      </c>
      <c r="D481" s="15" t="s">
        <v>88</v>
      </c>
      <c r="E481" s="15">
        <v>2014</v>
      </c>
      <c r="F481" s="15" t="s">
        <v>94</v>
      </c>
      <c r="G481" s="15">
        <v>4</v>
      </c>
      <c r="H481" s="51">
        <v>221</v>
      </c>
      <c r="I481" s="50">
        <f t="shared" si="21"/>
        <v>0</v>
      </c>
      <c r="J481" s="50">
        <f t="shared" si="22"/>
        <v>221</v>
      </c>
      <c r="K481" s="50">
        <f t="shared" si="23"/>
        <v>0</v>
      </c>
      <c r="L481" s="15"/>
      <c r="M481" s="15"/>
      <c r="N481" s="15"/>
      <c r="O481" s="15"/>
      <c r="P481" s="15"/>
      <c r="Q481" s="15"/>
      <c r="R481" s="15"/>
      <c r="S481" s="15"/>
    </row>
    <row r="482" spans="2:19" x14ac:dyDescent="0.3">
      <c r="B482" s="53">
        <v>2020</v>
      </c>
      <c r="C482" s="15" t="s">
        <v>240</v>
      </c>
      <c r="D482" s="15" t="s">
        <v>88</v>
      </c>
      <c r="E482" s="15">
        <v>2013</v>
      </c>
      <c r="F482" s="15" t="s">
        <v>94</v>
      </c>
      <c r="G482" s="15">
        <v>5</v>
      </c>
      <c r="H482" s="51">
        <v>2123</v>
      </c>
      <c r="I482" s="50">
        <f t="shared" si="21"/>
        <v>0</v>
      </c>
      <c r="J482" s="50">
        <f t="shared" si="22"/>
        <v>0</v>
      </c>
      <c r="K482" s="50">
        <f t="shared" si="23"/>
        <v>2123</v>
      </c>
      <c r="L482" s="15"/>
      <c r="M482" s="15"/>
      <c r="N482" s="15"/>
      <c r="O482" s="15"/>
      <c r="P482" s="15"/>
      <c r="Q482" s="15"/>
      <c r="R482" s="15"/>
      <c r="S482" s="15"/>
    </row>
    <row r="483" spans="2:19" x14ac:dyDescent="0.3">
      <c r="B483" s="53">
        <v>2020</v>
      </c>
      <c r="C483" s="15" t="s">
        <v>240</v>
      </c>
      <c r="D483" s="15" t="s">
        <v>239</v>
      </c>
      <c r="E483" s="15">
        <v>2019</v>
      </c>
      <c r="F483" s="15" t="s">
        <v>82</v>
      </c>
      <c r="G483" s="15">
        <v>5</v>
      </c>
      <c r="H483" s="51">
        <v>0</v>
      </c>
      <c r="I483" s="50">
        <f t="shared" si="21"/>
        <v>0</v>
      </c>
      <c r="J483" s="50">
        <f t="shared" si="22"/>
        <v>0</v>
      </c>
      <c r="K483" s="50">
        <f t="shared" si="23"/>
        <v>0</v>
      </c>
      <c r="L483" s="15"/>
      <c r="M483" s="15"/>
      <c r="N483" s="15"/>
      <c r="O483" s="15"/>
      <c r="P483" s="15"/>
      <c r="Q483" s="15"/>
      <c r="R483" s="15"/>
      <c r="S483" s="15"/>
    </row>
    <row r="484" spans="2:19" x14ac:dyDescent="0.3">
      <c r="B484" s="53">
        <v>2020</v>
      </c>
      <c r="C484" s="15" t="s">
        <v>238</v>
      </c>
      <c r="D484" s="15" t="s">
        <v>237</v>
      </c>
      <c r="E484" s="15">
        <v>2019</v>
      </c>
      <c r="F484" s="15" t="s">
        <v>94</v>
      </c>
      <c r="G484" s="15">
        <v>4</v>
      </c>
      <c r="H484" s="51">
        <v>939</v>
      </c>
      <c r="I484" s="50">
        <f t="shared" si="21"/>
        <v>0</v>
      </c>
      <c r="J484" s="50">
        <f t="shared" si="22"/>
        <v>939</v>
      </c>
      <c r="K484" s="50">
        <f t="shared" si="23"/>
        <v>0</v>
      </c>
      <c r="L484" s="15"/>
      <c r="M484" s="15"/>
      <c r="N484" s="15"/>
      <c r="O484" s="15"/>
      <c r="P484" s="15"/>
      <c r="Q484" s="15"/>
      <c r="R484" s="15"/>
      <c r="S484" s="15"/>
    </row>
    <row r="485" spans="2:19" x14ac:dyDescent="0.3">
      <c r="B485" s="53">
        <v>2020</v>
      </c>
      <c r="C485" s="15" t="s">
        <v>236</v>
      </c>
      <c r="D485" s="15" t="s">
        <v>88</v>
      </c>
      <c r="E485" s="15">
        <v>2016</v>
      </c>
      <c r="F485" s="15" t="s">
        <v>82</v>
      </c>
      <c r="G485" s="15">
        <v>5</v>
      </c>
      <c r="H485" s="51">
        <v>1026</v>
      </c>
      <c r="I485" s="50">
        <f t="shared" si="21"/>
        <v>0</v>
      </c>
      <c r="J485" s="50">
        <f t="shared" si="22"/>
        <v>0</v>
      </c>
      <c r="K485" s="50">
        <f t="shared" si="23"/>
        <v>1026</v>
      </c>
      <c r="L485" s="15"/>
      <c r="M485" s="15"/>
      <c r="N485" s="15"/>
      <c r="O485" s="15"/>
      <c r="P485" s="15"/>
      <c r="Q485" s="15"/>
      <c r="R485" s="15"/>
      <c r="S485" s="15"/>
    </row>
    <row r="486" spans="2:19" x14ac:dyDescent="0.3">
      <c r="B486" s="53">
        <v>2020</v>
      </c>
      <c r="C486" s="15" t="s">
        <v>235</v>
      </c>
      <c r="D486" s="15" t="s">
        <v>88</v>
      </c>
      <c r="E486" s="15">
        <v>2014</v>
      </c>
      <c r="F486" s="15" t="s">
        <v>117</v>
      </c>
      <c r="G486" s="15">
        <v>3</v>
      </c>
      <c r="H486" s="51">
        <v>0</v>
      </c>
      <c r="I486" s="50">
        <f t="shared" ref="I486:I549" si="24">IF(G486&lt;4,H486,0)</f>
        <v>0</v>
      </c>
      <c r="J486" s="50">
        <f t="shared" ref="J486:J549" si="25">IF(G486=4,H486,0)</f>
        <v>0</v>
      </c>
      <c r="K486" s="50">
        <f t="shared" ref="K486:K549" si="26">IF(G486=5,H486,0)</f>
        <v>0</v>
      </c>
      <c r="L486" s="15"/>
      <c r="M486" s="15"/>
      <c r="N486" s="15"/>
      <c r="O486" s="15"/>
      <c r="P486" s="15"/>
      <c r="Q486" s="15"/>
      <c r="R486" s="15"/>
      <c r="S486" s="15"/>
    </row>
    <row r="487" spans="2:19" x14ac:dyDescent="0.3">
      <c r="B487" s="53">
        <v>2020</v>
      </c>
      <c r="C487" s="15" t="s">
        <v>234</v>
      </c>
      <c r="D487" s="15" t="s">
        <v>88</v>
      </c>
      <c r="E487" s="15">
        <v>2013</v>
      </c>
      <c r="F487" s="15" t="s">
        <v>117</v>
      </c>
      <c r="G487" s="15">
        <v>5</v>
      </c>
      <c r="H487" s="51">
        <v>942</v>
      </c>
      <c r="I487" s="50">
        <f t="shared" si="24"/>
        <v>0</v>
      </c>
      <c r="J487" s="50">
        <f t="shared" si="25"/>
        <v>0</v>
      </c>
      <c r="K487" s="50">
        <f t="shared" si="26"/>
        <v>942</v>
      </c>
      <c r="L487" s="15"/>
      <c r="M487" s="15"/>
      <c r="N487" s="15"/>
      <c r="O487" s="15"/>
      <c r="P487" s="15"/>
      <c r="Q487" s="15"/>
      <c r="R487" s="15"/>
      <c r="S487" s="15"/>
    </row>
    <row r="488" spans="2:19" x14ac:dyDescent="0.3">
      <c r="B488" s="53">
        <v>2020</v>
      </c>
      <c r="C488" s="15" t="s">
        <v>233</v>
      </c>
      <c r="D488" s="15" t="s">
        <v>88</v>
      </c>
      <c r="E488" s="15">
        <v>2016</v>
      </c>
      <c r="F488" s="15" t="s">
        <v>82</v>
      </c>
      <c r="G488" s="15">
        <v>5</v>
      </c>
      <c r="H488" s="51">
        <v>955</v>
      </c>
      <c r="I488" s="50">
        <f t="shared" si="24"/>
        <v>0</v>
      </c>
      <c r="J488" s="50">
        <f t="shared" si="25"/>
        <v>0</v>
      </c>
      <c r="K488" s="50">
        <f t="shared" si="26"/>
        <v>955</v>
      </c>
      <c r="L488" s="15"/>
      <c r="M488" s="15"/>
      <c r="N488" s="15"/>
      <c r="O488" s="15"/>
      <c r="P488" s="15"/>
      <c r="Q488" s="15"/>
      <c r="R488" s="15"/>
      <c r="S488" s="15"/>
    </row>
    <row r="489" spans="2:19" x14ac:dyDescent="0.3">
      <c r="B489" s="53">
        <v>2020</v>
      </c>
      <c r="C489" s="15" t="s">
        <v>232</v>
      </c>
      <c r="D489" s="15" t="s">
        <v>88</v>
      </c>
      <c r="E489" s="15">
        <v>2018</v>
      </c>
      <c r="F489" s="15" t="s">
        <v>90</v>
      </c>
      <c r="G489" s="15">
        <v>5</v>
      </c>
      <c r="H489" s="51">
        <v>151</v>
      </c>
      <c r="I489" s="50">
        <f t="shared" si="24"/>
        <v>0</v>
      </c>
      <c r="J489" s="50">
        <f t="shared" si="25"/>
        <v>0</v>
      </c>
      <c r="K489" s="50">
        <f t="shared" si="26"/>
        <v>151</v>
      </c>
      <c r="L489" s="15"/>
      <c r="M489" s="15"/>
      <c r="N489" s="15"/>
      <c r="O489" s="15"/>
      <c r="P489" s="15"/>
      <c r="Q489" s="15"/>
      <c r="R489" s="15"/>
      <c r="S489" s="15"/>
    </row>
    <row r="490" spans="2:19" x14ac:dyDescent="0.3">
      <c r="B490" s="53">
        <v>2020</v>
      </c>
      <c r="C490" s="15" t="s">
        <v>231</v>
      </c>
      <c r="D490" s="15" t="s">
        <v>88</v>
      </c>
      <c r="E490" s="15">
        <v>2014</v>
      </c>
      <c r="F490" s="15" t="s">
        <v>101</v>
      </c>
      <c r="G490" s="15">
        <v>3</v>
      </c>
      <c r="H490" s="51">
        <v>0</v>
      </c>
      <c r="I490" s="50">
        <f t="shared" si="24"/>
        <v>0</v>
      </c>
      <c r="J490" s="50">
        <f t="shared" si="25"/>
        <v>0</v>
      </c>
      <c r="K490" s="50">
        <f t="shared" si="26"/>
        <v>0</v>
      </c>
      <c r="L490" s="15"/>
      <c r="M490" s="15"/>
      <c r="N490" s="15"/>
      <c r="O490" s="15"/>
      <c r="P490" s="15"/>
      <c r="Q490" s="15"/>
      <c r="R490" s="15"/>
      <c r="S490" s="15"/>
    </row>
    <row r="491" spans="2:19" x14ac:dyDescent="0.3">
      <c r="B491" s="53">
        <v>2020</v>
      </c>
      <c r="C491" s="15" t="s">
        <v>230</v>
      </c>
      <c r="D491" s="15" t="s">
        <v>229</v>
      </c>
      <c r="E491" s="15">
        <v>2018</v>
      </c>
      <c r="F491" s="15" t="s">
        <v>101</v>
      </c>
      <c r="G491" s="15">
        <v>4</v>
      </c>
      <c r="H491" s="51">
        <v>1720</v>
      </c>
      <c r="I491" s="50">
        <f t="shared" si="24"/>
        <v>0</v>
      </c>
      <c r="J491" s="50">
        <f t="shared" si="25"/>
        <v>1720</v>
      </c>
      <c r="K491" s="50">
        <f t="shared" si="26"/>
        <v>0</v>
      </c>
      <c r="L491" s="15"/>
      <c r="M491" s="15"/>
      <c r="N491" s="15"/>
      <c r="O491" s="15"/>
      <c r="P491" s="15"/>
      <c r="Q491" s="15"/>
      <c r="R491" s="15"/>
      <c r="S491" s="15"/>
    </row>
    <row r="492" spans="2:19" x14ac:dyDescent="0.3">
      <c r="B492" s="53">
        <v>2020</v>
      </c>
      <c r="C492" s="15" t="s">
        <v>228</v>
      </c>
      <c r="D492" s="15" t="s">
        <v>88</v>
      </c>
      <c r="E492" s="15">
        <v>2015</v>
      </c>
      <c r="F492" s="15" t="s">
        <v>133</v>
      </c>
      <c r="G492" s="15">
        <v>5</v>
      </c>
      <c r="H492" s="51">
        <v>0</v>
      </c>
      <c r="I492" s="50">
        <f t="shared" si="24"/>
        <v>0</v>
      </c>
      <c r="J492" s="50">
        <f t="shared" si="25"/>
        <v>0</v>
      </c>
      <c r="K492" s="50">
        <f t="shared" si="26"/>
        <v>0</v>
      </c>
      <c r="L492" s="15"/>
      <c r="M492" s="15"/>
      <c r="N492" s="15"/>
      <c r="O492" s="15"/>
      <c r="P492" s="15"/>
      <c r="Q492" s="15"/>
      <c r="R492" s="15"/>
      <c r="S492" s="15"/>
    </row>
    <row r="493" spans="2:19" x14ac:dyDescent="0.3">
      <c r="B493" s="53">
        <v>2020</v>
      </c>
      <c r="C493" s="15" t="s">
        <v>227</v>
      </c>
      <c r="D493" s="15" t="s">
        <v>226</v>
      </c>
      <c r="E493" s="15">
        <v>2021</v>
      </c>
      <c r="F493" s="15" t="s">
        <v>85</v>
      </c>
      <c r="G493" s="15">
        <v>5</v>
      </c>
      <c r="H493" s="51">
        <v>0</v>
      </c>
      <c r="I493" s="50">
        <f t="shared" si="24"/>
        <v>0</v>
      </c>
      <c r="J493" s="50">
        <f t="shared" si="25"/>
        <v>0</v>
      </c>
      <c r="K493" s="50">
        <f t="shared" si="26"/>
        <v>0</v>
      </c>
      <c r="L493" s="15"/>
      <c r="M493" s="15"/>
      <c r="N493" s="15"/>
      <c r="O493" s="15"/>
      <c r="P493" s="15"/>
      <c r="Q493" s="15"/>
      <c r="R493" s="15"/>
      <c r="S493" s="15"/>
    </row>
    <row r="494" spans="2:19" x14ac:dyDescent="0.3">
      <c r="B494" s="53">
        <v>2020</v>
      </c>
      <c r="C494" s="15" t="s">
        <v>225</v>
      </c>
      <c r="D494" s="15" t="s">
        <v>224</v>
      </c>
      <c r="E494" s="15">
        <v>2017</v>
      </c>
      <c r="F494" s="15" t="s">
        <v>77</v>
      </c>
      <c r="G494" s="15">
        <v>5</v>
      </c>
      <c r="H494" s="51">
        <v>98</v>
      </c>
      <c r="I494" s="50">
        <f t="shared" si="24"/>
        <v>0</v>
      </c>
      <c r="J494" s="50">
        <f t="shared" si="25"/>
        <v>0</v>
      </c>
      <c r="K494" s="50">
        <f t="shared" si="26"/>
        <v>98</v>
      </c>
      <c r="L494" s="15"/>
      <c r="M494" s="15"/>
      <c r="N494" s="15"/>
      <c r="O494" s="15"/>
      <c r="P494" s="15"/>
      <c r="Q494" s="15"/>
      <c r="R494" s="15"/>
      <c r="S494" s="15"/>
    </row>
    <row r="495" spans="2:19" x14ac:dyDescent="0.3">
      <c r="B495" s="53">
        <v>2020</v>
      </c>
      <c r="C495" s="15" t="s">
        <v>223</v>
      </c>
      <c r="D495" s="15" t="s">
        <v>88</v>
      </c>
      <c r="E495" s="15">
        <v>2014</v>
      </c>
      <c r="F495" s="15" t="s">
        <v>82</v>
      </c>
      <c r="G495" s="15">
        <v>5</v>
      </c>
      <c r="H495" s="51">
        <v>41</v>
      </c>
      <c r="I495" s="50">
        <f t="shared" si="24"/>
        <v>0</v>
      </c>
      <c r="J495" s="50">
        <f t="shared" si="25"/>
        <v>0</v>
      </c>
      <c r="K495" s="50">
        <f t="shared" si="26"/>
        <v>41</v>
      </c>
      <c r="L495" s="15"/>
      <c r="M495" s="15"/>
      <c r="N495" s="15"/>
      <c r="O495" s="15"/>
      <c r="P495" s="15"/>
      <c r="Q495" s="15"/>
      <c r="R495" s="15"/>
      <c r="S495" s="15"/>
    </row>
    <row r="496" spans="2:19" x14ac:dyDescent="0.3">
      <c r="B496" s="53">
        <v>2020</v>
      </c>
      <c r="C496" s="15" t="s">
        <v>222</v>
      </c>
      <c r="D496" s="15" t="s">
        <v>88</v>
      </c>
      <c r="E496" s="15">
        <v>2019</v>
      </c>
      <c r="F496" s="15" t="s">
        <v>85</v>
      </c>
      <c r="G496" s="15">
        <v>5</v>
      </c>
      <c r="H496" s="51">
        <v>18</v>
      </c>
      <c r="I496" s="50">
        <f t="shared" si="24"/>
        <v>0</v>
      </c>
      <c r="J496" s="50">
        <f t="shared" si="25"/>
        <v>0</v>
      </c>
      <c r="K496" s="50">
        <f t="shared" si="26"/>
        <v>18</v>
      </c>
      <c r="L496" s="15"/>
      <c r="M496" s="15"/>
      <c r="N496" s="15"/>
      <c r="O496" s="15"/>
      <c r="P496" s="15"/>
      <c r="Q496" s="15"/>
      <c r="R496" s="15"/>
      <c r="S496" s="15"/>
    </row>
    <row r="497" spans="2:19" x14ac:dyDescent="0.3">
      <c r="B497" s="53">
        <v>2020</v>
      </c>
      <c r="C497" s="15" t="s">
        <v>221</v>
      </c>
      <c r="D497" s="15" t="s">
        <v>88</v>
      </c>
      <c r="E497" s="15">
        <v>2013</v>
      </c>
      <c r="F497" s="15" t="s">
        <v>117</v>
      </c>
      <c r="G497" s="15">
        <v>5</v>
      </c>
      <c r="H497" s="51">
        <v>0</v>
      </c>
      <c r="I497" s="50">
        <f t="shared" si="24"/>
        <v>0</v>
      </c>
      <c r="J497" s="50">
        <f t="shared" si="25"/>
        <v>0</v>
      </c>
      <c r="K497" s="50">
        <f t="shared" si="26"/>
        <v>0</v>
      </c>
      <c r="L497" s="15"/>
      <c r="M497" s="15"/>
      <c r="N497" s="15"/>
      <c r="O497" s="15"/>
      <c r="P497" s="15"/>
      <c r="Q497" s="15"/>
      <c r="R497" s="15"/>
      <c r="S497" s="15"/>
    </row>
    <row r="498" spans="2:19" x14ac:dyDescent="0.3">
      <c r="B498" s="53">
        <v>2020</v>
      </c>
      <c r="C498" s="15" t="s">
        <v>220</v>
      </c>
      <c r="D498" s="15" t="s">
        <v>88</v>
      </c>
      <c r="E498" s="15">
        <v>2019</v>
      </c>
      <c r="F498" s="15" t="s">
        <v>82</v>
      </c>
      <c r="G498" s="15">
        <v>5</v>
      </c>
      <c r="H498" s="51">
        <v>0</v>
      </c>
      <c r="I498" s="50">
        <f t="shared" si="24"/>
        <v>0</v>
      </c>
      <c r="J498" s="50">
        <f t="shared" si="25"/>
        <v>0</v>
      </c>
      <c r="K498" s="50">
        <f t="shared" si="26"/>
        <v>0</v>
      </c>
      <c r="L498" s="15"/>
      <c r="M498" s="15"/>
      <c r="N498" s="15"/>
      <c r="O498" s="15"/>
      <c r="P498" s="15"/>
      <c r="Q498" s="15"/>
      <c r="R498" s="15"/>
      <c r="S498" s="15"/>
    </row>
    <row r="499" spans="2:19" x14ac:dyDescent="0.3">
      <c r="B499" s="53">
        <v>2020</v>
      </c>
      <c r="C499" s="15" t="s">
        <v>219</v>
      </c>
      <c r="D499" s="15" t="s">
        <v>218</v>
      </c>
      <c r="E499" s="15">
        <v>2019</v>
      </c>
      <c r="F499" s="15" t="s">
        <v>82</v>
      </c>
      <c r="G499" s="15">
        <v>5</v>
      </c>
      <c r="H499" s="51">
        <v>1755</v>
      </c>
      <c r="I499" s="50">
        <f t="shared" si="24"/>
        <v>0</v>
      </c>
      <c r="J499" s="50">
        <f t="shared" si="25"/>
        <v>0</v>
      </c>
      <c r="K499" s="50">
        <f t="shared" si="26"/>
        <v>1755</v>
      </c>
      <c r="L499" s="15"/>
      <c r="M499" s="15"/>
      <c r="N499" s="15"/>
      <c r="O499" s="15"/>
      <c r="P499" s="15"/>
      <c r="Q499" s="15"/>
      <c r="R499" s="15"/>
      <c r="S499" s="15"/>
    </row>
    <row r="500" spans="2:19" x14ac:dyDescent="0.3">
      <c r="B500" s="53">
        <v>2020</v>
      </c>
      <c r="C500" s="15" t="s">
        <v>217</v>
      </c>
      <c r="D500" s="15" t="s">
        <v>216</v>
      </c>
      <c r="E500" s="15">
        <v>2019</v>
      </c>
      <c r="F500" s="15" t="s">
        <v>94</v>
      </c>
      <c r="G500" s="15">
        <v>5</v>
      </c>
      <c r="H500" s="51">
        <v>3492</v>
      </c>
      <c r="I500" s="50">
        <f t="shared" si="24"/>
        <v>0</v>
      </c>
      <c r="J500" s="50">
        <f t="shared" si="25"/>
        <v>0</v>
      </c>
      <c r="K500" s="50">
        <f t="shared" si="26"/>
        <v>3492</v>
      </c>
      <c r="L500" s="15"/>
      <c r="M500" s="15"/>
      <c r="N500" s="15"/>
      <c r="O500" s="15"/>
      <c r="P500" s="15"/>
      <c r="Q500" s="15"/>
      <c r="R500" s="15"/>
      <c r="S500" s="15"/>
    </row>
    <row r="501" spans="2:19" x14ac:dyDescent="0.3">
      <c r="B501" s="53">
        <v>2020</v>
      </c>
      <c r="C501" s="15" t="s">
        <v>215</v>
      </c>
      <c r="D501" s="15" t="s">
        <v>214</v>
      </c>
      <c r="E501" s="15">
        <v>2015</v>
      </c>
      <c r="F501" s="15" t="s">
        <v>99</v>
      </c>
      <c r="G501" s="15">
        <v>5</v>
      </c>
      <c r="H501" s="51">
        <v>39</v>
      </c>
      <c r="I501" s="50">
        <f t="shared" si="24"/>
        <v>0</v>
      </c>
      <c r="J501" s="50">
        <f t="shared" si="25"/>
        <v>0</v>
      </c>
      <c r="K501" s="50">
        <f t="shared" si="26"/>
        <v>39</v>
      </c>
      <c r="L501" s="15"/>
      <c r="M501" s="15"/>
      <c r="N501" s="15"/>
      <c r="O501" s="15"/>
      <c r="P501" s="15"/>
      <c r="Q501" s="15"/>
      <c r="R501" s="15"/>
      <c r="S501" s="15"/>
    </row>
    <row r="502" spans="2:19" x14ac:dyDescent="0.3">
      <c r="B502" s="53">
        <v>2020</v>
      </c>
      <c r="C502" s="15" t="s">
        <v>213</v>
      </c>
      <c r="D502" s="15" t="s">
        <v>88</v>
      </c>
      <c r="E502" s="15">
        <v>2015</v>
      </c>
      <c r="F502" s="15" t="s">
        <v>82</v>
      </c>
      <c r="G502" s="15">
        <v>5</v>
      </c>
      <c r="H502" s="51">
        <v>359</v>
      </c>
      <c r="I502" s="50">
        <f t="shared" si="24"/>
        <v>0</v>
      </c>
      <c r="J502" s="50">
        <f t="shared" si="25"/>
        <v>0</v>
      </c>
      <c r="K502" s="50">
        <f t="shared" si="26"/>
        <v>359</v>
      </c>
      <c r="L502" s="15"/>
      <c r="M502" s="15"/>
      <c r="N502" s="15"/>
      <c r="O502" s="15"/>
      <c r="P502" s="15"/>
      <c r="Q502" s="15"/>
      <c r="R502" s="15"/>
      <c r="S502" s="15"/>
    </row>
    <row r="503" spans="2:19" x14ac:dyDescent="0.3">
      <c r="B503" s="53">
        <v>2020</v>
      </c>
      <c r="C503" s="15" t="s">
        <v>212</v>
      </c>
      <c r="D503" s="15" t="s">
        <v>88</v>
      </c>
      <c r="E503" s="15">
        <v>2017</v>
      </c>
      <c r="F503" s="15" t="s">
        <v>77</v>
      </c>
      <c r="G503" s="15">
        <v>5</v>
      </c>
      <c r="H503" s="51">
        <v>99</v>
      </c>
      <c r="I503" s="50">
        <f t="shared" si="24"/>
        <v>0</v>
      </c>
      <c r="J503" s="50">
        <f t="shared" si="25"/>
        <v>0</v>
      </c>
      <c r="K503" s="50">
        <f t="shared" si="26"/>
        <v>99</v>
      </c>
      <c r="L503" s="15"/>
      <c r="M503" s="15"/>
      <c r="N503" s="15"/>
      <c r="O503" s="15"/>
      <c r="P503" s="15"/>
      <c r="Q503" s="15"/>
      <c r="R503" s="15"/>
      <c r="S503" s="15"/>
    </row>
    <row r="504" spans="2:19" x14ac:dyDescent="0.3">
      <c r="B504" s="53">
        <v>2020</v>
      </c>
      <c r="C504" s="15" t="s">
        <v>211</v>
      </c>
      <c r="D504" s="15" t="s">
        <v>88</v>
      </c>
      <c r="E504" s="15">
        <v>2015</v>
      </c>
      <c r="F504" s="15" t="s">
        <v>117</v>
      </c>
      <c r="G504" s="15">
        <v>5</v>
      </c>
      <c r="H504" s="51">
        <v>1009</v>
      </c>
      <c r="I504" s="50">
        <f t="shared" si="24"/>
        <v>0</v>
      </c>
      <c r="J504" s="50">
        <f t="shared" si="25"/>
        <v>0</v>
      </c>
      <c r="K504" s="50">
        <f t="shared" si="26"/>
        <v>1009</v>
      </c>
      <c r="L504" s="15"/>
      <c r="M504" s="15"/>
      <c r="N504" s="15"/>
      <c r="O504" s="15"/>
      <c r="P504" s="15"/>
      <c r="Q504" s="15"/>
      <c r="R504" s="15"/>
      <c r="S504" s="15"/>
    </row>
    <row r="505" spans="2:19" x14ac:dyDescent="0.3">
      <c r="B505" s="53">
        <v>2020</v>
      </c>
      <c r="C505" s="15" t="s">
        <v>210</v>
      </c>
      <c r="D505" s="15" t="s">
        <v>88</v>
      </c>
      <c r="E505" s="15">
        <v>2014</v>
      </c>
      <c r="F505" s="15" t="s">
        <v>117</v>
      </c>
      <c r="G505" s="15">
        <v>4</v>
      </c>
      <c r="H505" s="51">
        <v>0</v>
      </c>
      <c r="I505" s="50">
        <f t="shared" si="24"/>
        <v>0</v>
      </c>
      <c r="J505" s="50">
        <f t="shared" si="25"/>
        <v>0</v>
      </c>
      <c r="K505" s="50">
        <f t="shared" si="26"/>
        <v>0</v>
      </c>
      <c r="L505" s="15"/>
      <c r="M505" s="15"/>
      <c r="N505" s="15"/>
      <c r="O505" s="15"/>
      <c r="P505" s="15"/>
      <c r="Q505" s="15"/>
      <c r="R505" s="15"/>
      <c r="S505" s="15"/>
    </row>
    <row r="506" spans="2:19" x14ac:dyDescent="0.3">
      <c r="B506" s="53">
        <v>2020</v>
      </c>
      <c r="C506" s="15" t="s">
        <v>209</v>
      </c>
      <c r="D506" s="15" t="s">
        <v>88</v>
      </c>
      <c r="E506" s="15">
        <v>2016</v>
      </c>
      <c r="F506" s="15" t="s">
        <v>101</v>
      </c>
      <c r="G506" s="15">
        <v>5</v>
      </c>
      <c r="H506" s="51">
        <v>215</v>
      </c>
      <c r="I506" s="50">
        <f t="shared" si="24"/>
        <v>0</v>
      </c>
      <c r="J506" s="50">
        <f t="shared" si="25"/>
        <v>0</v>
      </c>
      <c r="K506" s="50">
        <f t="shared" si="26"/>
        <v>215</v>
      </c>
      <c r="L506" s="15"/>
      <c r="M506" s="15"/>
      <c r="N506" s="15"/>
      <c r="O506" s="15"/>
      <c r="P506" s="15"/>
      <c r="Q506" s="15"/>
      <c r="R506" s="15"/>
      <c r="S506" s="15"/>
    </row>
    <row r="507" spans="2:19" x14ac:dyDescent="0.3">
      <c r="B507" s="53">
        <v>2020</v>
      </c>
      <c r="C507" s="15" t="s">
        <v>208</v>
      </c>
      <c r="D507" s="15" t="s">
        <v>88</v>
      </c>
      <c r="E507" s="15">
        <v>2015</v>
      </c>
      <c r="F507" s="15" t="s">
        <v>90</v>
      </c>
      <c r="G507" s="15">
        <v>5</v>
      </c>
      <c r="H507" s="51">
        <v>33</v>
      </c>
      <c r="I507" s="50">
        <f t="shared" si="24"/>
        <v>0</v>
      </c>
      <c r="J507" s="50">
        <f t="shared" si="25"/>
        <v>0</v>
      </c>
      <c r="K507" s="50">
        <f t="shared" si="26"/>
        <v>33</v>
      </c>
      <c r="L507" s="15"/>
      <c r="M507" s="15"/>
      <c r="N507" s="15"/>
      <c r="O507" s="15"/>
      <c r="P507" s="15"/>
      <c r="Q507" s="15"/>
      <c r="R507" s="15"/>
      <c r="S507" s="15"/>
    </row>
    <row r="508" spans="2:19" x14ac:dyDescent="0.3">
      <c r="B508" s="53">
        <v>2020</v>
      </c>
      <c r="C508" s="15" t="s">
        <v>207</v>
      </c>
      <c r="D508" s="15" t="s">
        <v>88</v>
      </c>
      <c r="E508" s="15">
        <v>2014</v>
      </c>
      <c r="F508" s="15" t="s">
        <v>94</v>
      </c>
      <c r="G508" s="15">
        <v>4</v>
      </c>
      <c r="H508" s="51">
        <v>0</v>
      </c>
      <c r="I508" s="50">
        <f t="shared" si="24"/>
        <v>0</v>
      </c>
      <c r="J508" s="50">
        <f t="shared" si="25"/>
        <v>0</v>
      </c>
      <c r="K508" s="50">
        <f t="shared" si="26"/>
        <v>0</v>
      </c>
      <c r="L508" s="15"/>
      <c r="M508" s="15"/>
      <c r="N508" s="15"/>
      <c r="O508" s="15"/>
      <c r="P508" s="15"/>
      <c r="Q508" s="15"/>
      <c r="R508" s="15"/>
      <c r="S508" s="15"/>
    </row>
    <row r="509" spans="2:19" x14ac:dyDescent="0.3">
      <c r="B509" s="53">
        <v>2020</v>
      </c>
      <c r="C509" s="15" t="s">
        <v>206</v>
      </c>
      <c r="D509" s="15" t="s">
        <v>88</v>
      </c>
      <c r="E509" s="15">
        <v>2013</v>
      </c>
      <c r="F509" s="15" t="s">
        <v>94</v>
      </c>
      <c r="G509" s="15">
        <v>5</v>
      </c>
      <c r="H509" s="51">
        <v>144</v>
      </c>
      <c r="I509" s="50">
        <f t="shared" si="24"/>
        <v>0</v>
      </c>
      <c r="J509" s="50">
        <f t="shared" si="25"/>
        <v>0</v>
      </c>
      <c r="K509" s="50">
        <f t="shared" si="26"/>
        <v>144</v>
      </c>
      <c r="L509" s="15"/>
      <c r="M509" s="15"/>
      <c r="N509" s="15"/>
      <c r="O509" s="15"/>
      <c r="P509" s="15"/>
      <c r="Q509" s="15"/>
      <c r="R509" s="15"/>
      <c r="S509" s="15"/>
    </row>
    <row r="510" spans="2:19" x14ac:dyDescent="0.3">
      <c r="B510" s="53">
        <v>2020</v>
      </c>
      <c r="C510" s="15" t="s">
        <v>205</v>
      </c>
      <c r="D510" s="15" t="s">
        <v>204</v>
      </c>
      <c r="E510" s="15">
        <v>2019</v>
      </c>
      <c r="F510" s="15" t="s">
        <v>99</v>
      </c>
      <c r="G510" s="15">
        <v>4</v>
      </c>
      <c r="H510" s="51">
        <v>86</v>
      </c>
      <c r="I510" s="50">
        <f t="shared" si="24"/>
        <v>0</v>
      </c>
      <c r="J510" s="50">
        <f t="shared" si="25"/>
        <v>86</v>
      </c>
      <c r="K510" s="50">
        <f t="shared" si="26"/>
        <v>0</v>
      </c>
      <c r="L510" s="15"/>
      <c r="M510" s="15"/>
      <c r="N510" s="15"/>
      <c r="O510" s="15"/>
      <c r="P510" s="15"/>
      <c r="Q510" s="15"/>
      <c r="R510" s="15"/>
      <c r="S510" s="15"/>
    </row>
    <row r="511" spans="2:19" x14ac:dyDescent="0.3">
      <c r="B511" s="53">
        <v>2020</v>
      </c>
      <c r="C511" s="15" t="s">
        <v>203</v>
      </c>
      <c r="D511" s="15" t="s">
        <v>202</v>
      </c>
      <c r="E511" s="15">
        <v>2017</v>
      </c>
      <c r="F511" s="15" t="s">
        <v>82</v>
      </c>
      <c r="G511" s="15">
        <v>5</v>
      </c>
      <c r="H511" s="51">
        <v>1015</v>
      </c>
      <c r="I511" s="50">
        <f t="shared" si="24"/>
        <v>0</v>
      </c>
      <c r="J511" s="50">
        <f t="shared" si="25"/>
        <v>0</v>
      </c>
      <c r="K511" s="50">
        <f t="shared" si="26"/>
        <v>1015</v>
      </c>
      <c r="L511" s="15"/>
      <c r="M511" s="15"/>
      <c r="N511" s="15"/>
      <c r="O511" s="15"/>
      <c r="P511" s="15"/>
      <c r="Q511" s="15"/>
      <c r="R511" s="15"/>
      <c r="S511" s="15"/>
    </row>
    <row r="512" spans="2:19" x14ac:dyDescent="0.3">
      <c r="B512" s="53">
        <v>2020</v>
      </c>
      <c r="C512" s="15" t="s">
        <v>201</v>
      </c>
      <c r="D512" s="15" t="s">
        <v>200</v>
      </c>
      <c r="E512" s="15">
        <v>2016</v>
      </c>
      <c r="F512" s="15" t="s">
        <v>82</v>
      </c>
      <c r="G512" s="15">
        <v>5</v>
      </c>
      <c r="H512" s="51">
        <v>500</v>
      </c>
      <c r="I512" s="50">
        <f t="shared" si="24"/>
        <v>0</v>
      </c>
      <c r="J512" s="50">
        <f t="shared" si="25"/>
        <v>0</v>
      </c>
      <c r="K512" s="50">
        <f t="shared" si="26"/>
        <v>500</v>
      </c>
      <c r="L512" s="15"/>
      <c r="M512" s="15"/>
      <c r="N512" s="15"/>
      <c r="O512" s="15"/>
      <c r="P512" s="15"/>
      <c r="Q512" s="15"/>
      <c r="R512" s="15"/>
      <c r="S512" s="15"/>
    </row>
    <row r="513" spans="2:19" x14ac:dyDescent="0.3">
      <c r="B513" s="53">
        <v>2020</v>
      </c>
      <c r="C513" s="15" t="s">
        <v>199</v>
      </c>
      <c r="D513" s="15" t="s">
        <v>198</v>
      </c>
      <c r="E513" s="15">
        <v>2017</v>
      </c>
      <c r="F513" s="15" t="s">
        <v>94</v>
      </c>
      <c r="G513" s="15">
        <v>5</v>
      </c>
      <c r="H513" s="51">
        <v>537</v>
      </c>
      <c r="I513" s="50">
        <f t="shared" si="24"/>
        <v>0</v>
      </c>
      <c r="J513" s="50">
        <f t="shared" si="25"/>
        <v>0</v>
      </c>
      <c r="K513" s="50">
        <f t="shared" si="26"/>
        <v>537</v>
      </c>
      <c r="L513" s="15"/>
      <c r="M513" s="15"/>
      <c r="N513" s="15"/>
      <c r="O513" s="15"/>
      <c r="P513" s="15"/>
      <c r="Q513" s="15"/>
      <c r="R513" s="15"/>
      <c r="S513" s="15"/>
    </row>
    <row r="514" spans="2:19" x14ac:dyDescent="0.3">
      <c r="B514" s="53">
        <v>2020</v>
      </c>
      <c r="C514" s="15" t="s">
        <v>197</v>
      </c>
      <c r="D514" s="15" t="s">
        <v>196</v>
      </c>
      <c r="E514" s="15">
        <v>2020</v>
      </c>
      <c r="F514" s="15" t="s">
        <v>117</v>
      </c>
      <c r="G514" s="15">
        <v>5</v>
      </c>
      <c r="H514" s="51">
        <v>1981</v>
      </c>
      <c r="I514" s="50">
        <f t="shared" si="24"/>
        <v>0</v>
      </c>
      <c r="J514" s="50">
        <f t="shared" si="25"/>
        <v>0</v>
      </c>
      <c r="K514" s="50">
        <f t="shared" si="26"/>
        <v>1981</v>
      </c>
      <c r="L514" s="15"/>
      <c r="M514" s="15"/>
      <c r="N514" s="15"/>
      <c r="O514" s="15"/>
      <c r="P514" s="15"/>
      <c r="Q514" s="15"/>
      <c r="R514" s="15"/>
      <c r="S514" s="15"/>
    </row>
    <row r="515" spans="2:19" x14ac:dyDescent="0.3">
      <c r="B515" s="53">
        <v>2020</v>
      </c>
      <c r="C515" s="15" t="s">
        <v>195</v>
      </c>
      <c r="D515" s="15" t="s">
        <v>194</v>
      </c>
      <c r="E515" s="15">
        <v>2019</v>
      </c>
      <c r="F515" s="15" t="s">
        <v>94</v>
      </c>
      <c r="G515" s="15">
        <v>3</v>
      </c>
      <c r="H515" s="51">
        <v>0</v>
      </c>
      <c r="I515" s="50">
        <f t="shared" si="24"/>
        <v>0</v>
      </c>
      <c r="J515" s="50">
        <f t="shared" si="25"/>
        <v>0</v>
      </c>
      <c r="K515" s="50">
        <f t="shared" si="26"/>
        <v>0</v>
      </c>
      <c r="L515" s="15"/>
      <c r="M515" s="15"/>
      <c r="N515" s="15"/>
      <c r="O515" s="15"/>
      <c r="P515" s="15"/>
      <c r="Q515" s="15"/>
      <c r="R515" s="15"/>
      <c r="S515" s="15"/>
    </row>
    <row r="516" spans="2:19" x14ac:dyDescent="0.3">
      <c r="B516" s="53">
        <v>2020</v>
      </c>
      <c r="C516" s="15" t="s">
        <v>193</v>
      </c>
      <c r="D516" s="15" t="s">
        <v>192</v>
      </c>
      <c r="E516" s="15">
        <v>2019</v>
      </c>
      <c r="F516" s="15" t="s">
        <v>77</v>
      </c>
      <c r="G516" s="15">
        <v>5</v>
      </c>
      <c r="H516" s="51">
        <v>166</v>
      </c>
      <c r="I516" s="50">
        <f t="shared" si="24"/>
        <v>0</v>
      </c>
      <c r="J516" s="50">
        <f t="shared" si="25"/>
        <v>0</v>
      </c>
      <c r="K516" s="50">
        <f t="shared" si="26"/>
        <v>166</v>
      </c>
      <c r="L516" s="15"/>
      <c r="M516" s="15"/>
      <c r="N516" s="15"/>
      <c r="O516" s="15"/>
      <c r="P516" s="15"/>
      <c r="Q516" s="15"/>
      <c r="R516" s="15"/>
      <c r="S516" s="15"/>
    </row>
    <row r="517" spans="2:19" x14ac:dyDescent="0.3">
      <c r="B517" s="53">
        <v>2020</v>
      </c>
      <c r="C517" s="15" t="s">
        <v>191</v>
      </c>
      <c r="D517" s="15" t="s">
        <v>88</v>
      </c>
      <c r="E517" s="15">
        <v>2021</v>
      </c>
      <c r="F517" s="15" t="s">
        <v>77</v>
      </c>
      <c r="G517" s="15">
        <v>5</v>
      </c>
      <c r="H517" s="51">
        <v>741</v>
      </c>
      <c r="I517" s="50">
        <f t="shared" si="24"/>
        <v>0</v>
      </c>
      <c r="J517" s="50">
        <f t="shared" si="25"/>
        <v>0</v>
      </c>
      <c r="K517" s="50">
        <f t="shared" si="26"/>
        <v>741</v>
      </c>
      <c r="L517" s="15"/>
      <c r="M517" s="15"/>
      <c r="N517" s="15"/>
      <c r="O517" s="15"/>
      <c r="P517" s="15"/>
      <c r="Q517" s="15"/>
      <c r="R517" s="15"/>
      <c r="S517" s="15"/>
    </row>
    <row r="518" spans="2:19" x14ac:dyDescent="0.3">
      <c r="B518" s="53">
        <v>2020</v>
      </c>
      <c r="C518" s="15" t="s">
        <v>190</v>
      </c>
      <c r="D518" s="15" t="s">
        <v>95</v>
      </c>
      <c r="E518" s="15">
        <v>2019</v>
      </c>
      <c r="F518" s="15" t="s">
        <v>94</v>
      </c>
      <c r="G518" s="15">
        <v>3</v>
      </c>
      <c r="H518" s="51">
        <v>1056</v>
      </c>
      <c r="I518" s="50">
        <f t="shared" si="24"/>
        <v>1056</v>
      </c>
      <c r="J518" s="50">
        <f t="shared" si="25"/>
        <v>0</v>
      </c>
      <c r="K518" s="50">
        <f t="shared" si="26"/>
        <v>0</v>
      </c>
      <c r="L518" s="15"/>
      <c r="M518" s="15"/>
      <c r="N518" s="15"/>
      <c r="O518" s="15"/>
      <c r="P518" s="15"/>
      <c r="Q518" s="15"/>
      <c r="R518" s="15"/>
      <c r="S518" s="15"/>
    </row>
    <row r="519" spans="2:19" x14ac:dyDescent="0.3">
      <c r="B519" s="53">
        <v>2020</v>
      </c>
      <c r="C519" s="15" t="s">
        <v>189</v>
      </c>
      <c r="D519" s="15" t="s">
        <v>88</v>
      </c>
      <c r="E519" s="15">
        <v>2014</v>
      </c>
      <c r="F519" s="15" t="s">
        <v>94</v>
      </c>
      <c r="G519" s="15">
        <v>5</v>
      </c>
      <c r="H519" s="51">
        <v>15986</v>
      </c>
      <c r="I519" s="50">
        <f t="shared" si="24"/>
        <v>0</v>
      </c>
      <c r="J519" s="50">
        <f t="shared" si="25"/>
        <v>0</v>
      </c>
      <c r="K519" s="50">
        <f t="shared" si="26"/>
        <v>15986</v>
      </c>
      <c r="L519" s="15"/>
      <c r="M519" s="15"/>
      <c r="N519" s="15"/>
      <c r="O519" s="15"/>
      <c r="P519" s="15"/>
      <c r="Q519" s="15"/>
      <c r="R519" s="15"/>
      <c r="S519" s="15"/>
    </row>
    <row r="520" spans="2:19" x14ac:dyDescent="0.3">
      <c r="B520" s="53">
        <v>2020</v>
      </c>
      <c r="C520" s="15" t="s">
        <v>188</v>
      </c>
      <c r="D520" s="15" t="s">
        <v>183</v>
      </c>
      <c r="E520" s="15">
        <v>2019</v>
      </c>
      <c r="F520" s="15" t="s">
        <v>117</v>
      </c>
      <c r="G520" s="15">
        <v>5</v>
      </c>
      <c r="H520" s="51">
        <v>7438</v>
      </c>
      <c r="I520" s="50">
        <f t="shared" si="24"/>
        <v>0</v>
      </c>
      <c r="J520" s="50">
        <f t="shared" si="25"/>
        <v>0</v>
      </c>
      <c r="K520" s="50">
        <f t="shared" si="26"/>
        <v>7438</v>
      </c>
      <c r="L520" s="15"/>
      <c r="M520" s="15"/>
      <c r="N520" s="15"/>
      <c r="O520" s="15"/>
      <c r="P520" s="15"/>
      <c r="Q520" s="15"/>
      <c r="R520" s="15"/>
      <c r="S520" s="15"/>
    </row>
    <row r="521" spans="2:19" x14ac:dyDescent="0.3">
      <c r="B521" s="53">
        <v>2020</v>
      </c>
      <c r="C521" s="15" t="s">
        <v>187</v>
      </c>
      <c r="D521" s="15" t="s">
        <v>88</v>
      </c>
      <c r="E521" s="15">
        <v>2017</v>
      </c>
      <c r="F521" s="15" t="s">
        <v>82</v>
      </c>
      <c r="G521" s="15">
        <v>5</v>
      </c>
      <c r="H521" s="51">
        <v>8043</v>
      </c>
      <c r="I521" s="50">
        <f t="shared" si="24"/>
        <v>0</v>
      </c>
      <c r="J521" s="50">
        <f t="shared" si="25"/>
        <v>0</v>
      </c>
      <c r="K521" s="50">
        <f t="shared" si="26"/>
        <v>8043</v>
      </c>
      <c r="L521" s="15"/>
      <c r="M521" s="15"/>
      <c r="N521" s="15"/>
      <c r="O521" s="15"/>
      <c r="P521" s="15"/>
      <c r="Q521" s="15"/>
      <c r="R521" s="15"/>
      <c r="S521" s="15"/>
    </row>
    <row r="522" spans="2:19" x14ac:dyDescent="0.3">
      <c r="B522" s="53">
        <v>2020</v>
      </c>
      <c r="C522" s="15" t="s">
        <v>186</v>
      </c>
      <c r="D522" s="15" t="s">
        <v>88</v>
      </c>
      <c r="E522" s="15">
        <v>2017</v>
      </c>
      <c r="F522" s="15" t="s">
        <v>77</v>
      </c>
      <c r="G522" s="15">
        <v>5</v>
      </c>
      <c r="H522" s="51">
        <v>6508</v>
      </c>
      <c r="I522" s="50">
        <f t="shared" si="24"/>
        <v>0</v>
      </c>
      <c r="J522" s="50">
        <f t="shared" si="25"/>
        <v>0</v>
      </c>
      <c r="K522" s="50">
        <f t="shared" si="26"/>
        <v>6508</v>
      </c>
      <c r="L522" s="15"/>
      <c r="M522" s="15"/>
      <c r="N522" s="15"/>
      <c r="O522" s="15"/>
      <c r="P522" s="15"/>
      <c r="Q522" s="15"/>
      <c r="R522" s="15"/>
      <c r="S522" s="15"/>
    </row>
    <row r="523" spans="2:19" x14ac:dyDescent="0.3">
      <c r="B523" s="53">
        <v>2020</v>
      </c>
      <c r="C523" s="15" t="s">
        <v>185</v>
      </c>
      <c r="D523" s="15" t="s">
        <v>88</v>
      </c>
      <c r="E523" s="15">
        <v>2019</v>
      </c>
      <c r="F523" s="15" t="s">
        <v>90</v>
      </c>
      <c r="G523" s="15">
        <v>5</v>
      </c>
      <c r="H523" s="51">
        <v>19091</v>
      </c>
      <c r="I523" s="50">
        <f t="shared" si="24"/>
        <v>0</v>
      </c>
      <c r="J523" s="50">
        <f t="shared" si="25"/>
        <v>0</v>
      </c>
      <c r="K523" s="50">
        <f t="shared" si="26"/>
        <v>19091</v>
      </c>
      <c r="L523" s="15"/>
      <c r="M523" s="15"/>
      <c r="N523" s="15"/>
      <c r="O523" s="15"/>
      <c r="P523" s="15"/>
      <c r="Q523" s="15"/>
      <c r="R523" s="15"/>
      <c r="S523" s="15"/>
    </row>
    <row r="524" spans="2:19" x14ac:dyDescent="0.3">
      <c r="B524" s="53">
        <v>2020</v>
      </c>
      <c r="C524" s="15" t="s">
        <v>184</v>
      </c>
      <c r="D524" s="15" t="s">
        <v>183</v>
      </c>
      <c r="E524" s="15">
        <v>2019</v>
      </c>
      <c r="F524" s="15" t="s">
        <v>117</v>
      </c>
      <c r="G524" s="15">
        <v>5</v>
      </c>
      <c r="H524" s="51">
        <v>8736</v>
      </c>
      <c r="I524" s="50">
        <f t="shared" si="24"/>
        <v>0</v>
      </c>
      <c r="J524" s="50">
        <f t="shared" si="25"/>
        <v>0</v>
      </c>
      <c r="K524" s="50">
        <f t="shared" si="26"/>
        <v>8736</v>
      </c>
      <c r="L524" s="15"/>
      <c r="M524" s="15"/>
      <c r="N524" s="15"/>
      <c r="O524" s="15"/>
      <c r="P524" s="15"/>
      <c r="Q524" s="15"/>
      <c r="R524" s="15"/>
      <c r="S524" s="15"/>
    </row>
    <row r="525" spans="2:19" x14ac:dyDescent="0.3">
      <c r="B525" s="53">
        <v>2020</v>
      </c>
      <c r="C525" s="15" t="s">
        <v>182</v>
      </c>
      <c r="D525" s="15" t="s">
        <v>88</v>
      </c>
      <c r="E525" s="15">
        <v>2015</v>
      </c>
      <c r="F525" s="15" t="s">
        <v>90</v>
      </c>
      <c r="G525" s="15">
        <v>5</v>
      </c>
      <c r="H525" s="51">
        <v>6241</v>
      </c>
      <c r="I525" s="50">
        <f t="shared" si="24"/>
        <v>0</v>
      </c>
      <c r="J525" s="50">
        <f t="shared" si="25"/>
        <v>0</v>
      </c>
      <c r="K525" s="50">
        <f t="shared" si="26"/>
        <v>6241</v>
      </c>
      <c r="L525" s="15"/>
      <c r="M525" s="15"/>
      <c r="N525" s="15"/>
      <c r="O525" s="15"/>
      <c r="P525" s="15"/>
      <c r="Q525" s="15"/>
      <c r="R525" s="15"/>
      <c r="S525" s="15"/>
    </row>
    <row r="526" spans="2:19" x14ac:dyDescent="0.3">
      <c r="B526" s="53">
        <v>2020</v>
      </c>
      <c r="C526" s="15" t="s">
        <v>181</v>
      </c>
      <c r="D526" s="15" t="s">
        <v>180</v>
      </c>
      <c r="E526" s="15">
        <v>2014</v>
      </c>
      <c r="F526" s="15" t="s">
        <v>94</v>
      </c>
      <c r="G526" s="15">
        <v>4</v>
      </c>
      <c r="H526" s="51">
        <v>3</v>
      </c>
      <c r="I526" s="50">
        <f t="shared" si="24"/>
        <v>0</v>
      </c>
      <c r="J526" s="50">
        <f t="shared" si="25"/>
        <v>3</v>
      </c>
      <c r="K526" s="50">
        <f t="shared" si="26"/>
        <v>0</v>
      </c>
      <c r="L526" s="15"/>
      <c r="M526" s="15"/>
      <c r="N526" s="15"/>
      <c r="O526" s="15"/>
      <c r="P526" s="15"/>
      <c r="Q526" s="15"/>
      <c r="R526" s="15"/>
      <c r="S526" s="15"/>
    </row>
    <row r="527" spans="2:19" x14ac:dyDescent="0.3">
      <c r="B527" s="53">
        <v>2020</v>
      </c>
      <c r="C527" s="15" t="s">
        <v>179</v>
      </c>
      <c r="D527" s="15" t="s">
        <v>178</v>
      </c>
      <c r="E527" s="15">
        <v>2014</v>
      </c>
      <c r="F527" s="15" t="s">
        <v>94</v>
      </c>
      <c r="G527" s="15">
        <v>4</v>
      </c>
      <c r="H527" s="51">
        <v>15</v>
      </c>
      <c r="I527" s="50">
        <f t="shared" si="24"/>
        <v>0</v>
      </c>
      <c r="J527" s="50">
        <f t="shared" si="25"/>
        <v>15</v>
      </c>
      <c r="K527" s="50">
        <f t="shared" si="26"/>
        <v>0</v>
      </c>
      <c r="L527" s="15"/>
      <c r="M527" s="15"/>
      <c r="N527" s="15"/>
      <c r="O527" s="15"/>
      <c r="P527" s="15"/>
      <c r="Q527" s="15"/>
      <c r="R527" s="15"/>
      <c r="S527" s="15"/>
    </row>
    <row r="528" spans="2:19" x14ac:dyDescent="0.3">
      <c r="B528" s="53">
        <v>2020</v>
      </c>
      <c r="C528" s="15" t="s">
        <v>177</v>
      </c>
      <c r="D528" s="15" t="s">
        <v>176</v>
      </c>
      <c r="E528" s="15">
        <v>2019</v>
      </c>
      <c r="F528" s="15" t="s">
        <v>117</v>
      </c>
      <c r="G528" s="15">
        <v>5</v>
      </c>
      <c r="H528" s="51">
        <v>0</v>
      </c>
      <c r="I528" s="50">
        <f t="shared" si="24"/>
        <v>0</v>
      </c>
      <c r="J528" s="50">
        <f t="shared" si="25"/>
        <v>0</v>
      </c>
      <c r="K528" s="50">
        <f t="shared" si="26"/>
        <v>0</v>
      </c>
      <c r="L528" s="15"/>
      <c r="M528" s="15"/>
      <c r="N528" s="15"/>
      <c r="O528" s="15"/>
      <c r="P528" s="15"/>
      <c r="Q528" s="15"/>
      <c r="R528" s="15"/>
      <c r="S528" s="15"/>
    </row>
    <row r="529" spans="2:19" x14ac:dyDescent="0.3">
      <c r="B529" s="53">
        <v>2020</v>
      </c>
      <c r="C529" s="15" t="s">
        <v>175</v>
      </c>
      <c r="D529" s="15" t="s">
        <v>174</v>
      </c>
      <c r="E529" s="15">
        <v>2016</v>
      </c>
      <c r="F529" s="15" t="s">
        <v>117</v>
      </c>
      <c r="G529" s="15">
        <v>4</v>
      </c>
      <c r="H529" s="51">
        <v>0</v>
      </c>
      <c r="I529" s="50">
        <f t="shared" si="24"/>
        <v>0</v>
      </c>
      <c r="J529" s="50">
        <f t="shared" si="25"/>
        <v>0</v>
      </c>
      <c r="K529" s="50">
        <f t="shared" si="26"/>
        <v>0</v>
      </c>
      <c r="L529" s="15"/>
      <c r="M529" s="15"/>
      <c r="N529" s="15"/>
      <c r="O529" s="15"/>
      <c r="P529" s="15"/>
      <c r="Q529" s="15"/>
      <c r="R529" s="15"/>
      <c r="S529" s="15"/>
    </row>
    <row r="530" spans="2:19" x14ac:dyDescent="0.3">
      <c r="B530" s="53">
        <v>2020</v>
      </c>
      <c r="C530" s="15" t="s">
        <v>173</v>
      </c>
      <c r="D530" s="15" t="s">
        <v>88</v>
      </c>
      <c r="E530" s="15">
        <v>2016</v>
      </c>
      <c r="F530" s="15" t="s">
        <v>117</v>
      </c>
      <c r="G530" s="15">
        <v>4</v>
      </c>
      <c r="H530" s="51">
        <v>0</v>
      </c>
      <c r="I530" s="50">
        <f t="shared" si="24"/>
        <v>0</v>
      </c>
      <c r="J530" s="50">
        <f t="shared" si="25"/>
        <v>0</v>
      </c>
      <c r="K530" s="50">
        <f t="shared" si="26"/>
        <v>0</v>
      </c>
      <c r="L530" s="15"/>
      <c r="M530" s="15"/>
      <c r="N530" s="15"/>
      <c r="O530" s="15"/>
      <c r="P530" s="15"/>
      <c r="Q530" s="15"/>
      <c r="R530" s="15"/>
      <c r="S530" s="15"/>
    </row>
    <row r="531" spans="2:19" x14ac:dyDescent="0.3">
      <c r="B531" s="53">
        <v>2020</v>
      </c>
      <c r="C531" s="15" t="s">
        <v>172</v>
      </c>
      <c r="D531" s="15" t="s">
        <v>171</v>
      </c>
      <c r="E531" s="15">
        <v>2019</v>
      </c>
      <c r="F531" s="15" t="s">
        <v>82</v>
      </c>
      <c r="G531" s="15">
        <v>5</v>
      </c>
      <c r="H531" s="51">
        <v>190</v>
      </c>
      <c r="I531" s="50">
        <f t="shared" si="24"/>
        <v>0</v>
      </c>
      <c r="J531" s="50">
        <f t="shared" si="25"/>
        <v>0</v>
      </c>
      <c r="K531" s="50">
        <f t="shared" si="26"/>
        <v>190</v>
      </c>
      <c r="L531" s="15"/>
      <c r="M531" s="15"/>
      <c r="N531" s="15"/>
      <c r="O531" s="15"/>
      <c r="P531" s="15"/>
      <c r="Q531" s="15"/>
      <c r="R531" s="15"/>
      <c r="S531" s="15"/>
    </row>
    <row r="532" spans="2:19" x14ac:dyDescent="0.3">
      <c r="B532" s="53">
        <v>2020</v>
      </c>
      <c r="C532" s="15" t="s">
        <v>170</v>
      </c>
      <c r="D532" s="15" t="s">
        <v>88</v>
      </c>
      <c r="E532" s="15">
        <v>2017</v>
      </c>
      <c r="F532" s="15" t="s">
        <v>117</v>
      </c>
      <c r="G532" s="15">
        <v>5</v>
      </c>
      <c r="H532" s="51">
        <v>16</v>
      </c>
      <c r="I532" s="50">
        <f t="shared" si="24"/>
        <v>0</v>
      </c>
      <c r="J532" s="50">
        <f t="shared" si="25"/>
        <v>0</v>
      </c>
      <c r="K532" s="50">
        <f t="shared" si="26"/>
        <v>16</v>
      </c>
      <c r="L532" s="15"/>
      <c r="M532" s="15"/>
      <c r="N532" s="15"/>
      <c r="O532" s="15"/>
      <c r="P532" s="15"/>
      <c r="Q532" s="15"/>
      <c r="R532" s="15"/>
      <c r="S532" s="15"/>
    </row>
    <row r="533" spans="2:19" x14ac:dyDescent="0.3">
      <c r="B533" s="53">
        <v>2020</v>
      </c>
      <c r="C533" s="15" t="s">
        <v>169</v>
      </c>
      <c r="D533" s="15" t="s">
        <v>168</v>
      </c>
      <c r="E533" s="15">
        <v>2016</v>
      </c>
      <c r="F533" s="15" t="s">
        <v>117</v>
      </c>
      <c r="G533" s="15">
        <v>5</v>
      </c>
      <c r="H533" s="51">
        <v>30</v>
      </c>
      <c r="I533" s="50">
        <f t="shared" si="24"/>
        <v>0</v>
      </c>
      <c r="J533" s="50">
        <f t="shared" si="25"/>
        <v>0</v>
      </c>
      <c r="K533" s="50">
        <f t="shared" si="26"/>
        <v>30</v>
      </c>
      <c r="L533" s="15"/>
      <c r="M533" s="15"/>
      <c r="N533" s="15"/>
      <c r="O533" s="15"/>
      <c r="P533" s="15"/>
      <c r="Q533" s="15"/>
      <c r="R533" s="15"/>
      <c r="S533" s="15"/>
    </row>
    <row r="534" spans="2:19" x14ac:dyDescent="0.3">
      <c r="B534" s="53">
        <v>2020</v>
      </c>
      <c r="C534" s="15" t="s">
        <v>167</v>
      </c>
      <c r="D534" s="15" t="s">
        <v>88</v>
      </c>
      <c r="E534" s="15">
        <v>2014</v>
      </c>
      <c r="F534" s="15" t="s">
        <v>90</v>
      </c>
      <c r="G534" s="15">
        <v>5</v>
      </c>
      <c r="H534" s="51">
        <v>195</v>
      </c>
      <c r="I534" s="50">
        <f t="shared" si="24"/>
        <v>0</v>
      </c>
      <c r="J534" s="50">
        <f t="shared" si="25"/>
        <v>0</v>
      </c>
      <c r="K534" s="50">
        <f t="shared" si="26"/>
        <v>195</v>
      </c>
      <c r="L534" s="15"/>
      <c r="M534" s="15"/>
      <c r="N534" s="15"/>
      <c r="O534" s="15"/>
      <c r="P534" s="15"/>
      <c r="Q534" s="15"/>
      <c r="R534" s="15"/>
      <c r="S534" s="15"/>
    </row>
    <row r="535" spans="2:19" x14ac:dyDescent="0.3">
      <c r="B535" s="53">
        <v>2020</v>
      </c>
      <c r="C535" s="15" t="s">
        <v>166</v>
      </c>
      <c r="D535" s="15" t="s">
        <v>88</v>
      </c>
      <c r="E535" s="15">
        <v>2017</v>
      </c>
      <c r="F535" s="15" t="s">
        <v>117</v>
      </c>
      <c r="G535" s="15">
        <v>5</v>
      </c>
      <c r="H535" s="51">
        <v>210</v>
      </c>
      <c r="I535" s="50">
        <f t="shared" si="24"/>
        <v>0</v>
      </c>
      <c r="J535" s="50">
        <f t="shared" si="25"/>
        <v>0</v>
      </c>
      <c r="K535" s="50">
        <f t="shared" si="26"/>
        <v>210</v>
      </c>
      <c r="L535" s="15"/>
      <c r="M535" s="15"/>
      <c r="N535" s="15"/>
      <c r="O535" s="15"/>
      <c r="P535" s="15"/>
      <c r="Q535" s="15"/>
      <c r="R535" s="15"/>
      <c r="S535" s="15"/>
    </row>
    <row r="536" spans="2:19" x14ac:dyDescent="0.3">
      <c r="B536" s="53">
        <v>2020</v>
      </c>
      <c r="C536" s="15" t="s">
        <v>165</v>
      </c>
      <c r="D536" s="15" t="s">
        <v>164</v>
      </c>
      <c r="E536" s="15">
        <v>2016</v>
      </c>
      <c r="F536" s="15" t="s">
        <v>94</v>
      </c>
      <c r="G536" s="15">
        <v>4</v>
      </c>
      <c r="H536" s="51">
        <v>1</v>
      </c>
      <c r="I536" s="50">
        <f t="shared" si="24"/>
        <v>0</v>
      </c>
      <c r="J536" s="50">
        <f t="shared" si="25"/>
        <v>1</v>
      </c>
      <c r="K536" s="50">
        <f t="shared" si="26"/>
        <v>0</v>
      </c>
      <c r="L536" s="15"/>
      <c r="M536" s="15"/>
      <c r="N536" s="15"/>
      <c r="O536" s="15"/>
      <c r="P536" s="15"/>
      <c r="Q536" s="15"/>
      <c r="R536" s="15"/>
      <c r="S536" s="15"/>
    </row>
    <row r="537" spans="2:19" x14ac:dyDescent="0.3">
      <c r="B537" s="53">
        <v>2020</v>
      </c>
      <c r="C537" s="15" t="s">
        <v>163</v>
      </c>
      <c r="D537" s="15" t="s">
        <v>162</v>
      </c>
      <c r="E537" s="15">
        <v>2014</v>
      </c>
      <c r="F537" s="15" t="s">
        <v>94</v>
      </c>
      <c r="G537" s="15">
        <v>3</v>
      </c>
      <c r="H537" s="51">
        <v>0</v>
      </c>
      <c r="I537" s="50">
        <f t="shared" si="24"/>
        <v>0</v>
      </c>
      <c r="J537" s="50">
        <f t="shared" si="25"/>
        <v>0</v>
      </c>
      <c r="K537" s="50">
        <f t="shared" si="26"/>
        <v>0</v>
      </c>
      <c r="L537" s="15"/>
      <c r="M537" s="15"/>
      <c r="N537" s="15"/>
      <c r="O537" s="15"/>
      <c r="P537" s="15"/>
      <c r="Q537" s="15"/>
      <c r="R537" s="15"/>
      <c r="S537" s="15"/>
    </row>
    <row r="538" spans="2:19" x14ac:dyDescent="0.3">
      <c r="B538" s="53">
        <v>2020</v>
      </c>
      <c r="C538" s="15" t="s">
        <v>161</v>
      </c>
      <c r="D538" s="15" t="s">
        <v>160</v>
      </c>
      <c r="E538" s="15">
        <v>2016</v>
      </c>
      <c r="F538" s="15" t="s">
        <v>94</v>
      </c>
      <c r="G538" s="15">
        <v>5</v>
      </c>
      <c r="H538" s="51">
        <v>508</v>
      </c>
      <c r="I538" s="50">
        <f t="shared" si="24"/>
        <v>0</v>
      </c>
      <c r="J538" s="50">
        <f t="shared" si="25"/>
        <v>0</v>
      </c>
      <c r="K538" s="50">
        <f t="shared" si="26"/>
        <v>508</v>
      </c>
      <c r="L538" s="15"/>
      <c r="M538" s="15"/>
      <c r="N538" s="15"/>
      <c r="O538" s="15"/>
      <c r="P538" s="15"/>
      <c r="Q538" s="15"/>
      <c r="R538" s="15"/>
      <c r="S538" s="15"/>
    </row>
    <row r="539" spans="2:19" x14ac:dyDescent="0.3">
      <c r="B539" s="53">
        <v>2020</v>
      </c>
      <c r="C539" s="15" t="s">
        <v>159</v>
      </c>
      <c r="D539" s="15" t="s">
        <v>158</v>
      </c>
      <c r="E539" s="15">
        <v>2018</v>
      </c>
      <c r="F539" s="15" t="s">
        <v>94</v>
      </c>
      <c r="G539" s="15">
        <v>3</v>
      </c>
      <c r="H539" s="51">
        <v>64</v>
      </c>
      <c r="I539" s="50">
        <f t="shared" si="24"/>
        <v>64</v>
      </c>
      <c r="J539" s="50">
        <f t="shared" si="25"/>
        <v>0</v>
      </c>
      <c r="K539" s="50">
        <f t="shared" si="26"/>
        <v>0</v>
      </c>
      <c r="L539" s="15"/>
      <c r="M539" s="15"/>
      <c r="N539" s="15"/>
      <c r="O539" s="15"/>
      <c r="P539" s="15"/>
      <c r="Q539" s="15"/>
      <c r="R539" s="15"/>
      <c r="S539" s="15"/>
    </row>
    <row r="540" spans="2:19" x14ac:dyDescent="0.3">
      <c r="B540" s="53">
        <v>2020</v>
      </c>
      <c r="C540" s="15" t="s">
        <v>157</v>
      </c>
      <c r="D540" s="15" t="s">
        <v>156</v>
      </c>
      <c r="E540" s="15">
        <v>2017</v>
      </c>
      <c r="F540" s="15" t="s">
        <v>94</v>
      </c>
      <c r="G540" s="15">
        <v>4</v>
      </c>
      <c r="H540" s="51">
        <v>419</v>
      </c>
      <c r="I540" s="50">
        <f t="shared" si="24"/>
        <v>0</v>
      </c>
      <c r="J540" s="50">
        <f t="shared" si="25"/>
        <v>419</v>
      </c>
      <c r="K540" s="50">
        <f t="shared" si="26"/>
        <v>0</v>
      </c>
      <c r="L540" s="15"/>
      <c r="M540" s="15"/>
      <c r="N540" s="15"/>
      <c r="O540" s="15"/>
      <c r="P540" s="15"/>
      <c r="Q540" s="15"/>
      <c r="R540" s="15"/>
      <c r="S540" s="15"/>
    </row>
    <row r="541" spans="2:19" x14ac:dyDescent="0.3">
      <c r="B541" s="53">
        <v>2020</v>
      </c>
      <c r="C541" s="15" t="s">
        <v>155</v>
      </c>
      <c r="D541" s="15" t="s">
        <v>88</v>
      </c>
      <c r="E541" s="15">
        <v>2013</v>
      </c>
      <c r="F541" s="15" t="s">
        <v>117</v>
      </c>
      <c r="G541" s="15">
        <v>5</v>
      </c>
      <c r="H541" s="51">
        <v>0</v>
      </c>
      <c r="I541" s="50">
        <f t="shared" si="24"/>
        <v>0</v>
      </c>
      <c r="J541" s="50">
        <f t="shared" si="25"/>
        <v>0</v>
      </c>
      <c r="K541" s="50">
        <f t="shared" si="26"/>
        <v>0</v>
      </c>
      <c r="L541" s="15"/>
      <c r="M541" s="15"/>
      <c r="N541" s="15"/>
      <c r="O541" s="15"/>
      <c r="P541" s="15"/>
      <c r="Q541" s="15"/>
      <c r="R541" s="15"/>
      <c r="S541" s="15"/>
    </row>
    <row r="542" spans="2:19" x14ac:dyDescent="0.3">
      <c r="B542" s="53">
        <v>2020</v>
      </c>
      <c r="C542" s="15" t="s">
        <v>154</v>
      </c>
      <c r="D542" s="15" t="s">
        <v>153</v>
      </c>
      <c r="E542" s="15">
        <v>2015</v>
      </c>
      <c r="F542" s="15" t="s">
        <v>94</v>
      </c>
      <c r="G542" s="15">
        <v>5</v>
      </c>
      <c r="H542" s="51">
        <v>851</v>
      </c>
      <c r="I542" s="50">
        <f t="shared" si="24"/>
        <v>0</v>
      </c>
      <c r="J542" s="50">
        <f t="shared" si="25"/>
        <v>0</v>
      </c>
      <c r="K542" s="50">
        <f t="shared" si="26"/>
        <v>851</v>
      </c>
      <c r="L542" s="15"/>
      <c r="M542" s="15"/>
      <c r="N542" s="15"/>
      <c r="O542" s="15"/>
      <c r="P542" s="15"/>
      <c r="Q542" s="15"/>
      <c r="R542" s="15"/>
      <c r="S542" s="15"/>
    </row>
    <row r="543" spans="2:19" x14ac:dyDescent="0.3">
      <c r="B543" s="53">
        <v>2020</v>
      </c>
      <c r="C543" s="15" t="s">
        <v>152</v>
      </c>
      <c r="D543" s="15" t="s">
        <v>151</v>
      </c>
      <c r="E543" s="15">
        <v>2019</v>
      </c>
      <c r="F543" s="15" t="s">
        <v>90</v>
      </c>
      <c r="G543" s="15">
        <v>5</v>
      </c>
      <c r="H543" s="51">
        <v>338</v>
      </c>
      <c r="I543" s="50">
        <f t="shared" si="24"/>
        <v>0</v>
      </c>
      <c r="J543" s="50">
        <f t="shared" si="25"/>
        <v>0</v>
      </c>
      <c r="K543" s="50">
        <f t="shared" si="26"/>
        <v>338</v>
      </c>
      <c r="L543" s="15"/>
      <c r="M543" s="15"/>
      <c r="N543" s="15"/>
      <c r="O543" s="15"/>
      <c r="P543" s="15"/>
      <c r="Q543" s="15"/>
      <c r="R543" s="15"/>
      <c r="S543" s="15"/>
    </row>
    <row r="544" spans="2:19" x14ac:dyDescent="0.3">
      <c r="B544" s="53">
        <v>2020</v>
      </c>
      <c r="C544" s="15" t="s">
        <v>150</v>
      </c>
      <c r="D544" s="15" t="s">
        <v>88</v>
      </c>
      <c r="E544" s="15">
        <v>2014</v>
      </c>
      <c r="F544" s="15" t="s">
        <v>85</v>
      </c>
      <c r="G544" s="15">
        <v>5</v>
      </c>
      <c r="H544" s="51">
        <v>28</v>
      </c>
      <c r="I544" s="50">
        <f t="shared" si="24"/>
        <v>0</v>
      </c>
      <c r="J544" s="50">
        <f t="shared" si="25"/>
        <v>0</v>
      </c>
      <c r="K544" s="50">
        <f t="shared" si="26"/>
        <v>28</v>
      </c>
      <c r="L544" s="15"/>
      <c r="M544" s="15"/>
      <c r="N544" s="15"/>
      <c r="O544" s="15"/>
      <c r="P544" s="15"/>
      <c r="Q544" s="15"/>
      <c r="R544" s="15"/>
      <c r="S544" s="15"/>
    </row>
    <row r="545" spans="2:19" x14ac:dyDescent="0.3">
      <c r="B545" s="53">
        <v>2020</v>
      </c>
      <c r="C545" s="15" t="s">
        <v>149</v>
      </c>
      <c r="D545" s="15" t="s">
        <v>148</v>
      </c>
      <c r="E545" s="15">
        <v>2019</v>
      </c>
      <c r="F545" s="15" t="s">
        <v>77</v>
      </c>
      <c r="G545" s="15">
        <v>5</v>
      </c>
      <c r="H545" s="51">
        <v>28</v>
      </c>
      <c r="I545" s="50">
        <f t="shared" si="24"/>
        <v>0</v>
      </c>
      <c r="J545" s="50">
        <f t="shared" si="25"/>
        <v>0</v>
      </c>
      <c r="K545" s="50">
        <f t="shared" si="26"/>
        <v>28</v>
      </c>
      <c r="L545" s="15"/>
      <c r="M545" s="15"/>
      <c r="N545" s="15"/>
      <c r="O545" s="15"/>
      <c r="P545" s="15"/>
      <c r="Q545" s="15"/>
      <c r="R545" s="15"/>
      <c r="S545" s="15"/>
    </row>
    <row r="546" spans="2:19" x14ac:dyDescent="0.3">
      <c r="B546" s="53">
        <v>2020</v>
      </c>
      <c r="C546" s="15" t="s">
        <v>147</v>
      </c>
      <c r="D546" s="15" t="s">
        <v>88</v>
      </c>
      <c r="E546" s="15">
        <v>2013</v>
      </c>
      <c r="F546" s="15" t="s">
        <v>117</v>
      </c>
      <c r="G546" s="15">
        <v>5</v>
      </c>
      <c r="H546" s="51">
        <v>23</v>
      </c>
      <c r="I546" s="50">
        <f t="shared" si="24"/>
        <v>0</v>
      </c>
      <c r="J546" s="50">
        <f t="shared" si="25"/>
        <v>0</v>
      </c>
      <c r="K546" s="50">
        <f t="shared" si="26"/>
        <v>23</v>
      </c>
      <c r="L546" s="15"/>
      <c r="M546" s="15"/>
      <c r="N546" s="15"/>
      <c r="O546" s="15"/>
      <c r="P546" s="15"/>
      <c r="Q546" s="15"/>
      <c r="R546" s="15"/>
      <c r="S546" s="15"/>
    </row>
    <row r="547" spans="2:19" x14ac:dyDescent="0.3">
      <c r="B547" s="53">
        <v>2020</v>
      </c>
      <c r="C547" s="15" t="s">
        <v>146</v>
      </c>
      <c r="D547" s="15" t="s">
        <v>145</v>
      </c>
      <c r="E547" s="15">
        <v>2015</v>
      </c>
      <c r="F547" s="15" t="s">
        <v>90</v>
      </c>
      <c r="G547" s="15">
        <v>5</v>
      </c>
      <c r="H547" s="51">
        <v>0</v>
      </c>
      <c r="I547" s="50">
        <f t="shared" si="24"/>
        <v>0</v>
      </c>
      <c r="J547" s="50">
        <f t="shared" si="25"/>
        <v>0</v>
      </c>
      <c r="K547" s="50">
        <f t="shared" si="26"/>
        <v>0</v>
      </c>
      <c r="L547" s="15"/>
      <c r="M547" s="15"/>
      <c r="N547" s="15"/>
      <c r="O547" s="15"/>
      <c r="P547" s="15"/>
      <c r="Q547" s="15"/>
      <c r="R547" s="15"/>
      <c r="S547" s="15"/>
    </row>
    <row r="548" spans="2:19" x14ac:dyDescent="0.3">
      <c r="B548" s="53">
        <v>2020</v>
      </c>
      <c r="C548" s="15" t="s">
        <v>144</v>
      </c>
      <c r="D548" s="15" t="s">
        <v>143</v>
      </c>
      <c r="E548" s="15">
        <v>2017</v>
      </c>
      <c r="F548" s="15" t="s">
        <v>94</v>
      </c>
      <c r="G548" s="15">
        <v>4</v>
      </c>
      <c r="H548" s="51">
        <v>598</v>
      </c>
      <c r="I548" s="50">
        <f t="shared" si="24"/>
        <v>0</v>
      </c>
      <c r="J548" s="50">
        <f t="shared" si="25"/>
        <v>598</v>
      </c>
      <c r="K548" s="50">
        <f t="shared" si="26"/>
        <v>0</v>
      </c>
      <c r="L548" s="15"/>
      <c r="M548" s="15"/>
      <c r="N548" s="15"/>
      <c r="O548" s="15"/>
      <c r="P548" s="15"/>
      <c r="Q548" s="15"/>
      <c r="R548" s="15"/>
      <c r="S548" s="15"/>
    </row>
    <row r="549" spans="2:19" x14ac:dyDescent="0.3">
      <c r="B549" s="53">
        <v>2020</v>
      </c>
      <c r="C549" s="15" t="s">
        <v>142</v>
      </c>
      <c r="D549" s="15" t="s">
        <v>141</v>
      </c>
      <c r="E549" s="15">
        <v>2017</v>
      </c>
      <c r="F549" s="15" t="s">
        <v>82</v>
      </c>
      <c r="G549" s="15">
        <v>5</v>
      </c>
      <c r="H549" s="51">
        <v>865</v>
      </c>
      <c r="I549" s="50">
        <f t="shared" si="24"/>
        <v>0</v>
      </c>
      <c r="J549" s="50">
        <f t="shared" si="25"/>
        <v>0</v>
      </c>
      <c r="K549" s="50">
        <f t="shared" si="26"/>
        <v>865</v>
      </c>
      <c r="L549" s="15"/>
      <c r="M549" s="15"/>
      <c r="N549" s="15"/>
      <c r="O549" s="15"/>
      <c r="P549" s="15"/>
      <c r="Q549" s="15"/>
      <c r="R549" s="15"/>
      <c r="S549" s="15"/>
    </row>
    <row r="550" spans="2:19" x14ac:dyDescent="0.3">
      <c r="B550" s="53">
        <v>2020</v>
      </c>
      <c r="C550" s="15" t="s">
        <v>140</v>
      </c>
      <c r="D550" s="15" t="s">
        <v>88</v>
      </c>
      <c r="E550" s="15">
        <v>2019</v>
      </c>
      <c r="F550" s="15" t="s">
        <v>117</v>
      </c>
      <c r="G550" s="15">
        <v>5</v>
      </c>
      <c r="H550" s="51">
        <v>2354</v>
      </c>
      <c r="I550" s="50">
        <f t="shared" ref="I550:I581" si="27">IF(G550&lt;4,H550,0)</f>
        <v>0</v>
      </c>
      <c r="J550" s="50">
        <f t="shared" ref="J550:J581" si="28">IF(G550=4,H550,0)</f>
        <v>0</v>
      </c>
      <c r="K550" s="50">
        <f t="shared" ref="K550:K581" si="29">IF(G550=5,H550,0)</f>
        <v>2354</v>
      </c>
      <c r="L550" s="15"/>
      <c r="M550" s="15"/>
      <c r="N550" s="15"/>
      <c r="O550" s="15"/>
      <c r="P550" s="15"/>
      <c r="Q550" s="15"/>
      <c r="R550" s="15"/>
      <c r="S550" s="15"/>
    </row>
    <row r="551" spans="2:19" x14ac:dyDescent="0.3">
      <c r="B551" s="53">
        <v>2020</v>
      </c>
      <c r="C551" s="15" t="s">
        <v>139</v>
      </c>
      <c r="D551" s="15" t="s">
        <v>138</v>
      </c>
      <c r="E551" s="15">
        <v>2016</v>
      </c>
      <c r="F551" s="15" t="s">
        <v>137</v>
      </c>
      <c r="G551" s="15">
        <v>5</v>
      </c>
      <c r="H551" s="51">
        <v>0</v>
      </c>
      <c r="I551" s="50">
        <f t="shared" si="27"/>
        <v>0</v>
      </c>
      <c r="J551" s="50">
        <f t="shared" si="28"/>
        <v>0</v>
      </c>
      <c r="K551" s="50">
        <f t="shared" si="29"/>
        <v>0</v>
      </c>
      <c r="L551" s="15"/>
      <c r="M551" s="15"/>
      <c r="N551" s="15"/>
      <c r="O551" s="15"/>
      <c r="P551" s="15"/>
      <c r="Q551" s="15"/>
      <c r="R551" s="15"/>
      <c r="S551" s="15"/>
    </row>
    <row r="552" spans="2:19" x14ac:dyDescent="0.3">
      <c r="B552" s="53">
        <v>2020</v>
      </c>
      <c r="C552" s="15" t="s">
        <v>136</v>
      </c>
      <c r="D552" s="15" t="s">
        <v>135</v>
      </c>
      <c r="E552" s="15">
        <v>2016</v>
      </c>
      <c r="F552" s="15" t="s">
        <v>90</v>
      </c>
      <c r="G552" s="15">
        <v>5</v>
      </c>
      <c r="H552" s="51">
        <v>0</v>
      </c>
      <c r="I552" s="50">
        <f t="shared" si="27"/>
        <v>0</v>
      </c>
      <c r="J552" s="50">
        <f t="shared" si="28"/>
        <v>0</v>
      </c>
      <c r="K552" s="50">
        <f t="shared" si="29"/>
        <v>0</v>
      </c>
      <c r="L552" s="15"/>
      <c r="M552" s="15"/>
      <c r="N552" s="15"/>
      <c r="O552" s="15"/>
      <c r="P552" s="15"/>
      <c r="Q552" s="15"/>
      <c r="R552" s="15"/>
      <c r="S552" s="15"/>
    </row>
    <row r="553" spans="2:19" x14ac:dyDescent="0.3">
      <c r="B553" s="53">
        <v>2020</v>
      </c>
      <c r="C553" s="15" t="s">
        <v>134</v>
      </c>
      <c r="D553" s="15" t="s">
        <v>88</v>
      </c>
      <c r="E553" s="15">
        <v>2015</v>
      </c>
      <c r="F553" s="15" t="s">
        <v>133</v>
      </c>
      <c r="G553" s="15">
        <v>5</v>
      </c>
      <c r="H553" s="51">
        <v>1407</v>
      </c>
      <c r="I553" s="50">
        <f t="shared" si="27"/>
        <v>0</v>
      </c>
      <c r="J553" s="50">
        <f t="shared" si="28"/>
        <v>0</v>
      </c>
      <c r="K553" s="50">
        <f t="shared" si="29"/>
        <v>1407</v>
      </c>
      <c r="L553" s="15"/>
      <c r="M553" s="15"/>
      <c r="N553" s="15"/>
      <c r="O553" s="15"/>
      <c r="P553" s="15"/>
      <c r="Q553" s="15"/>
      <c r="R553" s="15"/>
      <c r="S553" s="15"/>
    </row>
    <row r="554" spans="2:19" x14ac:dyDescent="0.3">
      <c r="B554" s="53">
        <v>2020</v>
      </c>
      <c r="C554" s="15" t="s">
        <v>132</v>
      </c>
      <c r="D554" s="15" t="s">
        <v>88</v>
      </c>
      <c r="E554" s="15">
        <v>2018</v>
      </c>
      <c r="F554" s="15" t="s">
        <v>101</v>
      </c>
      <c r="G554" s="15">
        <v>4</v>
      </c>
      <c r="H554" s="51">
        <v>515</v>
      </c>
      <c r="I554" s="50">
        <f t="shared" si="27"/>
        <v>0</v>
      </c>
      <c r="J554" s="50">
        <f t="shared" si="28"/>
        <v>515</v>
      </c>
      <c r="K554" s="50">
        <f t="shared" si="29"/>
        <v>0</v>
      </c>
      <c r="L554" s="15"/>
      <c r="M554" s="15"/>
      <c r="N554" s="15"/>
      <c r="O554" s="15"/>
      <c r="P554" s="15"/>
      <c r="Q554" s="15"/>
      <c r="R554" s="15"/>
      <c r="S554" s="15"/>
    </row>
    <row r="555" spans="2:19" x14ac:dyDescent="0.3">
      <c r="B555" s="53">
        <v>2020</v>
      </c>
      <c r="C555" s="15" t="s">
        <v>131</v>
      </c>
      <c r="D555" s="15" t="s">
        <v>130</v>
      </c>
      <c r="E555" s="15">
        <v>2019</v>
      </c>
      <c r="F555" s="15" t="s">
        <v>82</v>
      </c>
      <c r="G555" s="15">
        <v>5</v>
      </c>
      <c r="H555" s="51">
        <v>1498</v>
      </c>
      <c r="I555" s="50">
        <f t="shared" si="27"/>
        <v>0</v>
      </c>
      <c r="J555" s="50">
        <f t="shared" si="28"/>
        <v>0</v>
      </c>
      <c r="K555" s="50">
        <f t="shared" si="29"/>
        <v>1498</v>
      </c>
      <c r="L555" s="15"/>
      <c r="M555" s="15"/>
      <c r="N555" s="15"/>
      <c r="O555" s="15"/>
      <c r="P555" s="15"/>
      <c r="Q555" s="15"/>
      <c r="R555" s="15"/>
      <c r="S555" s="15"/>
    </row>
    <row r="556" spans="2:19" x14ac:dyDescent="0.3">
      <c r="B556" s="53">
        <v>2020</v>
      </c>
      <c r="C556" s="15" t="s">
        <v>128</v>
      </c>
      <c r="D556" s="15" t="s">
        <v>129</v>
      </c>
      <c r="E556" s="15">
        <v>2017</v>
      </c>
      <c r="F556" s="15" t="s">
        <v>94</v>
      </c>
      <c r="G556" s="15">
        <v>5</v>
      </c>
      <c r="H556" s="51">
        <v>2398</v>
      </c>
      <c r="I556" s="50">
        <f t="shared" si="27"/>
        <v>0</v>
      </c>
      <c r="J556" s="50">
        <f t="shared" si="28"/>
        <v>0</v>
      </c>
      <c r="K556" s="50">
        <f t="shared" si="29"/>
        <v>2398</v>
      </c>
      <c r="L556" s="15"/>
      <c r="M556" s="15"/>
      <c r="N556" s="15"/>
      <c r="O556" s="15"/>
      <c r="P556" s="15"/>
      <c r="Q556" s="15"/>
      <c r="R556" s="15"/>
      <c r="S556" s="15"/>
    </row>
    <row r="557" spans="2:19" x14ac:dyDescent="0.3">
      <c r="B557" s="53">
        <v>2020</v>
      </c>
      <c r="C557" s="15" t="s">
        <v>128</v>
      </c>
      <c r="D557" s="15" t="s">
        <v>127</v>
      </c>
      <c r="E557" s="15">
        <v>2020</v>
      </c>
      <c r="F557" s="15" t="s">
        <v>117</v>
      </c>
      <c r="G557" s="15">
        <v>5</v>
      </c>
      <c r="H557" s="51">
        <v>0</v>
      </c>
      <c r="I557" s="50">
        <f t="shared" si="27"/>
        <v>0</v>
      </c>
      <c r="J557" s="50">
        <f t="shared" si="28"/>
        <v>0</v>
      </c>
      <c r="K557" s="50">
        <f t="shared" si="29"/>
        <v>0</v>
      </c>
      <c r="L557" s="15"/>
      <c r="M557" s="15"/>
      <c r="N557" s="15"/>
      <c r="O557" s="15"/>
      <c r="P557" s="15"/>
      <c r="Q557" s="15"/>
      <c r="R557" s="15"/>
      <c r="S557" s="15"/>
    </row>
    <row r="558" spans="2:19" x14ac:dyDescent="0.3">
      <c r="B558" s="53">
        <v>2020</v>
      </c>
      <c r="C558" s="15" t="s">
        <v>126</v>
      </c>
      <c r="D558" s="15" t="s">
        <v>125</v>
      </c>
      <c r="E558" s="15">
        <v>2017</v>
      </c>
      <c r="F558" s="15" t="s">
        <v>85</v>
      </c>
      <c r="G558" s="15">
        <v>5</v>
      </c>
      <c r="H558" s="51">
        <v>455</v>
      </c>
      <c r="I558" s="50">
        <f t="shared" si="27"/>
        <v>0</v>
      </c>
      <c r="J558" s="50">
        <f t="shared" si="28"/>
        <v>0</v>
      </c>
      <c r="K558" s="50">
        <f t="shared" si="29"/>
        <v>455</v>
      </c>
      <c r="L558" s="15"/>
      <c r="M558" s="15"/>
      <c r="N558" s="15"/>
      <c r="O558" s="15"/>
      <c r="P558" s="15"/>
      <c r="Q558" s="15"/>
      <c r="R558" s="15"/>
      <c r="S558" s="15"/>
    </row>
    <row r="559" spans="2:19" x14ac:dyDescent="0.3">
      <c r="B559" s="53">
        <v>2020</v>
      </c>
      <c r="C559" s="15" t="s">
        <v>124</v>
      </c>
      <c r="D559" s="15" t="s">
        <v>123</v>
      </c>
      <c r="E559" s="15">
        <v>2015</v>
      </c>
      <c r="F559" s="15" t="s">
        <v>101</v>
      </c>
      <c r="G559" s="15">
        <v>4</v>
      </c>
      <c r="H559" s="51">
        <v>991</v>
      </c>
      <c r="I559" s="50">
        <f t="shared" si="27"/>
        <v>0</v>
      </c>
      <c r="J559" s="50">
        <f t="shared" si="28"/>
        <v>991</v>
      </c>
      <c r="K559" s="50">
        <f t="shared" si="29"/>
        <v>0</v>
      </c>
      <c r="L559" s="15"/>
      <c r="M559" s="15"/>
      <c r="N559" s="15"/>
      <c r="O559" s="15"/>
      <c r="P559" s="15"/>
      <c r="Q559" s="15"/>
      <c r="R559" s="15"/>
      <c r="S559" s="15"/>
    </row>
    <row r="560" spans="2:19" x14ac:dyDescent="0.3">
      <c r="B560" s="53">
        <v>2020</v>
      </c>
      <c r="C560" s="15" t="s">
        <v>122</v>
      </c>
      <c r="D560" s="15" t="s">
        <v>121</v>
      </c>
      <c r="E560" s="15">
        <v>2019</v>
      </c>
      <c r="F560" s="15" t="s">
        <v>117</v>
      </c>
      <c r="G560" s="15">
        <v>5</v>
      </c>
      <c r="H560" s="51">
        <v>3942</v>
      </c>
      <c r="I560" s="50">
        <f t="shared" si="27"/>
        <v>0</v>
      </c>
      <c r="J560" s="50">
        <f t="shared" si="28"/>
        <v>0</v>
      </c>
      <c r="K560" s="50">
        <f t="shared" si="29"/>
        <v>3942</v>
      </c>
      <c r="L560" s="15"/>
      <c r="M560" s="15"/>
      <c r="N560" s="15"/>
      <c r="O560" s="15"/>
      <c r="P560" s="15"/>
      <c r="Q560" s="15"/>
      <c r="R560" s="15"/>
      <c r="S560" s="15"/>
    </row>
    <row r="561" spans="2:19" x14ac:dyDescent="0.3">
      <c r="B561" s="53">
        <v>2020</v>
      </c>
      <c r="C561" s="15" t="s">
        <v>120</v>
      </c>
      <c r="D561" s="15" t="s">
        <v>88</v>
      </c>
      <c r="E561" s="15">
        <v>2014</v>
      </c>
      <c r="F561" s="15" t="s">
        <v>101</v>
      </c>
      <c r="G561" s="15">
        <v>5</v>
      </c>
      <c r="H561" s="51">
        <v>176</v>
      </c>
      <c r="I561" s="50">
        <f t="shared" si="27"/>
        <v>0</v>
      </c>
      <c r="J561" s="50">
        <f t="shared" si="28"/>
        <v>0</v>
      </c>
      <c r="K561" s="50">
        <f t="shared" si="29"/>
        <v>176</v>
      </c>
      <c r="L561" s="15"/>
      <c r="M561" s="15"/>
      <c r="N561" s="15"/>
      <c r="O561" s="15"/>
      <c r="P561" s="15"/>
      <c r="Q561" s="15"/>
      <c r="R561" s="15"/>
      <c r="S561" s="15"/>
    </row>
    <row r="562" spans="2:19" x14ac:dyDescent="0.3">
      <c r="B562" s="53">
        <v>2020</v>
      </c>
      <c r="C562" s="15" t="s">
        <v>119</v>
      </c>
      <c r="D562" s="15" t="s">
        <v>118</v>
      </c>
      <c r="E562" s="15">
        <v>2020</v>
      </c>
      <c r="F562" s="15" t="s">
        <v>117</v>
      </c>
      <c r="G562" s="15">
        <v>5</v>
      </c>
      <c r="H562" s="51">
        <v>101</v>
      </c>
      <c r="I562" s="50">
        <f t="shared" si="27"/>
        <v>0</v>
      </c>
      <c r="J562" s="50">
        <f t="shared" si="28"/>
        <v>0</v>
      </c>
      <c r="K562" s="50">
        <f t="shared" si="29"/>
        <v>101</v>
      </c>
      <c r="L562" s="15"/>
      <c r="M562" s="15"/>
      <c r="N562" s="15"/>
      <c r="O562" s="15"/>
      <c r="P562" s="15"/>
      <c r="Q562" s="15"/>
      <c r="R562" s="15"/>
      <c r="S562" s="15"/>
    </row>
    <row r="563" spans="2:19" x14ac:dyDescent="0.3">
      <c r="B563" s="53">
        <v>2020</v>
      </c>
      <c r="C563" s="15" t="s">
        <v>116</v>
      </c>
      <c r="D563" s="15" t="s">
        <v>115</v>
      </c>
      <c r="E563" s="15">
        <v>2021</v>
      </c>
      <c r="F563" s="15" t="s">
        <v>82</v>
      </c>
      <c r="G563" s="15">
        <v>5</v>
      </c>
      <c r="H563" s="51">
        <v>0</v>
      </c>
      <c r="I563" s="50">
        <f t="shared" si="27"/>
        <v>0</v>
      </c>
      <c r="J563" s="50">
        <f t="shared" si="28"/>
        <v>0</v>
      </c>
      <c r="K563" s="50">
        <f t="shared" si="29"/>
        <v>0</v>
      </c>
      <c r="L563" s="15"/>
      <c r="M563" s="15"/>
      <c r="N563" s="15"/>
      <c r="O563" s="15"/>
      <c r="P563" s="15"/>
      <c r="Q563" s="15"/>
      <c r="R563" s="15"/>
      <c r="S563" s="15"/>
    </row>
    <row r="564" spans="2:19" x14ac:dyDescent="0.3">
      <c r="B564" s="53">
        <v>2020</v>
      </c>
      <c r="C564" s="15" t="s">
        <v>114</v>
      </c>
      <c r="D564" s="15" t="s">
        <v>113</v>
      </c>
      <c r="E564" s="15">
        <v>2014</v>
      </c>
      <c r="F564" s="15" t="s">
        <v>90</v>
      </c>
      <c r="G564" s="15">
        <v>5</v>
      </c>
      <c r="H564" s="51">
        <v>2226</v>
      </c>
      <c r="I564" s="50">
        <f t="shared" si="27"/>
        <v>0</v>
      </c>
      <c r="J564" s="50">
        <f t="shared" si="28"/>
        <v>0</v>
      </c>
      <c r="K564" s="50">
        <f t="shared" si="29"/>
        <v>2226</v>
      </c>
      <c r="L564" s="15"/>
      <c r="M564" s="15"/>
      <c r="N564" s="15"/>
      <c r="O564" s="15"/>
      <c r="P564" s="15"/>
      <c r="Q564" s="15"/>
      <c r="R564" s="15"/>
      <c r="S564" s="15"/>
    </row>
    <row r="565" spans="2:19" x14ac:dyDescent="0.3">
      <c r="B565" s="53">
        <v>2020</v>
      </c>
      <c r="C565" s="15" t="s">
        <v>112</v>
      </c>
      <c r="D565" s="15" t="s">
        <v>111</v>
      </c>
      <c r="E565" s="15">
        <v>2017</v>
      </c>
      <c r="F565" s="15" t="s">
        <v>94</v>
      </c>
      <c r="G565" s="15">
        <v>5</v>
      </c>
      <c r="H565" s="51">
        <v>1008</v>
      </c>
      <c r="I565" s="50">
        <f t="shared" si="27"/>
        <v>0</v>
      </c>
      <c r="J565" s="50">
        <f t="shared" si="28"/>
        <v>0</v>
      </c>
      <c r="K565" s="50">
        <f t="shared" si="29"/>
        <v>1008</v>
      </c>
      <c r="L565" s="15"/>
      <c r="M565" s="15"/>
      <c r="N565" s="15"/>
      <c r="O565" s="15"/>
      <c r="P565" s="15"/>
      <c r="Q565" s="15"/>
      <c r="R565" s="15"/>
      <c r="S565" s="15"/>
    </row>
    <row r="566" spans="2:19" x14ac:dyDescent="0.3">
      <c r="B566" s="53">
        <v>2020</v>
      </c>
      <c r="C566" s="15" t="s">
        <v>110</v>
      </c>
      <c r="D566" s="15" t="s">
        <v>109</v>
      </c>
      <c r="E566" s="15">
        <v>2019</v>
      </c>
      <c r="F566" s="15" t="s">
        <v>99</v>
      </c>
      <c r="G566" s="15">
        <v>4</v>
      </c>
      <c r="H566" s="51">
        <v>219</v>
      </c>
      <c r="I566" s="50">
        <f t="shared" si="27"/>
        <v>0</v>
      </c>
      <c r="J566" s="50">
        <f t="shared" si="28"/>
        <v>219</v>
      </c>
      <c r="K566" s="50">
        <f t="shared" si="29"/>
        <v>0</v>
      </c>
      <c r="L566" s="15"/>
      <c r="M566" s="15"/>
      <c r="N566" s="15"/>
      <c r="O566" s="15"/>
      <c r="P566" s="15"/>
      <c r="Q566" s="15"/>
      <c r="R566" s="15"/>
      <c r="S566" s="15"/>
    </row>
    <row r="567" spans="2:19" x14ac:dyDescent="0.3">
      <c r="B567" s="53">
        <v>2020</v>
      </c>
      <c r="C567" s="15" t="s">
        <v>108</v>
      </c>
      <c r="D567" s="15" t="s">
        <v>107</v>
      </c>
      <c r="E567" s="15">
        <v>2019</v>
      </c>
      <c r="F567" s="15" t="s">
        <v>101</v>
      </c>
      <c r="G567" s="15">
        <v>5</v>
      </c>
      <c r="H567" s="51">
        <v>719</v>
      </c>
      <c r="I567" s="50">
        <f t="shared" si="27"/>
        <v>0</v>
      </c>
      <c r="J567" s="50">
        <f t="shared" si="28"/>
        <v>0</v>
      </c>
      <c r="K567" s="50">
        <f t="shared" si="29"/>
        <v>719</v>
      </c>
      <c r="L567" s="15"/>
      <c r="M567" s="15"/>
      <c r="N567" s="15"/>
      <c r="O567" s="15"/>
      <c r="P567" s="15"/>
      <c r="Q567" s="15"/>
      <c r="R567" s="15"/>
      <c r="S567" s="15"/>
    </row>
    <row r="568" spans="2:19" x14ac:dyDescent="0.3">
      <c r="B568" s="53">
        <v>2020</v>
      </c>
      <c r="C568" s="15" t="s">
        <v>106</v>
      </c>
      <c r="D568" s="15" t="s">
        <v>105</v>
      </c>
      <c r="E568" s="15">
        <v>2016</v>
      </c>
      <c r="F568" s="15" t="s">
        <v>82</v>
      </c>
      <c r="G568" s="15">
        <v>5</v>
      </c>
      <c r="H568" s="51">
        <v>2616</v>
      </c>
      <c r="I568" s="50">
        <f t="shared" si="27"/>
        <v>0</v>
      </c>
      <c r="J568" s="50">
        <f t="shared" si="28"/>
        <v>0</v>
      </c>
      <c r="K568" s="50">
        <f t="shared" si="29"/>
        <v>2616</v>
      </c>
      <c r="L568" s="15"/>
      <c r="M568" s="15"/>
      <c r="N568" s="15"/>
      <c r="O568" s="15"/>
      <c r="P568" s="15"/>
      <c r="Q568" s="15"/>
      <c r="R568" s="15"/>
      <c r="S568" s="15"/>
    </row>
    <row r="569" spans="2:19" x14ac:dyDescent="0.3">
      <c r="B569" s="53">
        <v>2020</v>
      </c>
      <c r="C569" s="15" t="s">
        <v>104</v>
      </c>
      <c r="D569" s="15" t="s">
        <v>103</v>
      </c>
      <c r="E569" s="15">
        <v>2018</v>
      </c>
      <c r="F569" s="15" t="s">
        <v>77</v>
      </c>
      <c r="G569" s="15">
        <v>5</v>
      </c>
      <c r="H569" s="51">
        <v>410</v>
      </c>
      <c r="I569" s="50">
        <f t="shared" si="27"/>
        <v>0</v>
      </c>
      <c r="J569" s="50">
        <f t="shared" si="28"/>
        <v>0</v>
      </c>
      <c r="K569" s="50">
        <f t="shared" si="29"/>
        <v>410</v>
      </c>
      <c r="L569" s="15"/>
      <c r="M569" s="15"/>
      <c r="N569" s="15"/>
      <c r="O569" s="15"/>
      <c r="P569" s="15"/>
      <c r="Q569" s="15"/>
      <c r="R569" s="15"/>
      <c r="S569" s="15"/>
    </row>
    <row r="570" spans="2:19" x14ac:dyDescent="0.3">
      <c r="B570" s="53">
        <v>2020</v>
      </c>
      <c r="C570" s="15" t="s">
        <v>102</v>
      </c>
      <c r="D570" s="15" t="s">
        <v>88</v>
      </c>
      <c r="E570" s="15">
        <v>2015</v>
      </c>
      <c r="F570" s="15" t="s">
        <v>101</v>
      </c>
      <c r="G570" s="15">
        <v>5</v>
      </c>
      <c r="H570" s="51">
        <v>1556</v>
      </c>
      <c r="I570" s="50">
        <f t="shared" si="27"/>
        <v>0</v>
      </c>
      <c r="J570" s="50">
        <f t="shared" si="28"/>
        <v>0</v>
      </c>
      <c r="K570" s="50">
        <f t="shared" si="29"/>
        <v>1556</v>
      </c>
      <c r="L570" s="15"/>
      <c r="M570" s="15"/>
      <c r="N570" s="15"/>
      <c r="O570" s="15"/>
      <c r="P570" s="15"/>
      <c r="Q570" s="15"/>
      <c r="R570" s="15"/>
      <c r="S570" s="15"/>
    </row>
    <row r="571" spans="2:19" x14ac:dyDescent="0.3">
      <c r="B571" s="53">
        <v>2020</v>
      </c>
      <c r="C571" s="15" t="s">
        <v>100</v>
      </c>
      <c r="D571" s="15" t="s">
        <v>88</v>
      </c>
      <c r="E571" s="15">
        <v>2013</v>
      </c>
      <c r="F571" s="15" t="s">
        <v>99</v>
      </c>
      <c r="G571" s="15">
        <v>4</v>
      </c>
      <c r="H571" s="51">
        <v>775</v>
      </c>
      <c r="I571" s="50">
        <f t="shared" si="27"/>
        <v>0</v>
      </c>
      <c r="J571" s="50">
        <f t="shared" si="28"/>
        <v>775</v>
      </c>
      <c r="K571" s="50">
        <f t="shared" si="29"/>
        <v>0</v>
      </c>
      <c r="L571" s="15"/>
      <c r="M571" s="15"/>
      <c r="N571" s="15"/>
      <c r="O571" s="15"/>
      <c r="P571" s="15"/>
      <c r="Q571" s="15"/>
      <c r="R571" s="15"/>
      <c r="S571" s="15"/>
    </row>
    <row r="572" spans="2:19" x14ac:dyDescent="0.3">
      <c r="B572" s="53">
        <v>2020</v>
      </c>
      <c r="C572" s="15" t="s">
        <v>98</v>
      </c>
      <c r="D572" s="15" t="s">
        <v>97</v>
      </c>
      <c r="E572" s="15">
        <v>2017</v>
      </c>
      <c r="F572" s="15" t="s">
        <v>82</v>
      </c>
      <c r="G572" s="15">
        <v>5</v>
      </c>
      <c r="H572" s="51">
        <v>783</v>
      </c>
      <c r="I572" s="50">
        <f t="shared" si="27"/>
        <v>0</v>
      </c>
      <c r="J572" s="50">
        <f t="shared" si="28"/>
        <v>0</v>
      </c>
      <c r="K572" s="50">
        <f t="shared" si="29"/>
        <v>783</v>
      </c>
      <c r="L572" s="15"/>
      <c r="M572" s="15"/>
      <c r="N572" s="15"/>
      <c r="O572" s="15"/>
      <c r="P572" s="15"/>
      <c r="Q572" s="15"/>
      <c r="R572" s="15"/>
      <c r="S572" s="15"/>
    </row>
    <row r="573" spans="2:19" x14ac:dyDescent="0.3">
      <c r="B573" s="53">
        <v>2020</v>
      </c>
      <c r="C573" s="15" t="s">
        <v>96</v>
      </c>
      <c r="D573" s="15" t="s">
        <v>95</v>
      </c>
      <c r="E573" s="15">
        <v>2019</v>
      </c>
      <c r="F573" s="15" t="s">
        <v>94</v>
      </c>
      <c r="G573" s="15">
        <v>3</v>
      </c>
      <c r="H573" s="51">
        <v>91</v>
      </c>
      <c r="I573" s="50">
        <f t="shared" si="27"/>
        <v>91</v>
      </c>
      <c r="J573" s="50">
        <f t="shared" si="28"/>
        <v>0</v>
      </c>
      <c r="K573" s="50">
        <f t="shared" si="29"/>
        <v>0</v>
      </c>
      <c r="L573" s="15"/>
      <c r="M573" s="15"/>
      <c r="N573" s="15"/>
      <c r="O573" s="15"/>
      <c r="P573" s="15"/>
      <c r="Q573" s="15"/>
      <c r="R573" s="15"/>
      <c r="S573" s="15"/>
    </row>
    <row r="574" spans="2:19" x14ac:dyDescent="0.3">
      <c r="B574" s="53">
        <v>2020</v>
      </c>
      <c r="C574" s="15" t="s">
        <v>93</v>
      </c>
      <c r="D574" s="15" t="s">
        <v>92</v>
      </c>
      <c r="E574" s="15">
        <v>2018</v>
      </c>
      <c r="F574" s="15" t="s">
        <v>90</v>
      </c>
      <c r="G574" s="15">
        <v>5</v>
      </c>
      <c r="H574" s="51">
        <v>59</v>
      </c>
      <c r="I574" s="50">
        <f t="shared" si="27"/>
        <v>0</v>
      </c>
      <c r="J574" s="50">
        <f t="shared" si="28"/>
        <v>0</v>
      </c>
      <c r="K574" s="50">
        <f t="shared" si="29"/>
        <v>59</v>
      </c>
      <c r="L574" s="15"/>
      <c r="M574" s="15"/>
      <c r="N574" s="15"/>
      <c r="O574" s="15"/>
      <c r="P574" s="15"/>
      <c r="Q574" s="15"/>
      <c r="R574" s="15"/>
      <c r="S574" s="15"/>
    </row>
    <row r="575" spans="2:19" x14ac:dyDescent="0.3">
      <c r="B575" s="53">
        <v>2020</v>
      </c>
      <c r="C575" s="15" t="s">
        <v>91</v>
      </c>
      <c r="D575" s="15" t="s">
        <v>88</v>
      </c>
      <c r="E575" s="15">
        <v>2018</v>
      </c>
      <c r="F575" s="15" t="s">
        <v>90</v>
      </c>
      <c r="G575" s="15">
        <v>5</v>
      </c>
      <c r="H575" s="51">
        <v>185</v>
      </c>
      <c r="I575" s="50">
        <f t="shared" si="27"/>
        <v>0</v>
      </c>
      <c r="J575" s="50">
        <f t="shared" si="28"/>
        <v>0</v>
      </c>
      <c r="K575" s="50">
        <f t="shared" si="29"/>
        <v>185</v>
      </c>
      <c r="L575" s="15"/>
      <c r="M575" s="15"/>
      <c r="N575" s="15"/>
      <c r="O575" s="15"/>
      <c r="P575" s="15"/>
      <c r="Q575" s="15"/>
      <c r="R575" s="15"/>
      <c r="S575" s="15"/>
    </row>
    <row r="576" spans="2:19" x14ac:dyDescent="0.3">
      <c r="B576" s="53">
        <v>2020</v>
      </c>
      <c r="C576" s="15" t="s">
        <v>89</v>
      </c>
      <c r="D576" s="15" t="s">
        <v>88</v>
      </c>
      <c r="E576" s="15">
        <v>2017</v>
      </c>
      <c r="F576" s="15" t="s">
        <v>85</v>
      </c>
      <c r="G576" s="15">
        <v>5</v>
      </c>
      <c r="H576" s="51">
        <v>43</v>
      </c>
      <c r="I576" s="50">
        <f t="shared" si="27"/>
        <v>0</v>
      </c>
      <c r="J576" s="50">
        <f t="shared" si="28"/>
        <v>0</v>
      </c>
      <c r="K576" s="50">
        <f t="shared" si="29"/>
        <v>43</v>
      </c>
      <c r="L576" s="15"/>
      <c r="M576" s="15"/>
      <c r="N576" s="15"/>
      <c r="O576" s="15"/>
      <c r="P576" s="15"/>
      <c r="Q576" s="15"/>
      <c r="R576" s="15"/>
      <c r="S576" s="15"/>
    </row>
    <row r="577" spans="2:19" x14ac:dyDescent="0.3">
      <c r="B577" s="53">
        <v>2020</v>
      </c>
      <c r="C577" s="15" t="s">
        <v>87</v>
      </c>
      <c r="D577" s="15" t="s">
        <v>86</v>
      </c>
      <c r="E577" s="15">
        <v>2017</v>
      </c>
      <c r="F577" s="15" t="s">
        <v>85</v>
      </c>
      <c r="G577" s="15">
        <v>5</v>
      </c>
      <c r="H577" s="51">
        <v>142</v>
      </c>
      <c r="I577" s="50">
        <f t="shared" si="27"/>
        <v>0</v>
      </c>
      <c r="J577" s="50">
        <f t="shared" si="28"/>
        <v>0</v>
      </c>
      <c r="K577" s="50">
        <f t="shared" si="29"/>
        <v>142</v>
      </c>
      <c r="L577" s="15"/>
      <c r="M577" s="15"/>
      <c r="N577" s="15"/>
      <c r="O577" s="15"/>
      <c r="P577" s="15"/>
      <c r="Q577" s="15"/>
      <c r="R577" s="15"/>
      <c r="S577" s="15"/>
    </row>
    <row r="578" spans="2:19" x14ac:dyDescent="0.3">
      <c r="B578" s="53">
        <v>2020</v>
      </c>
      <c r="C578" s="15" t="s">
        <v>84</v>
      </c>
      <c r="D578" s="15" t="s">
        <v>83</v>
      </c>
      <c r="E578" s="15">
        <v>2018</v>
      </c>
      <c r="F578" s="15" t="s">
        <v>82</v>
      </c>
      <c r="G578" s="15">
        <v>5</v>
      </c>
      <c r="H578" s="51">
        <v>497</v>
      </c>
      <c r="I578" s="50">
        <f t="shared" si="27"/>
        <v>0</v>
      </c>
      <c r="J578" s="50">
        <f t="shared" si="28"/>
        <v>0</v>
      </c>
      <c r="K578" s="50">
        <f t="shared" si="29"/>
        <v>497</v>
      </c>
      <c r="L578" s="15"/>
      <c r="M578" s="15"/>
      <c r="N578" s="15"/>
      <c r="O578" s="15"/>
      <c r="P578" s="15"/>
      <c r="Q578" s="15"/>
      <c r="R578" s="15"/>
      <c r="S578" s="15"/>
    </row>
    <row r="579" spans="2:19" x14ac:dyDescent="0.3">
      <c r="B579" s="53">
        <v>2020</v>
      </c>
      <c r="C579" s="15" t="s">
        <v>81</v>
      </c>
      <c r="D579" s="15" t="s">
        <v>80</v>
      </c>
      <c r="E579" s="15">
        <v>2017</v>
      </c>
      <c r="F579" s="15" t="s">
        <v>77</v>
      </c>
      <c r="G579" s="15">
        <v>5</v>
      </c>
      <c r="H579" s="51">
        <v>546</v>
      </c>
      <c r="I579" s="50">
        <f t="shared" si="27"/>
        <v>0</v>
      </c>
      <c r="J579" s="50">
        <f t="shared" si="28"/>
        <v>0</v>
      </c>
      <c r="K579" s="50">
        <f t="shared" si="29"/>
        <v>546</v>
      </c>
      <c r="L579" s="15"/>
      <c r="M579" s="15"/>
      <c r="N579" s="15"/>
      <c r="O579" s="15"/>
      <c r="P579" s="15"/>
      <c r="Q579" s="15"/>
      <c r="R579" s="15"/>
      <c r="S579" s="15"/>
    </row>
    <row r="580" spans="2:19" x14ac:dyDescent="0.3">
      <c r="B580" s="53">
        <v>2020</v>
      </c>
      <c r="C580" s="15" t="s">
        <v>79</v>
      </c>
      <c r="D580" s="15" t="s">
        <v>78</v>
      </c>
      <c r="E580" s="15">
        <v>2015</v>
      </c>
      <c r="F580" s="15" t="s">
        <v>77</v>
      </c>
      <c r="G580" s="15">
        <v>5</v>
      </c>
      <c r="H580" s="51">
        <v>518</v>
      </c>
      <c r="I580" s="50">
        <f t="shared" si="27"/>
        <v>0</v>
      </c>
      <c r="J580" s="50">
        <f t="shared" si="28"/>
        <v>0</v>
      </c>
      <c r="K580" s="50">
        <f t="shared" si="29"/>
        <v>518</v>
      </c>
      <c r="L580" s="15"/>
      <c r="M580" s="15"/>
      <c r="N580" s="15"/>
      <c r="O580" s="15"/>
      <c r="P580" s="15"/>
      <c r="Q580" s="15"/>
      <c r="R580" s="15"/>
      <c r="S580" s="15"/>
    </row>
    <row r="581" spans="2:19" x14ac:dyDescent="0.3">
      <c r="B581" s="53">
        <v>2020</v>
      </c>
      <c r="C581" s="52" t="s">
        <v>47</v>
      </c>
      <c r="D581" s="52" t="s">
        <v>47</v>
      </c>
      <c r="E581" s="15" t="s">
        <v>47</v>
      </c>
      <c r="F581" s="15" t="s">
        <v>47</v>
      </c>
      <c r="G581" s="15" t="s">
        <v>76</v>
      </c>
      <c r="H581" s="51">
        <v>7790</v>
      </c>
      <c r="I581" s="50">
        <f t="shared" si="27"/>
        <v>0</v>
      </c>
      <c r="J581" s="50">
        <f t="shared" si="28"/>
        <v>0</v>
      </c>
      <c r="K581" s="50">
        <f t="shared" si="29"/>
        <v>0</v>
      </c>
      <c r="L581" s="15"/>
      <c r="M581" s="15"/>
      <c r="N581" s="15"/>
      <c r="O581" s="15"/>
      <c r="P581" s="15"/>
      <c r="Q581" s="15"/>
      <c r="R581" s="15"/>
      <c r="S581" s="15"/>
    </row>
    <row r="582" spans="2:19" x14ac:dyDescent="0.3">
      <c r="B582" s="13">
        <v>2020</v>
      </c>
      <c r="C582" s="14" t="s">
        <v>33</v>
      </c>
      <c r="D582" s="49" t="s">
        <v>47</v>
      </c>
      <c r="E582" s="49" t="s">
        <v>47</v>
      </c>
      <c r="F582" s="49" t="s">
        <v>47</v>
      </c>
      <c r="G582" s="49" t="s">
        <v>47</v>
      </c>
      <c r="H582" s="48">
        <f>SUM(H294:H580)</f>
        <v>187779</v>
      </c>
      <c r="I582" s="16">
        <f>SUM(I294:I580)</f>
        <v>7297</v>
      </c>
      <c r="J582" s="16">
        <f>SUM(J294:J580)</f>
        <v>18025</v>
      </c>
      <c r="K582" s="16">
        <f>SUM(K294:K580)</f>
        <v>162457</v>
      </c>
      <c r="L582" s="47">
        <f>SUM(J582:K582)/$H582</f>
        <v>0.96114048961811493</v>
      </c>
      <c r="M582" s="46">
        <f>K582/$H582</f>
        <v>0.8651499901479931</v>
      </c>
      <c r="N582" s="15"/>
      <c r="O582" s="15"/>
      <c r="P582" s="15"/>
      <c r="Q582" s="15"/>
      <c r="R582" s="15"/>
      <c r="S582" s="15"/>
    </row>
    <row r="583" spans="2:19" x14ac:dyDescent="0.3">
      <c r="B583" s="13">
        <v>2020</v>
      </c>
      <c r="C583" s="14" t="s">
        <v>34</v>
      </c>
      <c r="D583" s="49" t="s">
        <v>47</v>
      </c>
      <c r="E583" s="49" t="s">
        <v>47</v>
      </c>
      <c r="F583" s="49" t="s">
        <v>47</v>
      </c>
      <c r="G583" s="49" t="s">
        <v>47</v>
      </c>
      <c r="H583" s="48">
        <f>SUM(H294:H581)</f>
        <v>195569</v>
      </c>
      <c r="I583" s="16">
        <f>SUM(I294:I580)</f>
        <v>7297</v>
      </c>
      <c r="J583" s="16">
        <f>SUM(J294:J580)</f>
        <v>18025</v>
      </c>
      <c r="K583" s="16">
        <f>SUM(K294:K580)</f>
        <v>162457</v>
      </c>
      <c r="L583" s="47">
        <f>SUM(J583:K583)/$H583</f>
        <v>0.92285587184062912</v>
      </c>
      <c r="M583" s="46">
        <f>K583/$H583</f>
        <v>0.8306889128645133</v>
      </c>
      <c r="N583" s="16"/>
      <c r="O583" s="16"/>
      <c r="P583" s="16"/>
      <c r="Q583" s="16"/>
      <c r="R583" s="16"/>
      <c r="S583" s="16"/>
    </row>
    <row r="585" spans="2:19" x14ac:dyDescent="0.3">
      <c r="B585" s="21" t="s">
        <v>35</v>
      </c>
      <c r="C585" s="22"/>
      <c r="D585" s="23"/>
    </row>
    <row r="586" spans="2:19" x14ac:dyDescent="0.3">
      <c r="B586" s="21"/>
      <c r="C586" s="22"/>
      <c r="D586" s="23"/>
    </row>
    <row r="587" spans="2:19" x14ac:dyDescent="0.3">
      <c r="B587" s="24"/>
      <c r="C587" s="22" t="s">
        <v>36</v>
      </c>
      <c r="D587" s="25" t="s">
        <v>37</v>
      </c>
    </row>
    <row r="588" spans="2:19" x14ac:dyDescent="0.3">
      <c r="B588" s="45"/>
      <c r="C588" s="22" t="s">
        <v>75</v>
      </c>
      <c r="D588" s="25" t="s">
        <v>74</v>
      </c>
    </row>
    <row r="590" spans="2:19" x14ac:dyDescent="0.3">
      <c r="B590" s="22" t="s">
        <v>25</v>
      </c>
      <c r="C590" s="22" t="s">
        <v>38</v>
      </c>
    </row>
    <row r="591" spans="2:19" x14ac:dyDescent="0.3">
      <c r="B591" s="22" t="s">
        <v>26</v>
      </c>
      <c r="C591" s="22" t="s">
        <v>39</v>
      </c>
    </row>
    <row r="592" spans="2:19" x14ac:dyDescent="0.3">
      <c r="B592" s="22" t="s">
        <v>28</v>
      </c>
      <c r="C592" s="22" t="s">
        <v>40</v>
      </c>
    </row>
    <row r="593" spans="2:3" x14ac:dyDescent="0.3">
      <c r="B593" s="22" t="s">
        <v>29</v>
      </c>
      <c r="C593" s="22" t="s">
        <v>41</v>
      </c>
    </row>
    <row r="594" spans="2:3" x14ac:dyDescent="0.3">
      <c r="B594" s="22" t="s">
        <v>30</v>
      </c>
      <c r="C594" s="22" t="s">
        <v>42</v>
      </c>
    </row>
    <row r="595" spans="2:3" x14ac:dyDescent="0.3">
      <c r="B595" s="22" t="s">
        <v>31</v>
      </c>
      <c r="C595" s="22" t="s">
        <v>43</v>
      </c>
    </row>
    <row r="596" spans="2:3" x14ac:dyDescent="0.3">
      <c r="B596" s="22" t="s">
        <v>32</v>
      </c>
      <c r="C596" s="22" t="s">
        <v>44</v>
      </c>
    </row>
  </sheetData>
  <sheetProtection sheet="1" autoFilter="0"/>
  <autoFilter ref="B3:S583" xr:uid="{00000000-0009-0000-0000-000009000000}"/>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C549A-3DFB-470C-9989-43C258D709F5}">
  <dimension ref="A2:S25"/>
  <sheetViews>
    <sheetView zoomScale="70" zoomScaleNormal="70" workbookViewId="0">
      <pane xSplit="1" ySplit="1" topLeftCell="B2" activePane="bottomRight" state="frozen"/>
      <selection activeCell="C35" sqref="C35"/>
      <selection pane="topRight" activeCell="C35" sqref="C35"/>
      <selection pane="bottomLeft" activeCell="C35" sqref="C35"/>
      <selection pane="bottomRight" activeCell="C35" sqref="C35"/>
    </sheetView>
  </sheetViews>
  <sheetFormatPr defaultColWidth="9.33203125" defaultRowHeight="15.6" x14ac:dyDescent="0.3"/>
  <cols>
    <col min="1" max="1" width="80.6640625" style="36" customWidth="1"/>
    <col min="2" max="2" width="45.6640625" style="27" customWidth="1"/>
    <col min="3" max="3" width="11.5546875" style="27" customWidth="1"/>
    <col min="4" max="4" width="45.6640625" style="27" customWidth="1"/>
    <col min="5" max="5" width="11.6640625" style="27" customWidth="1"/>
    <col min="6" max="6" width="45.6640625" style="27" customWidth="1"/>
    <col min="7" max="7" width="11.6640625" style="27" customWidth="1"/>
    <col min="8" max="8" width="45.6640625" style="27" customWidth="1"/>
    <col min="9" max="9" width="11.6640625" style="27" customWidth="1"/>
    <col min="10" max="10" width="45.6640625" style="27" customWidth="1"/>
    <col min="11" max="11" width="11.6640625" style="27" customWidth="1"/>
    <col min="12" max="12" width="45.6640625" style="27" customWidth="1"/>
    <col min="13" max="13" width="11.6640625" style="27" customWidth="1"/>
    <col min="14" max="14" width="45.6640625" style="27" customWidth="1"/>
    <col min="15" max="15" width="11.6640625" style="27" customWidth="1"/>
    <col min="16" max="16" width="45.6640625" style="27" customWidth="1"/>
    <col min="17" max="17" width="11.6640625" style="27" customWidth="1"/>
    <col min="18" max="18" width="9.33203125" style="27"/>
    <col min="19" max="19" width="80.6640625" style="36" bestFit="1" customWidth="1"/>
    <col min="20" max="20" width="47.33203125" style="27" customWidth="1"/>
    <col min="21" max="21" width="19.44140625" style="27" customWidth="1"/>
    <col min="22" max="16384" width="9.33203125" style="27"/>
  </cols>
  <sheetData>
    <row r="2" spans="1:3" ht="20.399999999999999" x14ac:dyDescent="0.3">
      <c r="A2" s="38" t="s">
        <v>49</v>
      </c>
      <c r="B2" s="39"/>
      <c r="C2" s="40"/>
    </row>
    <row r="3" spans="1:3" x14ac:dyDescent="0.3">
      <c r="A3" s="41" t="s">
        <v>50</v>
      </c>
      <c r="B3" s="42"/>
      <c r="C3" s="43" t="s">
        <v>45</v>
      </c>
    </row>
    <row r="4" spans="1:3" x14ac:dyDescent="0.3">
      <c r="A4" s="32" t="s">
        <v>51</v>
      </c>
      <c r="B4" s="31" t="s">
        <v>549</v>
      </c>
      <c r="C4" s="31"/>
    </row>
    <row r="5" spans="1:3" x14ac:dyDescent="0.3">
      <c r="A5" s="32" t="s">
        <v>53</v>
      </c>
      <c r="B5" s="31" t="s">
        <v>550</v>
      </c>
      <c r="C5" s="31"/>
    </row>
    <row r="6" spans="1:3" x14ac:dyDescent="0.3">
      <c r="A6" s="32" t="s">
        <v>46</v>
      </c>
      <c r="B6" s="5" t="s">
        <v>55</v>
      </c>
      <c r="C6" s="31"/>
    </row>
    <row r="7" spans="1:3" ht="7.5" customHeight="1" x14ac:dyDescent="0.3">
      <c r="A7" s="32"/>
      <c r="B7" s="5"/>
      <c r="C7" s="5"/>
    </row>
    <row r="8" spans="1:3" x14ac:dyDescent="0.3">
      <c r="A8" s="29" t="s">
        <v>56</v>
      </c>
      <c r="B8" s="40"/>
      <c r="C8" s="43" t="s">
        <v>45</v>
      </c>
    </row>
    <row r="9" spans="1:3" x14ac:dyDescent="0.3">
      <c r="A9" s="32" t="s">
        <v>57</v>
      </c>
      <c r="B9" s="31" t="s">
        <v>551</v>
      </c>
      <c r="C9" s="31"/>
    </row>
    <row r="10" spans="1:3" x14ac:dyDescent="0.3">
      <c r="A10" s="34" t="s">
        <v>59</v>
      </c>
      <c r="B10" s="31" t="s">
        <v>548</v>
      </c>
      <c r="C10" s="31"/>
    </row>
    <row r="11" spans="1:3" ht="109.2" x14ac:dyDescent="0.3">
      <c r="A11" s="33" t="s">
        <v>61</v>
      </c>
      <c r="B11" s="31" t="s">
        <v>552</v>
      </c>
      <c r="C11" s="31"/>
    </row>
    <row r="12" spans="1:3" ht="138" customHeight="1" x14ac:dyDescent="0.3">
      <c r="A12" s="33" t="s">
        <v>63</v>
      </c>
      <c r="B12" s="44" t="s">
        <v>553</v>
      </c>
      <c r="C12" s="31"/>
    </row>
    <row r="13" spans="1:3" x14ac:dyDescent="0.3">
      <c r="A13" s="34" t="s">
        <v>65</v>
      </c>
      <c r="B13" s="31" t="s">
        <v>47</v>
      </c>
      <c r="C13" s="31"/>
    </row>
    <row r="14" spans="1:3" x14ac:dyDescent="0.3">
      <c r="A14" s="34" t="s">
        <v>67</v>
      </c>
      <c r="B14" s="31"/>
      <c r="C14" s="31"/>
    </row>
    <row r="15" spans="1:3" ht="46.8" x14ac:dyDescent="0.3">
      <c r="A15" s="35">
        <v>2019</v>
      </c>
      <c r="B15" s="44">
        <v>4.0300000000000002E-2</v>
      </c>
      <c r="C15" s="31" t="s">
        <v>554</v>
      </c>
    </row>
    <row r="16" spans="1:3" ht="46.8" x14ac:dyDescent="0.3">
      <c r="A16" s="35">
        <v>2020</v>
      </c>
      <c r="B16" s="44">
        <v>3.1899999999999998E-2</v>
      </c>
      <c r="C16" s="31" t="s">
        <v>555</v>
      </c>
    </row>
    <row r="17" spans="1:3" ht="8.25" customHeight="1" x14ac:dyDescent="0.3">
      <c r="A17" s="32"/>
      <c r="B17" s="5"/>
      <c r="C17" s="5"/>
    </row>
    <row r="18" spans="1:3" x14ac:dyDescent="0.3">
      <c r="A18" s="29" t="s">
        <v>68</v>
      </c>
      <c r="B18" s="40"/>
      <c r="C18" s="43" t="s">
        <v>45</v>
      </c>
    </row>
    <row r="19" spans="1:3" x14ac:dyDescent="0.3">
      <c r="A19" s="32" t="s">
        <v>57</v>
      </c>
      <c r="B19" s="31"/>
      <c r="C19" s="31"/>
    </row>
    <row r="20" spans="1:3" x14ac:dyDescent="0.3">
      <c r="A20" s="34" t="s">
        <v>59</v>
      </c>
      <c r="B20" s="31"/>
      <c r="C20" s="31"/>
    </row>
    <row r="21" spans="1:3" x14ac:dyDescent="0.3">
      <c r="A21" s="32" t="s">
        <v>69</v>
      </c>
      <c r="B21" s="31"/>
      <c r="C21" s="31"/>
    </row>
    <row r="22" spans="1:3" x14ac:dyDescent="0.3">
      <c r="A22" s="32" t="s">
        <v>70</v>
      </c>
      <c r="B22" s="31"/>
      <c r="C22" s="31"/>
    </row>
    <row r="23" spans="1:3" x14ac:dyDescent="0.3">
      <c r="A23" s="32" t="s">
        <v>71</v>
      </c>
      <c r="B23" s="31"/>
      <c r="C23" s="31"/>
    </row>
    <row r="24" spans="1:3" ht="15" customHeight="1" x14ac:dyDescent="0.3">
      <c r="A24" s="30" t="s">
        <v>72</v>
      </c>
      <c r="B24" s="31"/>
      <c r="C24" s="31"/>
    </row>
    <row r="25" spans="1:3" x14ac:dyDescent="0.3">
      <c r="A25" s="32" t="s">
        <v>73</v>
      </c>
      <c r="B25" s="31"/>
      <c r="C25" s="31"/>
    </row>
  </sheetData>
  <dataValidations count="1">
    <dataValidation type="list" allowBlank="1" showInputMessage="1" showErrorMessage="1" sqref="B6" xr:uid="{E26CADA2-1630-4A5E-905B-ACD365E37928}">
      <formula1>"Please select, Roadside observations by researchers, Automated measurements, Self-reported behaviour, Observations/measurements by the police, Analysis of video images, Analysis of existing databases, Other (please specify)"</formula1>
    </dataValidation>
  </dataValidation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5EA83-3C39-4AAA-96C4-5C7EA118010D}">
  <dimension ref="B1:S596"/>
  <sheetViews>
    <sheetView zoomScale="55" zoomScaleNormal="55" workbookViewId="0">
      <pane xSplit="7" ySplit="3" topLeftCell="L265" activePane="bottomRight" state="frozen"/>
      <selection activeCell="C35" sqref="C35"/>
      <selection pane="topRight" activeCell="C35" sqref="C35"/>
      <selection pane="bottomLeft" activeCell="C35" sqref="C35"/>
      <selection pane="bottomRight" activeCell="L293" sqref="L293"/>
    </sheetView>
  </sheetViews>
  <sheetFormatPr defaultColWidth="9.109375" defaultRowHeight="15.6" x14ac:dyDescent="0.3"/>
  <cols>
    <col min="1" max="1" width="5.6640625" style="27" customWidth="1"/>
    <col min="2" max="2" width="26.44140625" style="26" customWidth="1"/>
    <col min="3" max="3" width="48" style="27" customWidth="1"/>
    <col min="4" max="5" width="22" style="27" customWidth="1"/>
    <col min="6" max="6" width="31.109375" style="27" customWidth="1"/>
    <col min="7" max="7" width="22" style="27" customWidth="1"/>
    <col min="8" max="8" width="47.6640625" style="27" customWidth="1"/>
    <col min="9" max="9" width="39.5546875" style="27" customWidth="1"/>
    <col min="10" max="11" width="33.88671875" style="27" customWidth="1"/>
    <col min="12" max="13" width="36.33203125" style="27" customWidth="1"/>
    <col min="14" max="14" width="29.109375" style="27" customWidth="1"/>
    <col min="15" max="15" width="22.44140625" style="27" customWidth="1"/>
    <col min="16" max="16" width="22.5546875" style="27" customWidth="1"/>
    <col min="17" max="17" width="22.44140625" style="27" customWidth="1"/>
    <col min="18" max="18" width="22.5546875" style="27" customWidth="1"/>
    <col min="19" max="19" width="22.44140625" style="27" customWidth="1"/>
    <col min="20" max="16384" width="9.109375" style="27"/>
  </cols>
  <sheetData>
    <row r="1" spans="2:19" ht="20.399999999999999" x14ac:dyDescent="0.35">
      <c r="B1" s="57" t="s">
        <v>15</v>
      </c>
    </row>
    <row r="2" spans="2:19" ht="20.399999999999999" x14ac:dyDescent="0.35">
      <c r="B2" s="4"/>
      <c r="C2" s="5"/>
      <c r="D2" s="5"/>
      <c r="E2" s="5"/>
      <c r="F2" s="5"/>
      <c r="G2" s="5"/>
      <c r="H2" s="5"/>
      <c r="I2" s="5"/>
      <c r="J2" s="6" t="s">
        <v>17</v>
      </c>
      <c r="K2" s="6"/>
      <c r="L2" s="6"/>
      <c r="M2" s="6"/>
      <c r="N2" s="6" t="s">
        <v>18</v>
      </c>
      <c r="O2" s="6"/>
      <c r="P2" s="6"/>
      <c r="Q2" s="6"/>
      <c r="R2" s="6"/>
      <c r="S2" s="6"/>
    </row>
    <row r="3" spans="2:19" x14ac:dyDescent="0.3">
      <c r="B3" s="56" t="s">
        <v>19</v>
      </c>
      <c r="C3" s="55" t="s">
        <v>20</v>
      </c>
      <c r="D3" s="55" t="s">
        <v>527</v>
      </c>
      <c r="E3" s="55" t="s">
        <v>526</v>
      </c>
      <c r="F3" s="55" t="s">
        <v>525</v>
      </c>
      <c r="G3" s="55" t="s">
        <v>524</v>
      </c>
      <c r="H3" s="55" t="s">
        <v>523</v>
      </c>
      <c r="I3" s="54" t="s">
        <v>22</v>
      </c>
      <c r="J3" s="54" t="s">
        <v>23</v>
      </c>
      <c r="K3" s="54" t="s">
        <v>24</v>
      </c>
      <c r="L3" s="54" t="s">
        <v>25</v>
      </c>
      <c r="M3" s="54" t="s">
        <v>26</v>
      </c>
      <c r="N3" s="54" t="s">
        <v>27</v>
      </c>
      <c r="O3" s="54" t="s">
        <v>28</v>
      </c>
      <c r="P3" s="54" t="s">
        <v>29</v>
      </c>
      <c r="Q3" s="54" t="s">
        <v>30</v>
      </c>
      <c r="R3" s="54" t="s">
        <v>31</v>
      </c>
      <c r="S3" s="54" t="s">
        <v>32</v>
      </c>
    </row>
    <row r="4" spans="2:19" x14ac:dyDescent="0.3">
      <c r="B4" s="53">
        <v>2019</v>
      </c>
      <c r="C4" s="15" t="s">
        <v>522</v>
      </c>
      <c r="D4" s="15" t="s">
        <v>88</v>
      </c>
      <c r="E4" s="15">
        <v>2019</v>
      </c>
      <c r="F4" s="15" t="s">
        <v>82</v>
      </c>
      <c r="G4" s="15">
        <v>3</v>
      </c>
      <c r="H4" s="51">
        <v>0</v>
      </c>
      <c r="I4" s="50">
        <f>IF(G4&lt;4,H4,0)</f>
        <v>0</v>
      </c>
      <c r="J4" s="50">
        <f>IF(G4=4,H4,0)</f>
        <v>0</v>
      </c>
      <c r="K4" s="50">
        <f>IF(G4=5,H4,0)</f>
        <v>0</v>
      </c>
      <c r="L4" s="15"/>
      <c r="M4" s="15"/>
      <c r="N4" s="15"/>
      <c r="O4" s="15"/>
      <c r="P4" s="15"/>
      <c r="Q4" s="15"/>
      <c r="R4" s="15"/>
      <c r="S4" s="15"/>
    </row>
    <row r="5" spans="2:19" x14ac:dyDescent="0.3">
      <c r="B5" s="53">
        <v>2019</v>
      </c>
      <c r="C5" s="15" t="s">
        <v>521</v>
      </c>
      <c r="D5" s="15" t="s">
        <v>88</v>
      </c>
      <c r="E5" s="15">
        <v>2016</v>
      </c>
      <c r="F5" s="15" t="s">
        <v>90</v>
      </c>
      <c r="G5" s="15">
        <v>5</v>
      </c>
      <c r="H5" s="51">
        <v>18</v>
      </c>
      <c r="I5" s="50">
        <f t="shared" ref="I5:I68" si="0">IF(G5&lt;4,H5,0)</f>
        <v>0</v>
      </c>
      <c r="J5" s="50">
        <f t="shared" ref="J5:J68" si="1">IF(G5=4,H5,0)</f>
        <v>0</v>
      </c>
      <c r="K5" s="50">
        <f t="shared" ref="K5:K68" si="2">IF(G5=5,H5,0)</f>
        <v>18</v>
      </c>
      <c r="L5" s="15"/>
      <c r="M5" s="15"/>
      <c r="N5" s="15"/>
      <c r="O5" s="15"/>
      <c r="P5" s="15"/>
      <c r="Q5" s="15"/>
      <c r="R5" s="15"/>
      <c r="S5" s="15"/>
    </row>
    <row r="6" spans="2:19" x14ac:dyDescent="0.3">
      <c r="B6" s="53">
        <v>2019</v>
      </c>
      <c r="C6" s="15" t="s">
        <v>520</v>
      </c>
      <c r="D6" s="15" t="s">
        <v>519</v>
      </c>
      <c r="E6" s="15">
        <v>2017</v>
      </c>
      <c r="F6" s="15" t="s">
        <v>117</v>
      </c>
      <c r="G6" s="15">
        <v>3</v>
      </c>
      <c r="H6" s="51">
        <v>0</v>
      </c>
      <c r="I6" s="50">
        <f t="shared" si="0"/>
        <v>0</v>
      </c>
      <c r="J6" s="50">
        <f t="shared" si="1"/>
        <v>0</v>
      </c>
      <c r="K6" s="50">
        <f t="shared" si="2"/>
        <v>0</v>
      </c>
      <c r="L6" s="15"/>
      <c r="M6" s="15"/>
      <c r="N6" s="15"/>
      <c r="O6" s="15"/>
      <c r="P6" s="15"/>
      <c r="Q6" s="15"/>
      <c r="R6" s="15"/>
      <c r="S6" s="15"/>
    </row>
    <row r="7" spans="2:19" x14ac:dyDescent="0.3">
      <c r="B7" s="53">
        <v>2019</v>
      </c>
      <c r="C7" s="15" t="s">
        <v>518</v>
      </c>
      <c r="D7" s="15" t="s">
        <v>517</v>
      </c>
      <c r="E7" s="15">
        <v>2017</v>
      </c>
      <c r="F7" s="15" t="s">
        <v>77</v>
      </c>
      <c r="G7" s="15">
        <v>5</v>
      </c>
      <c r="H7" s="51">
        <v>16</v>
      </c>
      <c r="I7" s="50">
        <f t="shared" si="0"/>
        <v>0</v>
      </c>
      <c r="J7" s="50">
        <f t="shared" si="1"/>
        <v>0</v>
      </c>
      <c r="K7" s="50">
        <f t="shared" si="2"/>
        <v>16</v>
      </c>
      <c r="L7" s="15"/>
      <c r="M7" s="15"/>
      <c r="N7" s="15"/>
      <c r="O7" s="15"/>
      <c r="P7" s="15"/>
      <c r="Q7" s="15"/>
      <c r="R7" s="15"/>
      <c r="S7" s="15"/>
    </row>
    <row r="8" spans="2:19" x14ac:dyDescent="0.3">
      <c r="B8" s="53">
        <v>2019</v>
      </c>
      <c r="C8" s="15" t="s">
        <v>516</v>
      </c>
      <c r="D8" s="15" t="s">
        <v>515</v>
      </c>
      <c r="E8" s="15">
        <v>2019</v>
      </c>
      <c r="F8" s="15" t="s">
        <v>94</v>
      </c>
      <c r="G8" s="15">
        <v>5</v>
      </c>
      <c r="H8" s="51">
        <v>143</v>
      </c>
      <c r="I8" s="50">
        <f t="shared" si="0"/>
        <v>0</v>
      </c>
      <c r="J8" s="50">
        <f t="shared" si="1"/>
        <v>0</v>
      </c>
      <c r="K8" s="50">
        <f t="shared" si="2"/>
        <v>143</v>
      </c>
      <c r="L8" s="15"/>
      <c r="M8" s="15"/>
      <c r="N8" s="15"/>
      <c r="O8" s="15"/>
      <c r="P8" s="15"/>
      <c r="Q8" s="15"/>
      <c r="R8" s="15"/>
      <c r="S8" s="15"/>
    </row>
    <row r="9" spans="2:19" x14ac:dyDescent="0.3">
      <c r="B9" s="53">
        <v>2019</v>
      </c>
      <c r="C9" s="15" t="s">
        <v>514</v>
      </c>
      <c r="D9" s="15" t="s">
        <v>513</v>
      </c>
      <c r="E9" s="15">
        <v>2020</v>
      </c>
      <c r="F9" s="15" t="s">
        <v>117</v>
      </c>
      <c r="G9" s="15">
        <v>5</v>
      </c>
      <c r="H9" s="51">
        <v>0</v>
      </c>
      <c r="I9" s="50">
        <f t="shared" si="0"/>
        <v>0</v>
      </c>
      <c r="J9" s="50">
        <f t="shared" si="1"/>
        <v>0</v>
      </c>
      <c r="K9" s="50">
        <f t="shared" si="2"/>
        <v>0</v>
      </c>
      <c r="L9" s="15"/>
      <c r="M9" s="15"/>
      <c r="N9" s="15"/>
      <c r="O9" s="15"/>
      <c r="P9" s="15"/>
      <c r="Q9" s="15"/>
      <c r="R9" s="15"/>
      <c r="S9" s="15"/>
    </row>
    <row r="10" spans="2:19" x14ac:dyDescent="0.3">
      <c r="B10" s="53">
        <v>2019</v>
      </c>
      <c r="C10" s="15" t="s">
        <v>512</v>
      </c>
      <c r="D10" s="15" t="s">
        <v>88</v>
      </c>
      <c r="E10" s="15">
        <v>2014</v>
      </c>
      <c r="F10" s="15" t="s">
        <v>117</v>
      </c>
      <c r="G10" s="15">
        <v>5</v>
      </c>
      <c r="H10" s="51">
        <v>0</v>
      </c>
      <c r="I10" s="50">
        <f t="shared" si="0"/>
        <v>0</v>
      </c>
      <c r="J10" s="50">
        <f t="shared" si="1"/>
        <v>0</v>
      </c>
      <c r="K10" s="50">
        <f t="shared" si="2"/>
        <v>0</v>
      </c>
      <c r="L10" s="15"/>
      <c r="M10" s="15"/>
      <c r="N10" s="15"/>
      <c r="O10" s="15"/>
      <c r="P10" s="15"/>
      <c r="Q10" s="15"/>
      <c r="R10" s="15"/>
      <c r="S10" s="15"/>
    </row>
    <row r="11" spans="2:19" x14ac:dyDescent="0.3">
      <c r="B11" s="53">
        <v>2019</v>
      </c>
      <c r="C11" s="15" t="s">
        <v>511</v>
      </c>
      <c r="D11" s="15" t="s">
        <v>88</v>
      </c>
      <c r="E11" s="15">
        <v>2015</v>
      </c>
      <c r="F11" s="15" t="s">
        <v>90</v>
      </c>
      <c r="G11" s="15">
        <v>5</v>
      </c>
      <c r="H11" s="51">
        <v>883</v>
      </c>
      <c r="I11" s="50">
        <f t="shared" si="0"/>
        <v>0</v>
      </c>
      <c r="J11" s="50">
        <f t="shared" si="1"/>
        <v>0</v>
      </c>
      <c r="K11" s="50">
        <f t="shared" si="2"/>
        <v>883</v>
      </c>
      <c r="L11" s="15"/>
      <c r="M11" s="15"/>
      <c r="N11" s="15"/>
      <c r="O11" s="15"/>
      <c r="P11" s="15"/>
      <c r="Q11" s="15"/>
      <c r="R11" s="15"/>
      <c r="S11" s="15"/>
    </row>
    <row r="12" spans="2:19" x14ac:dyDescent="0.3">
      <c r="B12" s="53">
        <v>2019</v>
      </c>
      <c r="C12" s="15" t="s">
        <v>510</v>
      </c>
      <c r="D12" s="15" t="s">
        <v>88</v>
      </c>
      <c r="E12" s="15">
        <v>2015</v>
      </c>
      <c r="F12" s="15" t="s">
        <v>90</v>
      </c>
      <c r="G12" s="15">
        <v>5</v>
      </c>
      <c r="H12" s="51">
        <v>205</v>
      </c>
      <c r="I12" s="50">
        <f t="shared" si="0"/>
        <v>0</v>
      </c>
      <c r="J12" s="50">
        <f t="shared" si="1"/>
        <v>0</v>
      </c>
      <c r="K12" s="50">
        <f t="shared" si="2"/>
        <v>205</v>
      </c>
      <c r="L12" s="15"/>
      <c r="M12" s="15"/>
      <c r="N12" s="15"/>
      <c r="O12" s="15"/>
      <c r="P12" s="15"/>
      <c r="Q12" s="15"/>
      <c r="R12" s="15"/>
      <c r="S12" s="15"/>
    </row>
    <row r="13" spans="2:19" x14ac:dyDescent="0.3">
      <c r="B13" s="53">
        <v>2019</v>
      </c>
      <c r="C13" s="15" t="s">
        <v>509</v>
      </c>
      <c r="D13" s="15" t="s">
        <v>508</v>
      </c>
      <c r="E13" s="15">
        <v>2018</v>
      </c>
      <c r="F13" s="15" t="s">
        <v>85</v>
      </c>
      <c r="G13" s="15">
        <v>5</v>
      </c>
      <c r="H13" s="51">
        <v>603</v>
      </c>
      <c r="I13" s="50">
        <f t="shared" si="0"/>
        <v>0</v>
      </c>
      <c r="J13" s="50">
        <f t="shared" si="1"/>
        <v>0</v>
      </c>
      <c r="K13" s="50">
        <f t="shared" si="2"/>
        <v>603</v>
      </c>
      <c r="L13" s="15"/>
      <c r="M13" s="15"/>
      <c r="N13" s="15"/>
      <c r="O13" s="15"/>
      <c r="P13" s="15"/>
      <c r="Q13" s="15"/>
      <c r="R13" s="15"/>
      <c r="S13" s="15"/>
    </row>
    <row r="14" spans="2:19" x14ac:dyDescent="0.3">
      <c r="B14" s="53">
        <v>2019</v>
      </c>
      <c r="C14" s="15" t="s">
        <v>507</v>
      </c>
      <c r="D14" s="15" t="s">
        <v>88</v>
      </c>
      <c r="E14" s="15">
        <v>2018</v>
      </c>
      <c r="F14" s="15" t="s">
        <v>85</v>
      </c>
      <c r="G14" s="15">
        <v>5</v>
      </c>
      <c r="H14" s="51">
        <v>22</v>
      </c>
      <c r="I14" s="50">
        <f t="shared" si="0"/>
        <v>0</v>
      </c>
      <c r="J14" s="50">
        <f t="shared" si="1"/>
        <v>0</v>
      </c>
      <c r="K14" s="50">
        <f t="shared" si="2"/>
        <v>22</v>
      </c>
      <c r="L14" s="15"/>
      <c r="M14" s="15"/>
      <c r="N14" s="15"/>
      <c r="O14" s="15"/>
      <c r="P14" s="15"/>
      <c r="Q14" s="15"/>
      <c r="R14" s="15"/>
      <c r="S14" s="15"/>
    </row>
    <row r="15" spans="2:19" x14ac:dyDescent="0.3">
      <c r="B15" s="53">
        <v>2019</v>
      </c>
      <c r="C15" s="15" t="s">
        <v>506</v>
      </c>
      <c r="D15" s="15" t="s">
        <v>505</v>
      </c>
      <c r="E15" s="15">
        <v>2019</v>
      </c>
      <c r="F15" s="15" t="s">
        <v>77</v>
      </c>
      <c r="G15" s="15">
        <v>5</v>
      </c>
      <c r="H15" s="51">
        <v>178</v>
      </c>
      <c r="I15" s="50">
        <f t="shared" si="0"/>
        <v>0</v>
      </c>
      <c r="J15" s="50">
        <f t="shared" si="1"/>
        <v>0</v>
      </c>
      <c r="K15" s="50">
        <f t="shared" si="2"/>
        <v>178</v>
      </c>
      <c r="L15" s="15"/>
      <c r="M15" s="15"/>
      <c r="N15" s="15"/>
      <c r="O15" s="15"/>
      <c r="P15" s="15"/>
      <c r="Q15" s="15"/>
      <c r="R15" s="15"/>
      <c r="S15" s="15"/>
    </row>
    <row r="16" spans="2:19" x14ac:dyDescent="0.3">
      <c r="B16" s="53">
        <v>2019</v>
      </c>
      <c r="C16" s="15" t="s">
        <v>504</v>
      </c>
      <c r="D16" s="15" t="s">
        <v>503</v>
      </c>
      <c r="E16" s="15">
        <v>2016</v>
      </c>
      <c r="F16" s="15" t="s">
        <v>82</v>
      </c>
      <c r="G16" s="15">
        <v>5</v>
      </c>
      <c r="H16" s="51">
        <v>276</v>
      </c>
      <c r="I16" s="50">
        <f t="shared" si="0"/>
        <v>0</v>
      </c>
      <c r="J16" s="50">
        <f t="shared" si="1"/>
        <v>0</v>
      </c>
      <c r="K16" s="50">
        <f t="shared" si="2"/>
        <v>276</v>
      </c>
      <c r="L16" s="15"/>
      <c r="M16" s="15"/>
      <c r="N16" s="15"/>
      <c r="O16" s="15"/>
      <c r="P16" s="15"/>
      <c r="Q16" s="15"/>
      <c r="R16" s="15"/>
      <c r="S16" s="15"/>
    </row>
    <row r="17" spans="2:19" x14ac:dyDescent="0.3">
      <c r="B17" s="53">
        <v>2019</v>
      </c>
      <c r="C17" s="15" t="s">
        <v>502</v>
      </c>
      <c r="D17" s="15" t="s">
        <v>501</v>
      </c>
      <c r="E17" s="15">
        <v>2018</v>
      </c>
      <c r="F17" s="15" t="s">
        <v>82</v>
      </c>
      <c r="G17" s="15">
        <v>5</v>
      </c>
      <c r="H17" s="51">
        <v>260</v>
      </c>
      <c r="I17" s="50">
        <f t="shared" si="0"/>
        <v>0</v>
      </c>
      <c r="J17" s="50">
        <f t="shared" si="1"/>
        <v>0</v>
      </c>
      <c r="K17" s="50">
        <f t="shared" si="2"/>
        <v>260</v>
      </c>
      <c r="L17" s="15"/>
      <c r="M17" s="15"/>
      <c r="N17" s="15"/>
      <c r="O17" s="15"/>
      <c r="P17" s="15"/>
      <c r="Q17" s="15"/>
      <c r="R17" s="15"/>
      <c r="S17" s="15"/>
    </row>
    <row r="18" spans="2:19" x14ac:dyDescent="0.3">
      <c r="B18" s="53">
        <v>2019</v>
      </c>
      <c r="C18" s="15" t="s">
        <v>500</v>
      </c>
      <c r="D18" s="15" t="s">
        <v>499</v>
      </c>
      <c r="E18" s="15">
        <v>2017</v>
      </c>
      <c r="F18" s="15" t="s">
        <v>77</v>
      </c>
      <c r="G18" s="15">
        <v>5</v>
      </c>
      <c r="H18" s="51">
        <v>204</v>
      </c>
      <c r="I18" s="50">
        <f t="shared" si="0"/>
        <v>0</v>
      </c>
      <c r="J18" s="50">
        <f t="shared" si="1"/>
        <v>0</v>
      </c>
      <c r="K18" s="50">
        <f t="shared" si="2"/>
        <v>204</v>
      </c>
      <c r="L18" s="15"/>
      <c r="M18" s="15"/>
      <c r="N18" s="15"/>
      <c r="O18" s="15"/>
      <c r="P18" s="15"/>
      <c r="Q18" s="15"/>
      <c r="R18" s="15"/>
      <c r="S18" s="15"/>
    </row>
    <row r="19" spans="2:19" x14ac:dyDescent="0.3">
      <c r="B19" s="53">
        <v>2019</v>
      </c>
      <c r="C19" s="15" t="s">
        <v>497</v>
      </c>
      <c r="D19" s="15" t="s">
        <v>498</v>
      </c>
      <c r="E19" s="15">
        <v>2015</v>
      </c>
      <c r="F19" s="15" t="s">
        <v>77</v>
      </c>
      <c r="G19" s="15">
        <v>5</v>
      </c>
      <c r="H19" s="51">
        <v>0</v>
      </c>
      <c r="I19" s="50">
        <f t="shared" si="0"/>
        <v>0</v>
      </c>
      <c r="J19" s="50">
        <f t="shared" si="1"/>
        <v>0</v>
      </c>
      <c r="K19" s="50">
        <f t="shared" si="2"/>
        <v>0</v>
      </c>
      <c r="L19" s="15"/>
      <c r="M19" s="15"/>
      <c r="N19" s="15"/>
      <c r="O19" s="15"/>
      <c r="P19" s="15"/>
      <c r="Q19" s="15"/>
      <c r="R19" s="15"/>
      <c r="S19" s="15"/>
    </row>
    <row r="20" spans="2:19" x14ac:dyDescent="0.3">
      <c r="B20" s="53">
        <v>2019</v>
      </c>
      <c r="C20" s="15" t="s">
        <v>497</v>
      </c>
      <c r="D20" s="15" t="s">
        <v>496</v>
      </c>
      <c r="E20" s="15">
        <v>2019</v>
      </c>
      <c r="F20" s="15" t="s">
        <v>77</v>
      </c>
      <c r="G20" s="15">
        <v>5</v>
      </c>
      <c r="H20" s="51">
        <v>10</v>
      </c>
      <c r="I20" s="50">
        <f t="shared" si="0"/>
        <v>0</v>
      </c>
      <c r="J20" s="50">
        <f t="shared" si="1"/>
        <v>0</v>
      </c>
      <c r="K20" s="50">
        <f t="shared" si="2"/>
        <v>10</v>
      </c>
      <c r="L20" s="15"/>
      <c r="M20" s="15"/>
      <c r="N20" s="15"/>
      <c r="O20" s="15"/>
      <c r="P20" s="15"/>
      <c r="Q20" s="15"/>
      <c r="R20" s="15"/>
      <c r="S20" s="15"/>
    </row>
    <row r="21" spans="2:19" x14ac:dyDescent="0.3">
      <c r="B21" s="53">
        <v>2019</v>
      </c>
      <c r="C21" s="15" t="s">
        <v>495</v>
      </c>
      <c r="D21" s="15" t="s">
        <v>494</v>
      </c>
      <c r="E21" s="15">
        <v>2019</v>
      </c>
      <c r="F21" s="15" t="s">
        <v>77</v>
      </c>
      <c r="G21" s="15">
        <v>5</v>
      </c>
      <c r="H21" s="51">
        <v>43</v>
      </c>
      <c r="I21" s="50">
        <f t="shared" si="0"/>
        <v>0</v>
      </c>
      <c r="J21" s="50">
        <f t="shared" si="1"/>
        <v>0</v>
      </c>
      <c r="K21" s="50">
        <f t="shared" si="2"/>
        <v>43</v>
      </c>
      <c r="L21" s="15"/>
      <c r="M21" s="15"/>
      <c r="N21" s="15"/>
      <c r="O21" s="15"/>
      <c r="P21" s="15"/>
      <c r="Q21" s="15"/>
      <c r="R21" s="15"/>
      <c r="S21" s="15"/>
    </row>
    <row r="22" spans="2:19" x14ac:dyDescent="0.3">
      <c r="B22" s="53">
        <v>2019</v>
      </c>
      <c r="C22" s="15" t="s">
        <v>493</v>
      </c>
      <c r="D22" s="15" t="s">
        <v>492</v>
      </c>
      <c r="E22" s="15">
        <v>2015</v>
      </c>
      <c r="F22" s="15" t="s">
        <v>307</v>
      </c>
      <c r="G22" s="15">
        <v>4</v>
      </c>
      <c r="H22" s="51">
        <v>2</v>
      </c>
      <c r="I22" s="50">
        <f t="shared" si="0"/>
        <v>0</v>
      </c>
      <c r="J22" s="50">
        <f t="shared" si="1"/>
        <v>2</v>
      </c>
      <c r="K22" s="50">
        <f t="shared" si="2"/>
        <v>0</v>
      </c>
      <c r="L22" s="15"/>
      <c r="M22" s="15"/>
      <c r="N22" s="15"/>
      <c r="O22" s="15"/>
      <c r="P22" s="15"/>
      <c r="Q22" s="15"/>
      <c r="R22" s="15"/>
      <c r="S22" s="15"/>
    </row>
    <row r="23" spans="2:19" x14ac:dyDescent="0.3">
      <c r="B23" s="53">
        <v>2019</v>
      </c>
      <c r="C23" s="15" t="s">
        <v>491</v>
      </c>
      <c r="D23" s="15" t="s">
        <v>88</v>
      </c>
      <c r="E23" s="15">
        <v>2019</v>
      </c>
      <c r="F23" s="15" t="s">
        <v>117</v>
      </c>
      <c r="G23" s="15">
        <v>5</v>
      </c>
      <c r="H23" s="51">
        <v>253</v>
      </c>
      <c r="I23" s="50">
        <f t="shared" si="0"/>
        <v>0</v>
      </c>
      <c r="J23" s="50">
        <f t="shared" si="1"/>
        <v>0</v>
      </c>
      <c r="K23" s="50">
        <f t="shared" si="2"/>
        <v>253</v>
      </c>
      <c r="L23" s="15"/>
      <c r="M23" s="15"/>
      <c r="N23" s="15"/>
      <c r="O23" s="15"/>
      <c r="P23" s="15"/>
      <c r="Q23" s="15"/>
      <c r="R23" s="15"/>
      <c r="S23" s="15"/>
    </row>
    <row r="24" spans="2:19" x14ac:dyDescent="0.3">
      <c r="B24" s="53">
        <v>2019</v>
      </c>
      <c r="C24" s="15" t="s">
        <v>490</v>
      </c>
      <c r="D24" s="15" t="s">
        <v>88</v>
      </c>
      <c r="E24" s="15">
        <v>2014</v>
      </c>
      <c r="F24" s="15" t="s">
        <v>117</v>
      </c>
      <c r="G24" s="15">
        <v>5</v>
      </c>
      <c r="H24" s="51">
        <v>316</v>
      </c>
      <c r="I24" s="50">
        <f t="shared" si="0"/>
        <v>0</v>
      </c>
      <c r="J24" s="50">
        <f t="shared" si="1"/>
        <v>0</v>
      </c>
      <c r="K24" s="50">
        <f t="shared" si="2"/>
        <v>316</v>
      </c>
      <c r="L24" s="15"/>
      <c r="M24" s="15"/>
      <c r="N24" s="15"/>
      <c r="O24" s="15"/>
      <c r="P24" s="15"/>
      <c r="Q24" s="15"/>
      <c r="R24" s="15"/>
      <c r="S24" s="15"/>
    </row>
    <row r="25" spans="2:19" x14ac:dyDescent="0.3">
      <c r="B25" s="53">
        <v>2019</v>
      </c>
      <c r="C25" s="15" t="s">
        <v>489</v>
      </c>
      <c r="D25" s="15" t="s">
        <v>88</v>
      </c>
      <c r="E25" s="15">
        <v>2019</v>
      </c>
      <c r="F25" s="15" t="s">
        <v>90</v>
      </c>
      <c r="G25" s="15">
        <v>5</v>
      </c>
      <c r="H25" s="51">
        <v>1213</v>
      </c>
      <c r="I25" s="50">
        <f t="shared" si="0"/>
        <v>0</v>
      </c>
      <c r="J25" s="50">
        <f t="shared" si="1"/>
        <v>0</v>
      </c>
      <c r="K25" s="50">
        <f t="shared" si="2"/>
        <v>1213</v>
      </c>
      <c r="L25" s="15"/>
      <c r="M25" s="15"/>
      <c r="N25" s="15"/>
      <c r="O25" s="15"/>
      <c r="P25" s="15"/>
      <c r="Q25" s="15"/>
      <c r="R25" s="15"/>
      <c r="S25" s="15"/>
    </row>
    <row r="26" spans="2:19" x14ac:dyDescent="0.3">
      <c r="B26" s="53">
        <v>2019</v>
      </c>
      <c r="C26" s="15" t="s">
        <v>488</v>
      </c>
      <c r="D26" s="15" t="s">
        <v>487</v>
      </c>
      <c r="E26" s="15">
        <v>2017</v>
      </c>
      <c r="F26" s="15" t="s">
        <v>85</v>
      </c>
      <c r="G26" s="15">
        <v>5</v>
      </c>
      <c r="H26" s="51">
        <v>957</v>
      </c>
      <c r="I26" s="50">
        <f t="shared" si="0"/>
        <v>0</v>
      </c>
      <c r="J26" s="50">
        <f t="shared" si="1"/>
        <v>0</v>
      </c>
      <c r="K26" s="50">
        <f t="shared" si="2"/>
        <v>957</v>
      </c>
      <c r="L26" s="15"/>
      <c r="M26" s="15"/>
      <c r="N26" s="15"/>
      <c r="O26" s="15"/>
      <c r="P26" s="15"/>
      <c r="Q26" s="15"/>
      <c r="R26" s="15"/>
      <c r="S26" s="15"/>
    </row>
    <row r="27" spans="2:19" x14ac:dyDescent="0.3">
      <c r="B27" s="53">
        <v>2019</v>
      </c>
      <c r="C27" s="15" t="s">
        <v>486</v>
      </c>
      <c r="D27" s="15" t="s">
        <v>88</v>
      </c>
      <c r="E27" s="15">
        <v>2017</v>
      </c>
      <c r="F27" s="15" t="s">
        <v>85</v>
      </c>
      <c r="G27" s="15">
        <v>5</v>
      </c>
      <c r="H27" s="51">
        <v>50</v>
      </c>
      <c r="I27" s="50">
        <f t="shared" si="0"/>
        <v>0</v>
      </c>
      <c r="J27" s="50">
        <f t="shared" si="1"/>
        <v>0</v>
      </c>
      <c r="K27" s="50">
        <f t="shared" si="2"/>
        <v>50</v>
      </c>
      <c r="L27" s="15"/>
      <c r="M27" s="15"/>
      <c r="N27" s="15"/>
      <c r="O27" s="15"/>
      <c r="P27" s="15"/>
      <c r="Q27" s="15"/>
      <c r="R27" s="15"/>
      <c r="S27" s="15"/>
    </row>
    <row r="28" spans="2:19" x14ac:dyDescent="0.3">
      <c r="B28" s="53">
        <v>2019</v>
      </c>
      <c r="C28" s="15" t="s">
        <v>485</v>
      </c>
      <c r="D28" s="15" t="s">
        <v>88</v>
      </c>
      <c r="E28" s="15">
        <v>2013</v>
      </c>
      <c r="F28" s="15" t="s">
        <v>117</v>
      </c>
      <c r="G28" s="15">
        <v>4</v>
      </c>
      <c r="H28" s="51">
        <v>0</v>
      </c>
      <c r="I28" s="50">
        <f t="shared" si="0"/>
        <v>0</v>
      </c>
      <c r="J28" s="50">
        <f t="shared" si="1"/>
        <v>0</v>
      </c>
      <c r="K28" s="50">
        <f t="shared" si="2"/>
        <v>0</v>
      </c>
      <c r="L28" s="15"/>
      <c r="M28" s="15"/>
      <c r="N28" s="15"/>
      <c r="O28" s="15"/>
      <c r="P28" s="15"/>
      <c r="Q28" s="15"/>
      <c r="R28" s="15"/>
      <c r="S28" s="15"/>
    </row>
    <row r="29" spans="2:19" x14ac:dyDescent="0.3">
      <c r="B29" s="53">
        <v>2019</v>
      </c>
      <c r="C29" s="15" t="s">
        <v>484</v>
      </c>
      <c r="D29" s="15" t="s">
        <v>483</v>
      </c>
      <c r="E29" s="15">
        <v>2015</v>
      </c>
      <c r="F29" s="15" t="s">
        <v>82</v>
      </c>
      <c r="G29" s="15">
        <v>5</v>
      </c>
      <c r="H29" s="51">
        <v>251</v>
      </c>
      <c r="I29" s="50">
        <f t="shared" si="0"/>
        <v>0</v>
      </c>
      <c r="J29" s="50">
        <f t="shared" si="1"/>
        <v>0</v>
      </c>
      <c r="K29" s="50">
        <f t="shared" si="2"/>
        <v>251</v>
      </c>
      <c r="L29" s="15"/>
      <c r="M29" s="15"/>
      <c r="N29" s="15"/>
      <c r="O29" s="15"/>
      <c r="P29" s="15"/>
      <c r="Q29" s="15"/>
      <c r="R29" s="15"/>
      <c r="S29" s="15"/>
    </row>
    <row r="30" spans="2:19" x14ac:dyDescent="0.3">
      <c r="B30" s="53">
        <v>2019</v>
      </c>
      <c r="C30" s="15" t="s">
        <v>482</v>
      </c>
      <c r="D30" s="15" t="s">
        <v>88</v>
      </c>
      <c r="E30" s="15">
        <v>2015</v>
      </c>
      <c r="F30" s="15" t="s">
        <v>82</v>
      </c>
      <c r="G30" s="15">
        <v>5</v>
      </c>
      <c r="H30" s="51">
        <v>45</v>
      </c>
      <c r="I30" s="50">
        <f t="shared" si="0"/>
        <v>0</v>
      </c>
      <c r="J30" s="50">
        <f t="shared" si="1"/>
        <v>0</v>
      </c>
      <c r="K30" s="50">
        <f t="shared" si="2"/>
        <v>45</v>
      </c>
      <c r="L30" s="15"/>
      <c r="M30" s="15"/>
      <c r="N30" s="15"/>
      <c r="O30" s="15"/>
      <c r="P30" s="15"/>
      <c r="Q30" s="15"/>
      <c r="R30" s="15"/>
      <c r="S30" s="15"/>
    </row>
    <row r="31" spans="2:19" x14ac:dyDescent="0.3">
      <c r="B31" s="53">
        <v>2019</v>
      </c>
      <c r="C31" s="15" t="s">
        <v>481</v>
      </c>
      <c r="D31" s="15" t="s">
        <v>88</v>
      </c>
      <c r="E31" s="15">
        <v>2017</v>
      </c>
      <c r="F31" s="15" t="s">
        <v>82</v>
      </c>
      <c r="G31" s="15">
        <v>5</v>
      </c>
      <c r="H31" s="51">
        <v>211</v>
      </c>
      <c r="I31" s="50">
        <f t="shared" si="0"/>
        <v>0</v>
      </c>
      <c r="J31" s="50">
        <f t="shared" si="1"/>
        <v>0</v>
      </c>
      <c r="K31" s="50">
        <f t="shared" si="2"/>
        <v>211</v>
      </c>
      <c r="L31" s="15"/>
      <c r="M31" s="15"/>
      <c r="N31" s="15"/>
      <c r="O31" s="15"/>
      <c r="P31" s="15"/>
      <c r="Q31" s="15"/>
      <c r="R31" s="15"/>
      <c r="S31" s="15"/>
    </row>
    <row r="32" spans="2:19" x14ac:dyDescent="0.3">
      <c r="B32" s="53">
        <v>2019</v>
      </c>
      <c r="C32" s="15" t="s">
        <v>480</v>
      </c>
      <c r="D32" s="15" t="s">
        <v>88</v>
      </c>
      <c r="E32" s="15">
        <v>2017</v>
      </c>
      <c r="F32" s="15" t="s">
        <v>82</v>
      </c>
      <c r="G32" s="15">
        <v>5</v>
      </c>
      <c r="H32" s="51">
        <v>88</v>
      </c>
      <c r="I32" s="50">
        <f t="shared" si="0"/>
        <v>0</v>
      </c>
      <c r="J32" s="50">
        <f t="shared" si="1"/>
        <v>0</v>
      </c>
      <c r="K32" s="50">
        <f t="shared" si="2"/>
        <v>88</v>
      </c>
      <c r="L32" s="15"/>
      <c r="M32" s="15"/>
      <c r="N32" s="15"/>
      <c r="O32" s="15"/>
      <c r="P32" s="15"/>
      <c r="Q32" s="15"/>
      <c r="R32" s="15"/>
      <c r="S32" s="15"/>
    </row>
    <row r="33" spans="2:19" x14ac:dyDescent="0.3">
      <c r="B33" s="53">
        <v>2019</v>
      </c>
      <c r="C33" s="15" t="s">
        <v>479</v>
      </c>
      <c r="D33" s="15" t="s">
        <v>478</v>
      </c>
      <c r="E33" s="15">
        <v>2018</v>
      </c>
      <c r="F33" s="15" t="s">
        <v>77</v>
      </c>
      <c r="G33" s="15">
        <v>5</v>
      </c>
      <c r="H33" s="51">
        <v>175</v>
      </c>
      <c r="I33" s="50">
        <f t="shared" si="0"/>
        <v>0</v>
      </c>
      <c r="J33" s="50">
        <f t="shared" si="1"/>
        <v>0</v>
      </c>
      <c r="K33" s="50">
        <f t="shared" si="2"/>
        <v>175</v>
      </c>
      <c r="L33" s="15"/>
      <c r="M33" s="15"/>
      <c r="N33" s="15"/>
      <c r="O33" s="15"/>
      <c r="P33" s="15"/>
      <c r="Q33" s="15"/>
      <c r="R33" s="15"/>
      <c r="S33" s="15"/>
    </row>
    <row r="34" spans="2:19" x14ac:dyDescent="0.3">
      <c r="B34" s="53">
        <v>2019</v>
      </c>
      <c r="C34" s="15" t="s">
        <v>477</v>
      </c>
      <c r="D34" s="15" t="s">
        <v>88</v>
      </c>
      <c r="E34" s="15">
        <v>2019</v>
      </c>
      <c r="F34" s="15" t="s">
        <v>307</v>
      </c>
      <c r="G34" s="15">
        <v>5</v>
      </c>
      <c r="H34" s="51">
        <v>13</v>
      </c>
      <c r="I34" s="50">
        <f t="shared" si="0"/>
        <v>0</v>
      </c>
      <c r="J34" s="50">
        <f t="shared" si="1"/>
        <v>0</v>
      </c>
      <c r="K34" s="50">
        <f t="shared" si="2"/>
        <v>13</v>
      </c>
      <c r="L34" s="15"/>
      <c r="M34" s="15"/>
      <c r="N34" s="15"/>
      <c r="O34" s="15"/>
      <c r="P34" s="15"/>
      <c r="Q34" s="15"/>
      <c r="R34" s="15"/>
      <c r="S34" s="15"/>
    </row>
    <row r="35" spans="2:19" x14ac:dyDescent="0.3">
      <c r="B35" s="53">
        <v>2019</v>
      </c>
      <c r="C35" s="15" t="s">
        <v>476</v>
      </c>
      <c r="D35" s="15" t="s">
        <v>88</v>
      </c>
      <c r="E35" s="15">
        <v>2013</v>
      </c>
      <c r="F35" s="15" t="s">
        <v>117</v>
      </c>
      <c r="G35" s="15">
        <v>5</v>
      </c>
      <c r="H35" s="51">
        <v>0</v>
      </c>
      <c r="I35" s="50">
        <f t="shared" si="0"/>
        <v>0</v>
      </c>
      <c r="J35" s="50">
        <f t="shared" si="1"/>
        <v>0</v>
      </c>
      <c r="K35" s="50">
        <f t="shared" si="2"/>
        <v>0</v>
      </c>
      <c r="L35" s="15"/>
      <c r="M35" s="15"/>
      <c r="N35" s="15"/>
      <c r="O35" s="15"/>
      <c r="P35" s="15"/>
      <c r="Q35" s="15"/>
      <c r="R35" s="15"/>
      <c r="S35" s="15"/>
    </row>
    <row r="36" spans="2:19" x14ac:dyDescent="0.3">
      <c r="B36" s="53">
        <v>2019</v>
      </c>
      <c r="C36" s="15" t="s">
        <v>475</v>
      </c>
      <c r="D36" s="15" t="s">
        <v>88</v>
      </c>
      <c r="E36" s="15">
        <v>2018</v>
      </c>
      <c r="F36" s="15" t="s">
        <v>101</v>
      </c>
      <c r="G36" s="15">
        <v>4</v>
      </c>
      <c r="H36" s="51">
        <v>228</v>
      </c>
      <c r="I36" s="50">
        <f t="shared" si="0"/>
        <v>0</v>
      </c>
      <c r="J36" s="50">
        <f t="shared" si="1"/>
        <v>228</v>
      </c>
      <c r="K36" s="50">
        <f t="shared" si="2"/>
        <v>0</v>
      </c>
      <c r="L36" s="15"/>
      <c r="M36" s="15"/>
      <c r="N36" s="15"/>
      <c r="O36" s="15"/>
      <c r="P36" s="15"/>
      <c r="Q36" s="15"/>
      <c r="R36" s="15"/>
      <c r="S36" s="15"/>
    </row>
    <row r="37" spans="2:19" x14ac:dyDescent="0.3">
      <c r="B37" s="53">
        <v>2019</v>
      </c>
      <c r="C37" s="15" t="s">
        <v>474</v>
      </c>
      <c r="D37" s="15" t="s">
        <v>88</v>
      </c>
      <c r="E37" s="15">
        <v>2014</v>
      </c>
      <c r="F37" s="15" t="s">
        <v>94</v>
      </c>
      <c r="G37" s="15">
        <v>4</v>
      </c>
      <c r="H37" s="51">
        <v>16</v>
      </c>
      <c r="I37" s="50">
        <f t="shared" si="0"/>
        <v>0</v>
      </c>
      <c r="J37" s="50">
        <f t="shared" si="1"/>
        <v>16</v>
      </c>
      <c r="K37" s="50">
        <f t="shared" si="2"/>
        <v>0</v>
      </c>
      <c r="L37" s="15"/>
      <c r="M37" s="15"/>
      <c r="N37" s="15"/>
      <c r="O37" s="15"/>
      <c r="P37" s="15"/>
      <c r="Q37" s="15"/>
      <c r="R37" s="15"/>
      <c r="S37" s="15"/>
    </row>
    <row r="38" spans="2:19" x14ac:dyDescent="0.3">
      <c r="B38" s="53">
        <v>2019</v>
      </c>
      <c r="C38" s="15" t="s">
        <v>473</v>
      </c>
      <c r="D38" s="15" t="s">
        <v>88</v>
      </c>
      <c r="E38" s="15">
        <v>2017</v>
      </c>
      <c r="F38" s="15" t="s">
        <v>94</v>
      </c>
      <c r="G38" s="15">
        <v>4</v>
      </c>
      <c r="H38" s="51">
        <v>922</v>
      </c>
      <c r="I38" s="50">
        <f t="shared" si="0"/>
        <v>0</v>
      </c>
      <c r="J38" s="50">
        <f t="shared" si="1"/>
        <v>922</v>
      </c>
      <c r="K38" s="50">
        <f t="shared" si="2"/>
        <v>0</v>
      </c>
      <c r="L38" s="15"/>
      <c r="M38" s="15"/>
      <c r="N38" s="15"/>
      <c r="O38" s="15"/>
      <c r="P38" s="15"/>
      <c r="Q38" s="15"/>
      <c r="R38" s="15"/>
      <c r="S38" s="15"/>
    </row>
    <row r="39" spans="2:19" x14ac:dyDescent="0.3">
      <c r="B39" s="53">
        <v>2019</v>
      </c>
      <c r="C39" s="15" t="s">
        <v>472</v>
      </c>
      <c r="D39" s="15" t="s">
        <v>88</v>
      </c>
      <c r="E39" s="15">
        <v>2017</v>
      </c>
      <c r="F39" s="15" t="s">
        <v>101</v>
      </c>
      <c r="G39" s="15">
        <v>5</v>
      </c>
      <c r="H39" s="51">
        <v>195</v>
      </c>
      <c r="I39" s="50">
        <f t="shared" si="0"/>
        <v>0</v>
      </c>
      <c r="J39" s="50">
        <f t="shared" si="1"/>
        <v>0</v>
      </c>
      <c r="K39" s="50">
        <f t="shared" si="2"/>
        <v>195</v>
      </c>
      <c r="L39" s="15"/>
      <c r="M39" s="15"/>
      <c r="N39" s="15"/>
      <c r="O39" s="15"/>
      <c r="P39" s="15"/>
      <c r="Q39" s="15"/>
      <c r="R39" s="15"/>
      <c r="S39" s="15"/>
    </row>
    <row r="40" spans="2:19" x14ac:dyDescent="0.3">
      <c r="B40" s="53">
        <v>2019</v>
      </c>
      <c r="C40" s="15" t="s">
        <v>471</v>
      </c>
      <c r="D40" s="15" t="s">
        <v>470</v>
      </c>
      <c r="E40" s="15">
        <v>2021</v>
      </c>
      <c r="F40" s="15" t="s">
        <v>117</v>
      </c>
      <c r="G40" s="15">
        <v>4</v>
      </c>
      <c r="H40" s="51">
        <v>0</v>
      </c>
      <c r="I40" s="50">
        <f t="shared" si="0"/>
        <v>0</v>
      </c>
      <c r="J40" s="50">
        <f t="shared" si="1"/>
        <v>0</v>
      </c>
      <c r="K40" s="50">
        <f t="shared" si="2"/>
        <v>0</v>
      </c>
      <c r="L40" s="15"/>
      <c r="M40" s="15"/>
      <c r="N40" s="15"/>
      <c r="O40" s="15"/>
      <c r="P40" s="15"/>
      <c r="Q40" s="15"/>
      <c r="R40" s="15"/>
      <c r="S40" s="15"/>
    </row>
    <row r="41" spans="2:19" x14ac:dyDescent="0.3">
      <c r="B41" s="53">
        <v>2019</v>
      </c>
      <c r="C41" s="15" t="s">
        <v>469</v>
      </c>
      <c r="D41" s="15" t="s">
        <v>468</v>
      </c>
      <c r="E41" s="15">
        <v>2014</v>
      </c>
      <c r="F41" s="15" t="s">
        <v>117</v>
      </c>
      <c r="G41" s="15">
        <v>4</v>
      </c>
      <c r="H41" s="51">
        <v>353</v>
      </c>
      <c r="I41" s="50">
        <f t="shared" si="0"/>
        <v>0</v>
      </c>
      <c r="J41" s="50">
        <f t="shared" si="1"/>
        <v>353</v>
      </c>
      <c r="K41" s="50">
        <f t="shared" si="2"/>
        <v>0</v>
      </c>
      <c r="L41" s="15"/>
      <c r="M41" s="15"/>
      <c r="N41" s="15"/>
      <c r="O41" s="15"/>
      <c r="P41" s="15"/>
      <c r="Q41" s="15"/>
      <c r="R41" s="15"/>
      <c r="S41" s="15"/>
    </row>
    <row r="42" spans="2:19" x14ac:dyDescent="0.3">
      <c r="B42" s="53">
        <v>2019</v>
      </c>
      <c r="C42" s="15" t="s">
        <v>467</v>
      </c>
      <c r="D42" s="15" t="s">
        <v>88</v>
      </c>
      <c r="E42" s="15">
        <v>2013</v>
      </c>
      <c r="F42" s="15" t="s">
        <v>101</v>
      </c>
      <c r="G42" s="15">
        <v>5</v>
      </c>
      <c r="H42" s="51">
        <v>10</v>
      </c>
      <c r="I42" s="50">
        <f t="shared" si="0"/>
        <v>0</v>
      </c>
      <c r="J42" s="50">
        <f t="shared" si="1"/>
        <v>0</v>
      </c>
      <c r="K42" s="50">
        <f t="shared" si="2"/>
        <v>10</v>
      </c>
      <c r="L42" s="15"/>
      <c r="M42" s="15"/>
      <c r="N42" s="15"/>
      <c r="O42" s="15"/>
      <c r="P42" s="15"/>
      <c r="Q42" s="15"/>
      <c r="R42" s="15"/>
      <c r="S42" s="15"/>
    </row>
    <row r="43" spans="2:19" x14ac:dyDescent="0.3">
      <c r="B43" s="53">
        <v>2019</v>
      </c>
      <c r="C43" s="15" t="s">
        <v>466</v>
      </c>
      <c r="D43" s="15" t="s">
        <v>465</v>
      </c>
      <c r="E43" s="15">
        <v>2019</v>
      </c>
      <c r="F43" s="15" t="s">
        <v>82</v>
      </c>
      <c r="G43" s="15">
        <v>5</v>
      </c>
      <c r="H43" s="51">
        <v>251</v>
      </c>
      <c r="I43" s="50">
        <f t="shared" si="0"/>
        <v>0</v>
      </c>
      <c r="J43" s="50">
        <f t="shared" si="1"/>
        <v>0</v>
      </c>
      <c r="K43" s="50">
        <f t="shared" si="2"/>
        <v>251</v>
      </c>
      <c r="L43" s="15"/>
      <c r="M43" s="15"/>
      <c r="N43" s="15"/>
      <c r="O43" s="15"/>
      <c r="P43" s="15"/>
      <c r="Q43" s="15"/>
      <c r="R43" s="15"/>
      <c r="S43" s="15"/>
    </row>
    <row r="44" spans="2:19" x14ac:dyDescent="0.3">
      <c r="B44" s="53">
        <v>2019</v>
      </c>
      <c r="C44" s="15" t="s">
        <v>464</v>
      </c>
      <c r="D44" s="15" t="s">
        <v>463</v>
      </c>
      <c r="E44" s="15">
        <v>2014</v>
      </c>
      <c r="F44" s="15" t="s">
        <v>117</v>
      </c>
      <c r="G44" s="15">
        <v>3</v>
      </c>
      <c r="H44" s="51">
        <v>0</v>
      </c>
      <c r="I44" s="50">
        <f t="shared" si="0"/>
        <v>0</v>
      </c>
      <c r="J44" s="50">
        <f t="shared" si="1"/>
        <v>0</v>
      </c>
      <c r="K44" s="50">
        <f t="shared" si="2"/>
        <v>0</v>
      </c>
      <c r="L44" s="15"/>
      <c r="M44" s="15"/>
      <c r="N44" s="15"/>
      <c r="O44" s="15"/>
      <c r="P44" s="15"/>
      <c r="Q44" s="15"/>
      <c r="R44" s="15"/>
      <c r="S44" s="15"/>
    </row>
    <row r="45" spans="2:19" x14ac:dyDescent="0.3">
      <c r="B45" s="53">
        <v>2019</v>
      </c>
      <c r="C45" s="15" t="s">
        <v>462</v>
      </c>
      <c r="D45" s="15" t="s">
        <v>461</v>
      </c>
      <c r="E45" s="15">
        <v>2017</v>
      </c>
      <c r="F45" s="15" t="s">
        <v>117</v>
      </c>
      <c r="G45" s="15">
        <v>3</v>
      </c>
      <c r="H45" s="51">
        <v>0</v>
      </c>
      <c r="I45" s="50">
        <f t="shared" si="0"/>
        <v>0</v>
      </c>
      <c r="J45" s="50">
        <f t="shared" si="1"/>
        <v>0</v>
      </c>
      <c r="K45" s="50">
        <f t="shared" si="2"/>
        <v>0</v>
      </c>
      <c r="L45" s="15"/>
      <c r="M45" s="15"/>
      <c r="N45" s="15"/>
      <c r="O45" s="15"/>
      <c r="P45" s="15"/>
      <c r="Q45" s="15"/>
      <c r="R45" s="15"/>
      <c r="S45" s="15"/>
    </row>
    <row r="46" spans="2:19" x14ac:dyDescent="0.3">
      <c r="B46" s="53">
        <v>2019</v>
      </c>
      <c r="C46" s="15" t="s">
        <v>460</v>
      </c>
      <c r="D46" s="15" t="s">
        <v>88</v>
      </c>
      <c r="E46" s="15">
        <v>2015</v>
      </c>
      <c r="F46" s="15" t="s">
        <v>133</v>
      </c>
      <c r="G46" s="15">
        <v>5</v>
      </c>
      <c r="H46" s="51">
        <v>0</v>
      </c>
      <c r="I46" s="50">
        <f t="shared" si="0"/>
        <v>0</v>
      </c>
      <c r="J46" s="50">
        <f t="shared" si="1"/>
        <v>0</v>
      </c>
      <c r="K46" s="50">
        <f t="shared" si="2"/>
        <v>0</v>
      </c>
      <c r="L46" s="15"/>
      <c r="M46" s="15"/>
      <c r="N46" s="15"/>
      <c r="O46" s="15"/>
      <c r="P46" s="15"/>
      <c r="Q46" s="15"/>
      <c r="R46" s="15"/>
      <c r="S46" s="15"/>
    </row>
    <row r="47" spans="2:19" x14ac:dyDescent="0.3">
      <c r="B47" s="53">
        <v>2019</v>
      </c>
      <c r="C47" s="15" t="s">
        <v>459</v>
      </c>
      <c r="D47" s="15" t="s">
        <v>458</v>
      </c>
      <c r="E47" s="15">
        <v>2021</v>
      </c>
      <c r="F47" s="15" t="s">
        <v>82</v>
      </c>
      <c r="G47" s="15">
        <v>5</v>
      </c>
      <c r="H47" s="51">
        <v>0</v>
      </c>
      <c r="I47" s="50">
        <f t="shared" si="0"/>
        <v>0</v>
      </c>
      <c r="J47" s="50">
        <f t="shared" si="1"/>
        <v>0</v>
      </c>
      <c r="K47" s="50">
        <f t="shared" si="2"/>
        <v>0</v>
      </c>
      <c r="L47" s="15"/>
      <c r="M47" s="15"/>
      <c r="N47" s="15"/>
      <c r="O47" s="15"/>
      <c r="P47" s="15"/>
      <c r="Q47" s="15"/>
      <c r="R47" s="15"/>
      <c r="S47" s="15"/>
    </row>
    <row r="48" spans="2:19" x14ac:dyDescent="0.3">
      <c r="B48" s="53">
        <v>2019</v>
      </c>
      <c r="C48" s="15" t="s">
        <v>457</v>
      </c>
      <c r="D48" s="15" t="s">
        <v>456</v>
      </c>
      <c r="E48" s="15">
        <v>2017</v>
      </c>
      <c r="F48" s="15" t="s">
        <v>82</v>
      </c>
      <c r="G48" s="15">
        <v>3</v>
      </c>
      <c r="H48" s="51">
        <v>1082</v>
      </c>
      <c r="I48" s="50">
        <f t="shared" si="0"/>
        <v>1082</v>
      </c>
      <c r="J48" s="50">
        <f t="shared" si="1"/>
        <v>0</v>
      </c>
      <c r="K48" s="50">
        <f t="shared" si="2"/>
        <v>0</v>
      </c>
      <c r="L48" s="15"/>
      <c r="M48" s="15"/>
      <c r="N48" s="15"/>
      <c r="O48" s="15"/>
      <c r="P48" s="15"/>
      <c r="Q48" s="15"/>
      <c r="R48" s="15"/>
      <c r="S48" s="15"/>
    </row>
    <row r="49" spans="2:19" x14ac:dyDescent="0.3">
      <c r="B49" s="53">
        <v>2019</v>
      </c>
      <c r="C49" s="15" t="s">
        <v>455</v>
      </c>
      <c r="D49" s="15" t="s">
        <v>454</v>
      </c>
      <c r="E49" s="15">
        <v>2014</v>
      </c>
      <c r="F49" s="15" t="s">
        <v>101</v>
      </c>
      <c r="G49" s="15">
        <v>3</v>
      </c>
      <c r="H49" s="51">
        <v>353</v>
      </c>
      <c r="I49" s="50">
        <f t="shared" si="0"/>
        <v>353</v>
      </c>
      <c r="J49" s="50">
        <f t="shared" si="1"/>
        <v>0</v>
      </c>
      <c r="K49" s="50">
        <f t="shared" si="2"/>
        <v>0</v>
      </c>
      <c r="L49" s="15"/>
      <c r="M49" s="15"/>
      <c r="N49" s="15"/>
      <c r="O49" s="15"/>
      <c r="P49" s="15"/>
      <c r="Q49" s="15"/>
      <c r="R49" s="15"/>
      <c r="S49" s="15"/>
    </row>
    <row r="50" spans="2:19" x14ac:dyDescent="0.3">
      <c r="B50" s="53">
        <v>2019</v>
      </c>
      <c r="C50" s="15" t="s">
        <v>453</v>
      </c>
      <c r="D50" s="15" t="s">
        <v>88</v>
      </c>
      <c r="E50" s="15">
        <v>2013</v>
      </c>
      <c r="F50" s="15" t="s">
        <v>94</v>
      </c>
      <c r="G50" s="15">
        <v>4</v>
      </c>
      <c r="H50" s="51">
        <v>216</v>
      </c>
      <c r="I50" s="50">
        <f t="shared" si="0"/>
        <v>0</v>
      </c>
      <c r="J50" s="50">
        <f t="shared" si="1"/>
        <v>216</v>
      </c>
      <c r="K50" s="50">
        <f t="shared" si="2"/>
        <v>0</v>
      </c>
      <c r="L50" s="15"/>
      <c r="M50" s="15"/>
      <c r="N50" s="15"/>
      <c r="O50" s="15"/>
      <c r="P50" s="15"/>
      <c r="Q50" s="15"/>
      <c r="R50" s="15"/>
      <c r="S50" s="15"/>
    </row>
    <row r="51" spans="2:19" x14ac:dyDescent="0.3">
      <c r="B51" s="53">
        <v>2019</v>
      </c>
      <c r="C51" s="15" t="s">
        <v>453</v>
      </c>
      <c r="D51" s="15" t="s">
        <v>88</v>
      </c>
      <c r="E51" s="15">
        <v>2021</v>
      </c>
      <c r="F51" s="15" t="s">
        <v>94</v>
      </c>
      <c r="G51" s="15">
        <v>2</v>
      </c>
      <c r="H51" s="51">
        <v>0</v>
      </c>
      <c r="I51" s="50">
        <f t="shared" si="0"/>
        <v>0</v>
      </c>
      <c r="J51" s="50">
        <f t="shared" si="1"/>
        <v>0</v>
      </c>
      <c r="K51" s="50">
        <f t="shared" si="2"/>
        <v>0</v>
      </c>
      <c r="L51" s="15"/>
      <c r="M51" s="15"/>
      <c r="N51" s="15"/>
      <c r="O51" s="15"/>
      <c r="P51" s="15"/>
      <c r="Q51" s="15"/>
      <c r="R51" s="15"/>
      <c r="S51" s="15"/>
    </row>
    <row r="52" spans="2:19" x14ac:dyDescent="0.3">
      <c r="B52" s="53">
        <v>2019</v>
      </c>
      <c r="C52" s="15" t="s">
        <v>452</v>
      </c>
      <c r="D52" s="15" t="s">
        <v>451</v>
      </c>
      <c r="E52" s="15">
        <v>2021</v>
      </c>
      <c r="F52" s="15" t="s">
        <v>94</v>
      </c>
      <c r="G52" s="15">
        <v>2</v>
      </c>
      <c r="H52" s="51">
        <v>0</v>
      </c>
      <c r="I52" s="50">
        <f t="shared" si="0"/>
        <v>0</v>
      </c>
      <c r="J52" s="50">
        <f t="shared" si="1"/>
        <v>0</v>
      </c>
      <c r="K52" s="50">
        <f t="shared" si="2"/>
        <v>0</v>
      </c>
      <c r="L52" s="15"/>
      <c r="M52" s="15"/>
      <c r="N52" s="15"/>
      <c r="O52" s="15"/>
      <c r="P52" s="15"/>
      <c r="Q52" s="15"/>
      <c r="R52" s="15"/>
      <c r="S52" s="15"/>
    </row>
    <row r="53" spans="2:19" x14ac:dyDescent="0.3">
      <c r="B53" s="53">
        <v>2019</v>
      </c>
      <c r="C53" s="15" t="s">
        <v>450</v>
      </c>
      <c r="D53" s="15" t="s">
        <v>449</v>
      </c>
      <c r="E53" s="15">
        <v>2017</v>
      </c>
      <c r="F53" s="15" t="s">
        <v>94</v>
      </c>
      <c r="G53" s="15">
        <v>3</v>
      </c>
      <c r="H53" s="51">
        <v>0</v>
      </c>
      <c r="I53" s="50">
        <f t="shared" si="0"/>
        <v>0</v>
      </c>
      <c r="J53" s="50">
        <f t="shared" si="1"/>
        <v>0</v>
      </c>
      <c r="K53" s="50">
        <f t="shared" si="2"/>
        <v>0</v>
      </c>
      <c r="L53" s="15"/>
      <c r="M53" s="15"/>
      <c r="N53" s="15"/>
      <c r="O53" s="15"/>
      <c r="P53" s="15"/>
      <c r="Q53" s="15"/>
      <c r="R53" s="15"/>
      <c r="S53" s="15"/>
    </row>
    <row r="54" spans="2:19" x14ac:dyDescent="0.3">
      <c r="B54" s="53">
        <v>2019</v>
      </c>
      <c r="C54" s="15" t="s">
        <v>448</v>
      </c>
      <c r="D54" s="15" t="s">
        <v>447</v>
      </c>
      <c r="E54" s="15">
        <v>2019</v>
      </c>
      <c r="F54" s="15" t="s">
        <v>82</v>
      </c>
      <c r="G54" s="15">
        <v>4</v>
      </c>
      <c r="H54" s="51">
        <v>9</v>
      </c>
      <c r="I54" s="50">
        <f t="shared" si="0"/>
        <v>0</v>
      </c>
      <c r="J54" s="50">
        <f t="shared" si="1"/>
        <v>9</v>
      </c>
      <c r="K54" s="50">
        <f t="shared" si="2"/>
        <v>0</v>
      </c>
      <c r="L54" s="15"/>
      <c r="M54" s="15"/>
      <c r="N54" s="15"/>
      <c r="O54" s="15"/>
      <c r="P54" s="15"/>
      <c r="Q54" s="15"/>
      <c r="R54" s="15"/>
      <c r="S54" s="15"/>
    </row>
    <row r="55" spans="2:19" x14ac:dyDescent="0.3">
      <c r="B55" s="53">
        <v>2019</v>
      </c>
      <c r="C55" s="15" t="s">
        <v>446</v>
      </c>
      <c r="D55" s="15" t="s">
        <v>88</v>
      </c>
      <c r="E55" s="15">
        <v>2017</v>
      </c>
      <c r="F55" s="15" t="s">
        <v>82</v>
      </c>
      <c r="G55" s="15">
        <v>5</v>
      </c>
      <c r="H55" s="51">
        <v>30</v>
      </c>
      <c r="I55" s="50">
        <f t="shared" si="0"/>
        <v>0</v>
      </c>
      <c r="J55" s="50">
        <f t="shared" si="1"/>
        <v>0</v>
      </c>
      <c r="K55" s="50">
        <f t="shared" si="2"/>
        <v>30</v>
      </c>
      <c r="L55" s="15"/>
      <c r="M55" s="15"/>
      <c r="N55" s="15"/>
      <c r="O55" s="15"/>
      <c r="P55" s="15"/>
      <c r="Q55" s="15"/>
      <c r="R55" s="15"/>
      <c r="S55" s="15"/>
    </row>
    <row r="56" spans="2:19" x14ac:dyDescent="0.3">
      <c r="B56" s="53">
        <v>2019</v>
      </c>
      <c r="C56" s="15" t="s">
        <v>445</v>
      </c>
      <c r="D56" s="15" t="s">
        <v>444</v>
      </c>
      <c r="E56" s="15">
        <v>2017</v>
      </c>
      <c r="F56" s="15" t="s">
        <v>94</v>
      </c>
      <c r="G56" s="15">
        <v>3</v>
      </c>
      <c r="H56" s="51">
        <v>43</v>
      </c>
      <c r="I56" s="50">
        <f t="shared" si="0"/>
        <v>43</v>
      </c>
      <c r="J56" s="50">
        <f t="shared" si="1"/>
        <v>0</v>
      </c>
      <c r="K56" s="50">
        <f t="shared" si="2"/>
        <v>0</v>
      </c>
      <c r="L56" s="15"/>
      <c r="M56" s="15"/>
      <c r="N56" s="15"/>
      <c r="O56" s="15"/>
      <c r="P56" s="15"/>
      <c r="Q56" s="15"/>
      <c r="R56" s="15"/>
      <c r="S56" s="15"/>
    </row>
    <row r="57" spans="2:19" x14ac:dyDescent="0.3">
      <c r="B57" s="53">
        <v>2019</v>
      </c>
      <c r="C57" s="15" t="s">
        <v>443</v>
      </c>
      <c r="D57" s="15" t="s">
        <v>88</v>
      </c>
      <c r="E57" s="15">
        <v>2015</v>
      </c>
      <c r="F57" s="15" t="s">
        <v>101</v>
      </c>
      <c r="G57" s="15">
        <v>4</v>
      </c>
      <c r="H57" s="51">
        <v>10</v>
      </c>
      <c r="I57" s="50">
        <f t="shared" si="0"/>
        <v>0</v>
      </c>
      <c r="J57" s="50">
        <f t="shared" si="1"/>
        <v>10</v>
      </c>
      <c r="K57" s="50">
        <f t="shared" si="2"/>
        <v>0</v>
      </c>
      <c r="L57" s="15"/>
      <c r="M57" s="15"/>
      <c r="N57" s="15"/>
      <c r="O57" s="15"/>
      <c r="P57" s="15"/>
      <c r="Q57" s="15"/>
      <c r="R57" s="15"/>
      <c r="S57" s="15"/>
    </row>
    <row r="58" spans="2:19" x14ac:dyDescent="0.3">
      <c r="B58" s="53">
        <v>2019</v>
      </c>
      <c r="C58" s="15" t="s">
        <v>442</v>
      </c>
      <c r="D58" s="15" t="s">
        <v>441</v>
      </c>
      <c r="E58" s="15">
        <v>2017</v>
      </c>
      <c r="F58" s="15" t="s">
        <v>101</v>
      </c>
      <c r="G58" s="15">
        <v>3</v>
      </c>
      <c r="H58" s="51">
        <v>0</v>
      </c>
      <c r="I58" s="50">
        <f t="shared" si="0"/>
        <v>0</v>
      </c>
      <c r="J58" s="50">
        <f t="shared" si="1"/>
        <v>0</v>
      </c>
      <c r="K58" s="50">
        <f t="shared" si="2"/>
        <v>0</v>
      </c>
      <c r="L58" s="15"/>
      <c r="M58" s="15"/>
      <c r="N58" s="15"/>
      <c r="O58" s="15"/>
      <c r="P58" s="15"/>
      <c r="Q58" s="15"/>
      <c r="R58" s="15"/>
      <c r="S58" s="15"/>
    </row>
    <row r="59" spans="2:19" x14ac:dyDescent="0.3">
      <c r="B59" s="53">
        <v>2019</v>
      </c>
      <c r="C59" s="15" t="s">
        <v>440</v>
      </c>
      <c r="D59" s="15" t="s">
        <v>438</v>
      </c>
      <c r="E59" s="15">
        <v>2018</v>
      </c>
      <c r="F59" s="15" t="s">
        <v>94</v>
      </c>
      <c r="G59" s="15">
        <v>0</v>
      </c>
      <c r="H59" s="51">
        <v>0</v>
      </c>
      <c r="I59" s="50">
        <f t="shared" si="0"/>
        <v>0</v>
      </c>
      <c r="J59" s="50">
        <f t="shared" si="1"/>
        <v>0</v>
      </c>
      <c r="K59" s="50">
        <f t="shared" si="2"/>
        <v>0</v>
      </c>
      <c r="L59" s="15"/>
      <c r="M59" s="15"/>
      <c r="N59" s="15"/>
      <c r="O59" s="15"/>
      <c r="P59" s="15"/>
      <c r="Q59" s="15"/>
      <c r="R59" s="15"/>
      <c r="S59" s="15"/>
    </row>
    <row r="60" spans="2:19" x14ac:dyDescent="0.3">
      <c r="B60" s="53">
        <v>2019</v>
      </c>
      <c r="C60" s="15" t="s">
        <v>439</v>
      </c>
      <c r="D60" s="15" t="s">
        <v>438</v>
      </c>
      <c r="E60" s="15">
        <v>2015</v>
      </c>
      <c r="F60" s="15" t="s">
        <v>82</v>
      </c>
      <c r="G60" s="15">
        <v>3</v>
      </c>
      <c r="H60" s="51">
        <v>0</v>
      </c>
      <c r="I60" s="50">
        <f t="shared" si="0"/>
        <v>0</v>
      </c>
      <c r="J60" s="50">
        <f t="shared" si="1"/>
        <v>0</v>
      </c>
      <c r="K60" s="50">
        <f t="shared" si="2"/>
        <v>0</v>
      </c>
      <c r="L60" s="15"/>
      <c r="M60" s="15"/>
      <c r="N60" s="15"/>
      <c r="O60" s="15"/>
      <c r="P60" s="15"/>
      <c r="Q60" s="15"/>
      <c r="R60" s="15"/>
      <c r="S60" s="15"/>
    </row>
    <row r="61" spans="2:19" x14ac:dyDescent="0.3">
      <c r="B61" s="53">
        <v>2019</v>
      </c>
      <c r="C61" s="15" t="s">
        <v>437</v>
      </c>
      <c r="D61" s="15" t="s">
        <v>436</v>
      </c>
      <c r="E61" s="15">
        <v>2017</v>
      </c>
      <c r="F61" s="15" t="s">
        <v>117</v>
      </c>
      <c r="G61" s="15">
        <v>0</v>
      </c>
      <c r="H61" s="51">
        <v>0</v>
      </c>
      <c r="I61" s="50">
        <f t="shared" si="0"/>
        <v>0</v>
      </c>
      <c r="J61" s="50">
        <f t="shared" si="1"/>
        <v>0</v>
      </c>
      <c r="K61" s="50">
        <f t="shared" si="2"/>
        <v>0</v>
      </c>
      <c r="L61" s="15"/>
      <c r="M61" s="15"/>
      <c r="N61" s="15"/>
      <c r="O61" s="15"/>
      <c r="P61" s="15"/>
      <c r="Q61" s="15"/>
      <c r="R61" s="15"/>
      <c r="S61" s="15"/>
    </row>
    <row r="62" spans="2:19" x14ac:dyDescent="0.3">
      <c r="B62" s="53">
        <v>2019</v>
      </c>
      <c r="C62" s="15" t="s">
        <v>435</v>
      </c>
      <c r="D62" s="15" t="s">
        <v>434</v>
      </c>
      <c r="E62" s="15">
        <v>2016</v>
      </c>
      <c r="F62" s="15" t="s">
        <v>117</v>
      </c>
      <c r="G62" s="15">
        <v>4</v>
      </c>
      <c r="H62" s="51">
        <v>32</v>
      </c>
      <c r="I62" s="50">
        <f t="shared" si="0"/>
        <v>0</v>
      </c>
      <c r="J62" s="50">
        <f t="shared" si="1"/>
        <v>32</v>
      </c>
      <c r="K62" s="50">
        <f t="shared" si="2"/>
        <v>0</v>
      </c>
      <c r="L62" s="15"/>
      <c r="M62" s="15"/>
      <c r="N62" s="15"/>
      <c r="O62" s="15"/>
      <c r="P62" s="15"/>
      <c r="Q62" s="15"/>
      <c r="R62" s="15"/>
      <c r="S62" s="15"/>
    </row>
    <row r="63" spans="2:19" x14ac:dyDescent="0.3">
      <c r="B63" s="53">
        <v>2019</v>
      </c>
      <c r="C63" s="15" t="s">
        <v>433</v>
      </c>
      <c r="D63" s="15" t="s">
        <v>88</v>
      </c>
      <c r="E63" s="15">
        <v>2017</v>
      </c>
      <c r="F63" s="15" t="s">
        <v>101</v>
      </c>
      <c r="G63" s="15">
        <v>3</v>
      </c>
      <c r="H63" s="51">
        <v>79</v>
      </c>
      <c r="I63" s="50">
        <f t="shared" si="0"/>
        <v>79</v>
      </c>
      <c r="J63" s="50">
        <f t="shared" si="1"/>
        <v>0</v>
      </c>
      <c r="K63" s="50">
        <f t="shared" si="2"/>
        <v>0</v>
      </c>
      <c r="L63" s="15"/>
      <c r="M63" s="15"/>
      <c r="N63" s="15"/>
      <c r="O63" s="15"/>
      <c r="P63" s="15"/>
      <c r="Q63" s="15"/>
      <c r="R63" s="15"/>
      <c r="S63" s="15"/>
    </row>
    <row r="64" spans="2:19" x14ac:dyDescent="0.3">
      <c r="B64" s="53">
        <v>2019</v>
      </c>
      <c r="C64" s="15" t="s">
        <v>432</v>
      </c>
      <c r="D64" s="15" t="s">
        <v>88</v>
      </c>
      <c r="E64" s="15">
        <v>2013</v>
      </c>
      <c r="F64" s="15" t="s">
        <v>117</v>
      </c>
      <c r="G64" s="15">
        <v>4</v>
      </c>
      <c r="H64" s="51">
        <v>507</v>
      </c>
      <c r="I64" s="50">
        <f t="shared" si="0"/>
        <v>0</v>
      </c>
      <c r="J64" s="50">
        <f t="shared" si="1"/>
        <v>507</v>
      </c>
      <c r="K64" s="50">
        <f t="shared" si="2"/>
        <v>0</v>
      </c>
      <c r="L64" s="15"/>
      <c r="M64" s="15"/>
      <c r="N64" s="15"/>
      <c r="O64" s="15"/>
      <c r="P64" s="15"/>
      <c r="Q64" s="15"/>
      <c r="R64" s="15"/>
      <c r="S64" s="15"/>
    </row>
    <row r="65" spans="2:19" x14ac:dyDescent="0.3">
      <c r="B65" s="53">
        <v>2019</v>
      </c>
      <c r="C65" s="15" t="s">
        <v>431</v>
      </c>
      <c r="D65" s="15" t="s">
        <v>430</v>
      </c>
      <c r="E65" s="15">
        <v>2016</v>
      </c>
      <c r="F65" s="15" t="s">
        <v>77</v>
      </c>
      <c r="G65" s="15">
        <v>5</v>
      </c>
      <c r="H65" s="51">
        <v>120</v>
      </c>
      <c r="I65" s="50">
        <f t="shared" si="0"/>
        <v>0</v>
      </c>
      <c r="J65" s="50">
        <f t="shared" si="1"/>
        <v>0</v>
      </c>
      <c r="K65" s="50">
        <f t="shared" si="2"/>
        <v>120</v>
      </c>
      <c r="L65" s="15"/>
      <c r="M65" s="15"/>
      <c r="N65" s="15"/>
      <c r="O65" s="15"/>
      <c r="P65" s="15"/>
      <c r="Q65" s="15"/>
      <c r="R65" s="15"/>
      <c r="S65" s="15"/>
    </row>
    <row r="66" spans="2:19" x14ac:dyDescent="0.3">
      <c r="B66" s="53">
        <v>2019</v>
      </c>
      <c r="C66" s="15" t="s">
        <v>429</v>
      </c>
      <c r="D66" s="15" t="s">
        <v>88</v>
      </c>
      <c r="E66" s="15">
        <v>2019</v>
      </c>
      <c r="F66" s="15" t="s">
        <v>77</v>
      </c>
      <c r="G66" s="15">
        <v>5</v>
      </c>
      <c r="H66" s="51">
        <v>0</v>
      </c>
      <c r="I66" s="50">
        <f t="shared" si="0"/>
        <v>0</v>
      </c>
      <c r="J66" s="50">
        <f t="shared" si="1"/>
        <v>0</v>
      </c>
      <c r="K66" s="50">
        <f t="shared" si="2"/>
        <v>0</v>
      </c>
      <c r="L66" s="15"/>
      <c r="M66" s="15"/>
      <c r="N66" s="15"/>
      <c r="O66" s="15"/>
      <c r="P66" s="15"/>
      <c r="Q66" s="15"/>
      <c r="R66" s="15"/>
      <c r="S66" s="15"/>
    </row>
    <row r="67" spans="2:19" x14ac:dyDescent="0.3">
      <c r="B67" s="53">
        <v>2019</v>
      </c>
      <c r="C67" s="15" t="s">
        <v>428</v>
      </c>
      <c r="D67" s="15" t="s">
        <v>88</v>
      </c>
      <c r="E67" s="15">
        <v>2017</v>
      </c>
      <c r="F67" s="15" t="s">
        <v>94</v>
      </c>
      <c r="G67" s="15">
        <v>5</v>
      </c>
      <c r="H67" s="51">
        <v>2462</v>
      </c>
      <c r="I67" s="50">
        <f t="shared" si="0"/>
        <v>0</v>
      </c>
      <c r="J67" s="50">
        <f t="shared" si="1"/>
        <v>0</v>
      </c>
      <c r="K67" s="50">
        <f t="shared" si="2"/>
        <v>2462</v>
      </c>
      <c r="L67" s="15"/>
      <c r="M67" s="15"/>
      <c r="N67" s="15"/>
      <c r="O67" s="15"/>
      <c r="P67" s="15"/>
      <c r="Q67" s="15"/>
      <c r="R67" s="15"/>
      <c r="S67" s="15"/>
    </row>
    <row r="68" spans="2:19" x14ac:dyDescent="0.3">
      <c r="B68" s="53">
        <v>2019</v>
      </c>
      <c r="C68" s="15" t="s">
        <v>427</v>
      </c>
      <c r="D68" s="15" t="s">
        <v>88</v>
      </c>
      <c r="E68" s="15">
        <v>2019</v>
      </c>
      <c r="F68" s="15" t="s">
        <v>117</v>
      </c>
      <c r="G68" s="15">
        <v>5</v>
      </c>
      <c r="H68" s="51">
        <v>3890</v>
      </c>
      <c r="I68" s="50">
        <f t="shared" si="0"/>
        <v>0</v>
      </c>
      <c r="J68" s="50">
        <f t="shared" si="1"/>
        <v>0</v>
      </c>
      <c r="K68" s="50">
        <f t="shared" si="2"/>
        <v>3890</v>
      </c>
      <c r="L68" s="15"/>
      <c r="M68" s="15"/>
      <c r="N68" s="15"/>
      <c r="O68" s="15"/>
      <c r="P68" s="15"/>
      <c r="Q68" s="15"/>
      <c r="R68" s="15"/>
      <c r="S68" s="15"/>
    </row>
    <row r="69" spans="2:19" x14ac:dyDescent="0.3">
      <c r="B69" s="53">
        <v>2019</v>
      </c>
      <c r="C69" s="15" t="s">
        <v>426</v>
      </c>
      <c r="D69" s="15" t="s">
        <v>425</v>
      </c>
      <c r="E69" s="15">
        <v>2015</v>
      </c>
      <c r="F69" s="15" t="s">
        <v>99</v>
      </c>
      <c r="G69" s="15">
        <v>5</v>
      </c>
      <c r="H69" s="51">
        <v>5</v>
      </c>
      <c r="I69" s="50">
        <f t="shared" ref="I69:I132" si="3">IF(G69&lt;4,H69,0)</f>
        <v>0</v>
      </c>
      <c r="J69" s="50">
        <f t="shared" ref="J69:J132" si="4">IF(G69=4,H69,0)</f>
        <v>0</v>
      </c>
      <c r="K69" s="50">
        <f t="shared" ref="K69:K132" si="5">IF(G69=5,H69,0)</f>
        <v>5</v>
      </c>
      <c r="L69" s="15"/>
      <c r="M69" s="15"/>
      <c r="N69" s="15"/>
      <c r="O69" s="15"/>
      <c r="P69" s="15"/>
      <c r="Q69" s="15"/>
      <c r="R69" s="15"/>
      <c r="S69" s="15"/>
    </row>
    <row r="70" spans="2:19" x14ac:dyDescent="0.3">
      <c r="B70" s="53">
        <v>2019</v>
      </c>
      <c r="C70" s="15" t="s">
        <v>424</v>
      </c>
      <c r="D70" s="15" t="s">
        <v>88</v>
      </c>
      <c r="E70" s="15">
        <v>2017</v>
      </c>
      <c r="F70" s="15" t="s">
        <v>101</v>
      </c>
      <c r="G70" s="15">
        <v>3</v>
      </c>
      <c r="H70" s="51">
        <v>28</v>
      </c>
      <c r="I70" s="50">
        <f t="shared" si="3"/>
        <v>28</v>
      </c>
      <c r="J70" s="50">
        <f t="shared" si="4"/>
        <v>0</v>
      </c>
      <c r="K70" s="50">
        <f t="shared" si="5"/>
        <v>0</v>
      </c>
      <c r="L70" s="15"/>
      <c r="M70" s="15"/>
      <c r="N70" s="15"/>
      <c r="O70" s="15"/>
      <c r="P70" s="15"/>
      <c r="Q70" s="15"/>
      <c r="R70" s="15"/>
      <c r="S70" s="15"/>
    </row>
    <row r="71" spans="2:19" x14ac:dyDescent="0.3">
      <c r="B71" s="53">
        <v>2019</v>
      </c>
      <c r="C71" s="15" t="s">
        <v>423</v>
      </c>
      <c r="D71" s="15" t="s">
        <v>422</v>
      </c>
      <c r="E71" s="15">
        <v>2017</v>
      </c>
      <c r="F71" s="15" t="s">
        <v>94</v>
      </c>
      <c r="G71" s="15">
        <v>3</v>
      </c>
      <c r="H71" s="51">
        <v>0</v>
      </c>
      <c r="I71" s="50">
        <f t="shared" si="3"/>
        <v>0</v>
      </c>
      <c r="J71" s="50">
        <f t="shared" si="4"/>
        <v>0</v>
      </c>
      <c r="K71" s="50">
        <f t="shared" si="5"/>
        <v>0</v>
      </c>
      <c r="L71" s="15"/>
      <c r="M71" s="15"/>
      <c r="N71" s="15"/>
      <c r="O71" s="15"/>
      <c r="P71" s="15"/>
      <c r="Q71" s="15"/>
      <c r="R71" s="15"/>
      <c r="S71" s="15"/>
    </row>
    <row r="72" spans="2:19" x14ac:dyDescent="0.3">
      <c r="B72" s="53">
        <v>2019</v>
      </c>
      <c r="C72" s="15" t="s">
        <v>421</v>
      </c>
      <c r="D72" s="15" t="s">
        <v>420</v>
      </c>
      <c r="E72" s="15">
        <v>2019</v>
      </c>
      <c r="F72" s="15" t="s">
        <v>82</v>
      </c>
      <c r="G72" s="15">
        <v>5</v>
      </c>
      <c r="H72" s="51">
        <v>211</v>
      </c>
      <c r="I72" s="50">
        <f t="shared" si="3"/>
        <v>0</v>
      </c>
      <c r="J72" s="50">
        <f t="shared" si="4"/>
        <v>0</v>
      </c>
      <c r="K72" s="50">
        <f t="shared" si="5"/>
        <v>211</v>
      </c>
      <c r="L72" s="15"/>
      <c r="M72" s="15"/>
      <c r="N72" s="15"/>
      <c r="O72" s="15"/>
      <c r="P72" s="15"/>
      <c r="Q72" s="15"/>
      <c r="R72" s="15"/>
      <c r="S72" s="15"/>
    </row>
    <row r="73" spans="2:19" x14ac:dyDescent="0.3">
      <c r="B73" s="53">
        <v>2019</v>
      </c>
      <c r="C73" s="15" t="s">
        <v>419</v>
      </c>
      <c r="D73" s="15" t="s">
        <v>88</v>
      </c>
      <c r="E73" s="15">
        <v>2014</v>
      </c>
      <c r="F73" s="15" t="s">
        <v>90</v>
      </c>
      <c r="G73" s="15">
        <v>5</v>
      </c>
      <c r="H73" s="51">
        <v>298</v>
      </c>
      <c r="I73" s="50">
        <f t="shared" si="3"/>
        <v>0</v>
      </c>
      <c r="J73" s="50">
        <f t="shared" si="4"/>
        <v>0</v>
      </c>
      <c r="K73" s="50">
        <f t="shared" si="5"/>
        <v>298</v>
      </c>
      <c r="L73" s="15"/>
      <c r="M73" s="15"/>
      <c r="N73" s="15"/>
      <c r="O73" s="15"/>
      <c r="P73" s="15"/>
      <c r="Q73" s="15"/>
      <c r="R73" s="15"/>
      <c r="S73" s="15"/>
    </row>
    <row r="74" spans="2:19" x14ac:dyDescent="0.3">
      <c r="B74" s="53">
        <v>2019</v>
      </c>
      <c r="C74" s="15" t="s">
        <v>419</v>
      </c>
      <c r="D74" s="15" t="s">
        <v>418</v>
      </c>
      <c r="E74" s="15">
        <v>2019</v>
      </c>
      <c r="F74" s="15" t="s">
        <v>90</v>
      </c>
      <c r="G74" s="15">
        <v>5</v>
      </c>
      <c r="H74" s="51">
        <v>0</v>
      </c>
      <c r="I74" s="50">
        <f t="shared" si="3"/>
        <v>0</v>
      </c>
      <c r="J74" s="50">
        <f t="shared" si="4"/>
        <v>0</v>
      </c>
      <c r="K74" s="50">
        <f t="shared" si="5"/>
        <v>0</v>
      </c>
      <c r="L74" s="15"/>
      <c r="M74" s="15"/>
      <c r="N74" s="15"/>
      <c r="O74" s="15"/>
      <c r="P74" s="15"/>
      <c r="Q74" s="15"/>
      <c r="R74" s="15"/>
      <c r="S74" s="15"/>
    </row>
    <row r="75" spans="2:19" x14ac:dyDescent="0.3">
      <c r="B75" s="53">
        <v>2019</v>
      </c>
      <c r="C75" s="15" t="s">
        <v>417</v>
      </c>
      <c r="D75" s="15" t="s">
        <v>88</v>
      </c>
      <c r="E75" s="15">
        <v>2017</v>
      </c>
      <c r="F75" s="15" t="s">
        <v>307</v>
      </c>
      <c r="G75" s="15">
        <v>3</v>
      </c>
      <c r="H75" s="51">
        <v>39</v>
      </c>
      <c r="I75" s="50">
        <f t="shared" si="3"/>
        <v>39</v>
      </c>
      <c r="J75" s="50">
        <f t="shared" si="4"/>
        <v>0</v>
      </c>
      <c r="K75" s="50">
        <f t="shared" si="5"/>
        <v>0</v>
      </c>
      <c r="L75" s="15"/>
      <c r="M75" s="15"/>
      <c r="N75" s="15"/>
      <c r="O75" s="15"/>
      <c r="P75" s="15"/>
      <c r="Q75" s="15"/>
      <c r="R75" s="15"/>
      <c r="S75" s="15"/>
    </row>
    <row r="76" spans="2:19" x14ac:dyDescent="0.3">
      <c r="B76" s="53">
        <v>2019</v>
      </c>
      <c r="C76" s="15" t="s">
        <v>416</v>
      </c>
      <c r="D76" s="15" t="s">
        <v>88</v>
      </c>
      <c r="E76" s="15">
        <v>2019</v>
      </c>
      <c r="F76" s="15" t="s">
        <v>94</v>
      </c>
      <c r="G76" s="15">
        <v>5</v>
      </c>
      <c r="H76" s="51">
        <v>2</v>
      </c>
      <c r="I76" s="50">
        <f t="shared" si="3"/>
        <v>0</v>
      </c>
      <c r="J76" s="50">
        <f t="shared" si="4"/>
        <v>0</v>
      </c>
      <c r="K76" s="50">
        <f t="shared" si="5"/>
        <v>2</v>
      </c>
      <c r="L76" s="15"/>
      <c r="M76" s="15"/>
      <c r="N76" s="15"/>
      <c r="O76" s="15"/>
      <c r="P76" s="15"/>
      <c r="Q76" s="15"/>
      <c r="R76" s="15"/>
      <c r="S76" s="15"/>
    </row>
    <row r="77" spans="2:19" x14ac:dyDescent="0.3">
      <c r="B77" s="53">
        <v>2019</v>
      </c>
      <c r="C77" s="15" t="s">
        <v>415</v>
      </c>
      <c r="D77" s="15" t="s">
        <v>88</v>
      </c>
      <c r="E77" s="15">
        <v>2015</v>
      </c>
      <c r="F77" s="15" t="s">
        <v>99</v>
      </c>
      <c r="G77" s="15">
        <v>5</v>
      </c>
      <c r="H77" s="51">
        <v>80</v>
      </c>
      <c r="I77" s="50">
        <f t="shared" si="3"/>
        <v>0</v>
      </c>
      <c r="J77" s="50">
        <f t="shared" si="4"/>
        <v>0</v>
      </c>
      <c r="K77" s="50">
        <f t="shared" si="5"/>
        <v>80</v>
      </c>
      <c r="L77" s="15"/>
      <c r="M77" s="15"/>
      <c r="N77" s="15"/>
      <c r="O77" s="15"/>
      <c r="P77" s="15"/>
      <c r="Q77" s="15"/>
      <c r="R77" s="15"/>
      <c r="S77" s="15"/>
    </row>
    <row r="78" spans="2:19" x14ac:dyDescent="0.3">
      <c r="B78" s="53">
        <v>2019</v>
      </c>
      <c r="C78" s="15" t="s">
        <v>414</v>
      </c>
      <c r="D78" s="15" t="s">
        <v>413</v>
      </c>
      <c r="E78" s="15">
        <v>2018</v>
      </c>
      <c r="F78" s="15" t="s">
        <v>101</v>
      </c>
      <c r="G78" s="15">
        <v>4</v>
      </c>
      <c r="H78" s="51">
        <v>119</v>
      </c>
      <c r="I78" s="50">
        <f t="shared" si="3"/>
        <v>0</v>
      </c>
      <c r="J78" s="50">
        <f t="shared" si="4"/>
        <v>119</v>
      </c>
      <c r="K78" s="50">
        <f t="shared" si="5"/>
        <v>0</v>
      </c>
      <c r="L78" s="15"/>
      <c r="M78" s="15"/>
      <c r="N78" s="15"/>
      <c r="O78" s="15"/>
      <c r="P78" s="15"/>
      <c r="Q78" s="15"/>
      <c r="R78" s="15"/>
      <c r="S78" s="15"/>
    </row>
    <row r="79" spans="2:19" x14ac:dyDescent="0.3">
      <c r="B79" s="53">
        <v>2019</v>
      </c>
      <c r="C79" s="15" t="s">
        <v>412</v>
      </c>
      <c r="D79" s="15" t="s">
        <v>411</v>
      </c>
      <c r="E79" s="15">
        <v>2014</v>
      </c>
      <c r="F79" s="15" t="s">
        <v>94</v>
      </c>
      <c r="G79" s="15">
        <v>4</v>
      </c>
      <c r="H79" s="51">
        <v>0</v>
      </c>
      <c r="I79" s="50">
        <f t="shared" si="3"/>
        <v>0</v>
      </c>
      <c r="J79" s="50">
        <f t="shared" si="4"/>
        <v>0</v>
      </c>
      <c r="K79" s="50">
        <f t="shared" si="5"/>
        <v>0</v>
      </c>
      <c r="L79" s="15"/>
      <c r="M79" s="15"/>
      <c r="N79" s="15"/>
      <c r="O79" s="15"/>
      <c r="P79" s="15"/>
      <c r="Q79" s="15"/>
      <c r="R79" s="15"/>
      <c r="S79" s="15"/>
    </row>
    <row r="80" spans="2:19" x14ac:dyDescent="0.3">
      <c r="B80" s="53">
        <v>2019</v>
      </c>
      <c r="C80" s="15" t="s">
        <v>410</v>
      </c>
      <c r="D80" s="15" t="s">
        <v>409</v>
      </c>
      <c r="E80" s="15">
        <v>2021</v>
      </c>
      <c r="F80" s="15" t="s">
        <v>85</v>
      </c>
      <c r="G80" s="15">
        <v>5</v>
      </c>
      <c r="H80" s="51">
        <v>0</v>
      </c>
      <c r="I80" s="50">
        <f t="shared" si="3"/>
        <v>0</v>
      </c>
      <c r="J80" s="50">
        <f t="shared" si="4"/>
        <v>0</v>
      </c>
      <c r="K80" s="50">
        <f t="shared" si="5"/>
        <v>0</v>
      </c>
      <c r="L80" s="15"/>
      <c r="M80" s="15"/>
      <c r="N80" s="15"/>
      <c r="O80" s="15"/>
      <c r="P80" s="15"/>
      <c r="Q80" s="15"/>
      <c r="R80" s="15"/>
      <c r="S80" s="15"/>
    </row>
    <row r="81" spans="2:19" x14ac:dyDescent="0.3">
      <c r="B81" s="53">
        <v>2019</v>
      </c>
      <c r="C81" s="15" t="s">
        <v>408</v>
      </c>
      <c r="D81" s="15" t="s">
        <v>407</v>
      </c>
      <c r="E81" s="15">
        <v>2021</v>
      </c>
      <c r="F81" s="15" t="s">
        <v>77</v>
      </c>
      <c r="G81" s="15">
        <v>5</v>
      </c>
      <c r="H81" s="51">
        <v>0</v>
      </c>
      <c r="I81" s="50">
        <f t="shared" si="3"/>
        <v>0</v>
      </c>
      <c r="J81" s="50">
        <f t="shared" si="4"/>
        <v>0</v>
      </c>
      <c r="K81" s="50">
        <f t="shared" si="5"/>
        <v>0</v>
      </c>
      <c r="L81" s="15"/>
      <c r="M81" s="15"/>
      <c r="N81" s="15"/>
      <c r="O81" s="15"/>
      <c r="P81" s="15"/>
      <c r="Q81" s="15"/>
      <c r="R81" s="15"/>
      <c r="S81" s="15"/>
    </row>
    <row r="82" spans="2:19" x14ac:dyDescent="0.3">
      <c r="B82" s="53">
        <v>2019</v>
      </c>
      <c r="C82" s="15" t="s">
        <v>406</v>
      </c>
      <c r="D82" s="15" t="s">
        <v>88</v>
      </c>
      <c r="E82" s="15">
        <v>2017</v>
      </c>
      <c r="F82" s="15" t="s">
        <v>117</v>
      </c>
      <c r="G82" s="15">
        <v>5</v>
      </c>
      <c r="H82" s="51">
        <v>317</v>
      </c>
      <c r="I82" s="50">
        <f t="shared" si="3"/>
        <v>0</v>
      </c>
      <c r="J82" s="50">
        <f t="shared" si="4"/>
        <v>0</v>
      </c>
      <c r="K82" s="50">
        <f t="shared" si="5"/>
        <v>317</v>
      </c>
      <c r="L82" s="15"/>
      <c r="M82" s="15"/>
      <c r="N82" s="15"/>
      <c r="O82" s="15"/>
      <c r="P82" s="15"/>
      <c r="Q82" s="15"/>
      <c r="R82" s="15"/>
      <c r="S82" s="15"/>
    </row>
    <row r="83" spans="2:19" x14ac:dyDescent="0.3">
      <c r="B83" s="53">
        <v>2019</v>
      </c>
      <c r="C83" s="15" t="s">
        <v>405</v>
      </c>
      <c r="D83" s="15" t="s">
        <v>88</v>
      </c>
      <c r="E83" s="15">
        <v>2019</v>
      </c>
      <c r="F83" s="15" t="s">
        <v>77</v>
      </c>
      <c r="G83" s="15">
        <v>5</v>
      </c>
      <c r="H83" s="51">
        <v>450</v>
      </c>
      <c r="I83" s="50">
        <f t="shared" si="3"/>
        <v>0</v>
      </c>
      <c r="J83" s="50">
        <f t="shared" si="4"/>
        <v>0</v>
      </c>
      <c r="K83" s="50">
        <f t="shared" si="5"/>
        <v>450</v>
      </c>
      <c r="L83" s="15"/>
      <c r="M83" s="15"/>
      <c r="N83" s="15"/>
      <c r="O83" s="15"/>
      <c r="P83" s="15"/>
      <c r="Q83" s="15"/>
      <c r="R83" s="15"/>
      <c r="S83" s="15"/>
    </row>
    <row r="84" spans="2:19" x14ac:dyDescent="0.3">
      <c r="B84" s="53">
        <v>2019</v>
      </c>
      <c r="C84" s="15" t="s">
        <v>404</v>
      </c>
      <c r="D84" s="15" t="s">
        <v>88</v>
      </c>
      <c r="E84" s="15">
        <v>2020</v>
      </c>
      <c r="F84" s="15" t="s">
        <v>117</v>
      </c>
      <c r="G84" s="15">
        <v>4</v>
      </c>
      <c r="H84" s="51">
        <v>0</v>
      </c>
      <c r="I84" s="50">
        <f t="shared" si="3"/>
        <v>0</v>
      </c>
      <c r="J84" s="50">
        <f t="shared" si="4"/>
        <v>0</v>
      </c>
      <c r="K84" s="50">
        <f t="shared" si="5"/>
        <v>0</v>
      </c>
      <c r="L84" s="15"/>
      <c r="M84" s="15"/>
      <c r="N84" s="15"/>
      <c r="O84" s="15"/>
      <c r="P84" s="15"/>
      <c r="Q84" s="15"/>
      <c r="R84" s="15"/>
      <c r="S84" s="15"/>
    </row>
    <row r="85" spans="2:19" x14ac:dyDescent="0.3">
      <c r="B85" s="53">
        <v>2019</v>
      </c>
      <c r="C85" s="15" t="s">
        <v>403</v>
      </c>
      <c r="D85" s="15" t="s">
        <v>402</v>
      </c>
      <c r="E85" s="15">
        <v>2015</v>
      </c>
      <c r="F85" s="15" t="s">
        <v>117</v>
      </c>
      <c r="G85" s="15">
        <v>5</v>
      </c>
      <c r="H85" s="51">
        <v>131</v>
      </c>
      <c r="I85" s="50">
        <f t="shared" si="3"/>
        <v>0</v>
      </c>
      <c r="J85" s="50">
        <f t="shared" si="4"/>
        <v>0</v>
      </c>
      <c r="K85" s="50">
        <f t="shared" si="5"/>
        <v>131</v>
      </c>
      <c r="L85" s="15"/>
      <c r="M85" s="15"/>
      <c r="N85" s="15"/>
      <c r="O85" s="15"/>
      <c r="P85" s="15"/>
      <c r="Q85" s="15"/>
      <c r="R85" s="15"/>
      <c r="S85" s="15"/>
    </row>
    <row r="86" spans="2:19" x14ac:dyDescent="0.3">
      <c r="B86" s="53">
        <v>2019</v>
      </c>
      <c r="C86" s="15" t="s">
        <v>400</v>
      </c>
      <c r="D86" s="15" t="s">
        <v>401</v>
      </c>
      <c r="E86" s="15">
        <v>2015</v>
      </c>
      <c r="F86" s="15" t="s">
        <v>94</v>
      </c>
      <c r="G86" s="15">
        <v>5</v>
      </c>
      <c r="H86" s="51">
        <v>63</v>
      </c>
      <c r="I86" s="50">
        <f t="shared" si="3"/>
        <v>0</v>
      </c>
      <c r="J86" s="50">
        <f t="shared" si="4"/>
        <v>0</v>
      </c>
      <c r="K86" s="50">
        <f t="shared" si="5"/>
        <v>63</v>
      </c>
      <c r="L86" s="15"/>
      <c r="M86" s="15"/>
      <c r="N86" s="15"/>
      <c r="O86" s="15"/>
      <c r="P86" s="15"/>
      <c r="Q86" s="15"/>
      <c r="R86" s="15"/>
      <c r="S86" s="15"/>
    </row>
    <row r="87" spans="2:19" x14ac:dyDescent="0.3">
      <c r="B87" s="53">
        <v>2019</v>
      </c>
      <c r="C87" s="15" t="s">
        <v>400</v>
      </c>
      <c r="D87" s="15" t="s">
        <v>399</v>
      </c>
      <c r="E87" s="15">
        <v>2020</v>
      </c>
      <c r="F87" s="15" t="s">
        <v>117</v>
      </c>
      <c r="G87" s="15">
        <v>5</v>
      </c>
      <c r="H87" s="51">
        <v>0</v>
      </c>
      <c r="I87" s="50">
        <f t="shared" si="3"/>
        <v>0</v>
      </c>
      <c r="J87" s="50">
        <f t="shared" si="4"/>
        <v>0</v>
      </c>
      <c r="K87" s="50">
        <f t="shared" si="5"/>
        <v>0</v>
      </c>
      <c r="L87" s="15"/>
      <c r="M87" s="15"/>
      <c r="N87" s="15"/>
      <c r="O87" s="15"/>
      <c r="P87" s="15"/>
      <c r="Q87" s="15"/>
      <c r="R87" s="15"/>
      <c r="S87" s="15"/>
    </row>
    <row r="88" spans="2:19" x14ac:dyDescent="0.3">
      <c r="B88" s="53">
        <v>2019</v>
      </c>
      <c r="C88" s="15" t="s">
        <v>398</v>
      </c>
      <c r="D88" s="15" t="s">
        <v>88</v>
      </c>
      <c r="E88" s="15">
        <v>2014</v>
      </c>
      <c r="F88" s="15" t="s">
        <v>94</v>
      </c>
      <c r="G88" s="15">
        <v>4</v>
      </c>
      <c r="H88" s="51">
        <v>140</v>
      </c>
      <c r="I88" s="50">
        <f t="shared" si="3"/>
        <v>0</v>
      </c>
      <c r="J88" s="50">
        <f t="shared" si="4"/>
        <v>140</v>
      </c>
      <c r="K88" s="50">
        <f t="shared" si="5"/>
        <v>0</v>
      </c>
      <c r="L88" s="15"/>
      <c r="M88" s="15"/>
      <c r="N88" s="15"/>
      <c r="O88" s="15"/>
      <c r="P88" s="15"/>
      <c r="Q88" s="15"/>
      <c r="R88" s="15"/>
      <c r="S88" s="15"/>
    </row>
    <row r="89" spans="2:19" x14ac:dyDescent="0.3">
      <c r="B89" s="53">
        <v>2019</v>
      </c>
      <c r="C89" s="15" t="s">
        <v>398</v>
      </c>
      <c r="D89" s="15" t="s">
        <v>397</v>
      </c>
      <c r="E89" s="15">
        <v>2020</v>
      </c>
      <c r="F89" s="15" t="s">
        <v>94</v>
      </c>
      <c r="G89" s="15">
        <v>3</v>
      </c>
      <c r="H89" s="51">
        <v>0</v>
      </c>
      <c r="I89" s="50">
        <f t="shared" si="3"/>
        <v>0</v>
      </c>
      <c r="J89" s="50">
        <f t="shared" si="4"/>
        <v>0</v>
      </c>
      <c r="K89" s="50">
        <f t="shared" si="5"/>
        <v>0</v>
      </c>
      <c r="L89" s="15"/>
      <c r="M89" s="15"/>
      <c r="N89" s="15"/>
      <c r="O89" s="15"/>
      <c r="P89" s="15"/>
      <c r="Q89" s="15"/>
      <c r="R89" s="15"/>
      <c r="S89" s="15"/>
    </row>
    <row r="90" spans="2:19" x14ac:dyDescent="0.3">
      <c r="B90" s="53">
        <v>2019</v>
      </c>
      <c r="C90" s="15" t="s">
        <v>396</v>
      </c>
      <c r="D90" s="15" t="s">
        <v>395</v>
      </c>
      <c r="E90" s="15">
        <v>2015</v>
      </c>
      <c r="F90" s="15" t="s">
        <v>94</v>
      </c>
      <c r="G90" s="15">
        <v>4</v>
      </c>
      <c r="H90" s="51">
        <v>1285</v>
      </c>
      <c r="I90" s="50">
        <f t="shared" si="3"/>
        <v>0</v>
      </c>
      <c r="J90" s="50">
        <f t="shared" si="4"/>
        <v>1285</v>
      </c>
      <c r="K90" s="50">
        <f t="shared" si="5"/>
        <v>0</v>
      </c>
      <c r="L90" s="15"/>
      <c r="M90" s="15"/>
      <c r="N90" s="15"/>
      <c r="O90" s="15"/>
      <c r="P90" s="15"/>
      <c r="Q90" s="15"/>
      <c r="R90" s="15"/>
      <c r="S90" s="15"/>
    </row>
    <row r="91" spans="2:19" x14ac:dyDescent="0.3">
      <c r="B91" s="53">
        <v>2019</v>
      </c>
      <c r="C91" s="15" t="s">
        <v>394</v>
      </c>
      <c r="D91" s="15" t="s">
        <v>88</v>
      </c>
      <c r="E91" s="15">
        <v>2017</v>
      </c>
      <c r="F91" s="15" t="s">
        <v>117</v>
      </c>
      <c r="G91" s="15">
        <v>5</v>
      </c>
      <c r="H91" s="51">
        <v>1203</v>
      </c>
      <c r="I91" s="50">
        <f t="shared" si="3"/>
        <v>0</v>
      </c>
      <c r="J91" s="50">
        <f t="shared" si="4"/>
        <v>0</v>
      </c>
      <c r="K91" s="50">
        <f t="shared" si="5"/>
        <v>1203</v>
      </c>
      <c r="L91" s="15"/>
      <c r="M91" s="15"/>
      <c r="N91" s="15"/>
      <c r="O91" s="15"/>
      <c r="P91" s="15"/>
      <c r="Q91" s="15"/>
      <c r="R91" s="15"/>
      <c r="S91" s="15"/>
    </row>
    <row r="92" spans="2:19" x14ac:dyDescent="0.3">
      <c r="B92" s="53">
        <v>2019</v>
      </c>
      <c r="C92" s="15" t="s">
        <v>393</v>
      </c>
      <c r="D92" s="15" t="s">
        <v>88</v>
      </c>
      <c r="E92" s="15">
        <v>2016</v>
      </c>
      <c r="F92" s="15" t="s">
        <v>117</v>
      </c>
      <c r="G92" s="15">
        <v>5</v>
      </c>
      <c r="H92" s="51">
        <v>485</v>
      </c>
      <c r="I92" s="50">
        <f t="shared" si="3"/>
        <v>0</v>
      </c>
      <c r="J92" s="50">
        <f t="shared" si="4"/>
        <v>0</v>
      </c>
      <c r="K92" s="50">
        <f t="shared" si="5"/>
        <v>485</v>
      </c>
      <c r="L92" s="15"/>
      <c r="M92" s="15"/>
      <c r="N92" s="15"/>
      <c r="O92" s="15"/>
      <c r="P92" s="15"/>
      <c r="Q92" s="15"/>
      <c r="R92" s="15"/>
      <c r="S92" s="15"/>
    </row>
    <row r="93" spans="2:19" x14ac:dyDescent="0.3">
      <c r="B93" s="53">
        <v>2019</v>
      </c>
      <c r="C93" s="15" t="s">
        <v>392</v>
      </c>
      <c r="D93" s="15" t="s">
        <v>391</v>
      </c>
      <c r="E93" s="15">
        <v>2017</v>
      </c>
      <c r="F93" s="15" t="s">
        <v>82</v>
      </c>
      <c r="G93" s="15">
        <v>5</v>
      </c>
      <c r="H93" s="51">
        <v>570</v>
      </c>
      <c r="I93" s="50">
        <f t="shared" si="3"/>
        <v>0</v>
      </c>
      <c r="J93" s="50">
        <f t="shared" si="4"/>
        <v>0</v>
      </c>
      <c r="K93" s="50">
        <f t="shared" si="5"/>
        <v>570</v>
      </c>
      <c r="L93" s="15"/>
      <c r="M93" s="15"/>
      <c r="N93" s="15"/>
      <c r="O93" s="15"/>
      <c r="P93" s="15"/>
      <c r="Q93" s="15"/>
      <c r="R93" s="15"/>
      <c r="S93" s="15"/>
    </row>
    <row r="94" spans="2:19" x14ac:dyDescent="0.3">
      <c r="B94" s="53">
        <v>2019</v>
      </c>
      <c r="C94" s="15" t="s">
        <v>390</v>
      </c>
      <c r="D94" s="15" t="s">
        <v>389</v>
      </c>
      <c r="E94" s="15">
        <v>2018</v>
      </c>
      <c r="F94" s="15" t="s">
        <v>77</v>
      </c>
      <c r="G94" s="15">
        <v>5</v>
      </c>
      <c r="H94" s="51">
        <v>0</v>
      </c>
      <c r="I94" s="50">
        <f t="shared" si="3"/>
        <v>0</v>
      </c>
      <c r="J94" s="50">
        <f t="shared" si="4"/>
        <v>0</v>
      </c>
      <c r="K94" s="50">
        <f t="shared" si="5"/>
        <v>0</v>
      </c>
      <c r="L94" s="15"/>
      <c r="M94" s="15"/>
      <c r="N94" s="15"/>
      <c r="O94" s="15"/>
      <c r="P94" s="15"/>
      <c r="Q94" s="15"/>
      <c r="R94" s="15"/>
      <c r="S94" s="15"/>
    </row>
    <row r="95" spans="2:19" x14ac:dyDescent="0.3">
      <c r="B95" s="53">
        <v>2019</v>
      </c>
      <c r="C95" s="15" t="s">
        <v>388</v>
      </c>
      <c r="D95" s="15" t="s">
        <v>387</v>
      </c>
      <c r="E95" s="15">
        <v>2018</v>
      </c>
      <c r="F95" s="15" t="s">
        <v>77</v>
      </c>
      <c r="G95" s="15">
        <v>5</v>
      </c>
      <c r="H95" s="51">
        <v>22</v>
      </c>
      <c r="I95" s="50">
        <f t="shared" si="3"/>
        <v>0</v>
      </c>
      <c r="J95" s="50">
        <f t="shared" si="4"/>
        <v>0</v>
      </c>
      <c r="K95" s="50">
        <f t="shared" si="5"/>
        <v>22</v>
      </c>
      <c r="L95" s="15"/>
      <c r="M95" s="15"/>
      <c r="N95" s="15"/>
      <c r="O95" s="15"/>
      <c r="P95" s="15"/>
      <c r="Q95" s="15"/>
      <c r="R95" s="15"/>
      <c r="S95" s="15"/>
    </row>
    <row r="96" spans="2:19" x14ac:dyDescent="0.3">
      <c r="B96" s="53">
        <v>2019</v>
      </c>
      <c r="C96" s="15" t="s">
        <v>386</v>
      </c>
      <c r="D96" s="15" t="s">
        <v>385</v>
      </c>
      <c r="E96" s="15">
        <v>2015</v>
      </c>
      <c r="F96" s="15" t="s">
        <v>82</v>
      </c>
      <c r="G96" s="15">
        <v>5</v>
      </c>
      <c r="H96" s="51">
        <v>368</v>
      </c>
      <c r="I96" s="50">
        <f t="shared" si="3"/>
        <v>0</v>
      </c>
      <c r="J96" s="50">
        <f t="shared" si="4"/>
        <v>0</v>
      </c>
      <c r="K96" s="50">
        <f t="shared" si="5"/>
        <v>368</v>
      </c>
      <c r="L96" s="15"/>
      <c r="M96" s="15"/>
      <c r="N96" s="15"/>
      <c r="O96" s="15"/>
      <c r="P96" s="15"/>
      <c r="Q96" s="15"/>
      <c r="R96" s="15"/>
      <c r="S96" s="15"/>
    </row>
    <row r="97" spans="2:19" x14ac:dyDescent="0.3">
      <c r="B97" s="53">
        <v>2019</v>
      </c>
      <c r="C97" s="15" t="s">
        <v>384</v>
      </c>
      <c r="D97" s="15" t="s">
        <v>383</v>
      </c>
      <c r="E97" s="15">
        <v>2015</v>
      </c>
      <c r="F97" s="15" t="s">
        <v>117</v>
      </c>
      <c r="G97" s="15">
        <v>5</v>
      </c>
      <c r="H97" s="51">
        <v>0</v>
      </c>
      <c r="I97" s="50">
        <f t="shared" si="3"/>
        <v>0</v>
      </c>
      <c r="J97" s="50">
        <f t="shared" si="4"/>
        <v>0</v>
      </c>
      <c r="K97" s="50">
        <f t="shared" si="5"/>
        <v>0</v>
      </c>
      <c r="L97" s="15"/>
      <c r="M97" s="15"/>
      <c r="N97" s="15"/>
      <c r="O97" s="15"/>
      <c r="P97" s="15"/>
      <c r="Q97" s="15"/>
      <c r="R97" s="15"/>
      <c r="S97" s="15"/>
    </row>
    <row r="98" spans="2:19" x14ac:dyDescent="0.3">
      <c r="B98" s="53">
        <v>2019</v>
      </c>
      <c r="C98" s="15" t="s">
        <v>382</v>
      </c>
      <c r="D98" s="15" t="s">
        <v>88</v>
      </c>
      <c r="E98" s="15">
        <v>2013</v>
      </c>
      <c r="F98" s="15" t="s">
        <v>85</v>
      </c>
      <c r="G98" s="15">
        <v>5</v>
      </c>
      <c r="H98" s="51">
        <v>0</v>
      </c>
      <c r="I98" s="50">
        <f t="shared" si="3"/>
        <v>0</v>
      </c>
      <c r="J98" s="50">
        <f t="shared" si="4"/>
        <v>0</v>
      </c>
      <c r="K98" s="50">
        <f t="shared" si="5"/>
        <v>0</v>
      </c>
      <c r="L98" s="15"/>
      <c r="M98" s="15"/>
      <c r="N98" s="15"/>
      <c r="O98" s="15"/>
      <c r="P98" s="15"/>
      <c r="Q98" s="15"/>
      <c r="R98" s="15"/>
      <c r="S98" s="15"/>
    </row>
    <row r="99" spans="2:19" x14ac:dyDescent="0.3">
      <c r="B99" s="53">
        <v>2019</v>
      </c>
      <c r="C99" s="15" t="s">
        <v>381</v>
      </c>
      <c r="D99" s="15" t="s">
        <v>380</v>
      </c>
      <c r="E99" s="15">
        <v>2020</v>
      </c>
      <c r="F99" s="15" t="s">
        <v>137</v>
      </c>
      <c r="G99" s="15">
        <v>5</v>
      </c>
      <c r="H99" s="51">
        <v>0</v>
      </c>
      <c r="I99" s="50">
        <f t="shared" si="3"/>
        <v>0</v>
      </c>
      <c r="J99" s="50">
        <f t="shared" si="4"/>
        <v>0</v>
      </c>
      <c r="K99" s="50">
        <f t="shared" si="5"/>
        <v>0</v>
      </c>
      <c r="L99" s="15"/>
      <c r="M99" s="15"/>
      <c r="N99" s="15"/>
      <c r="O99" s="15"/>
      <c r="P99" s="15"/>
      <c r="Q99" s="15"/>
      <c r="R99" s="15"/>
      <c r="S99" s="15"/>
    </row>
    <row r="100" spans="2:19" x14ac:dyDescent="0.3">
      <c r="B100" s="53">
        <v>2019</v>
      </c>
      <c r="C100" s="15" t="s">
        <v>379</v>
      </c>
      <c r="D100" s="15" t="s">
        <v>88</v>
      </c>
      <c r="E100" s="15">
        <v>2017</v>
      </c>
      <c r="F100" s="15" t="s">
        <v>82</v>
      </c>
      <c r="G100" s="15">
        <v>5</v>
      </c>
      <c r="H100" s="51">
        <v>49</v>
      </c>
      <c r="I100" s="50">
        <f t="shared" si="3"/>
        <v>0</v>
      </c>
      <c r="J100" s="50">
        <f t="shared" si="4"/>
        <v>0</v>
      </c>
      <c r="K100" s="50">
        <f t="shared" si="5"/>
        <v>49</v>
      </c>
      <c r="L100" s="15"/>
      <c r="M100" s="15"/>
      <c r="N100" s="15"/>
      <c r="O100" s="15"/>
      <c r="P100" s="15"/>
      <c r="Q100" s="15"/>
      <c r="R100" s="15"/>
      <c r="S100" s="15"/>
    </row>
    <row r="101" spans="2:19" x14ac:dyDescent="0.3">
      <c r="B101" s="53">
        <v>2019</v>
      </c>
      <c r="C101" s="15" t="s">
        <v>378</v>
      </c>
      <c r="D101" s="15" t="s">
        <v>377</v>
      </c>
      <c r="E101" s="15">
        <v>2017</v>
      </c>
      <c r="F101" s="15" t="s">
        <v>82</v>
      </c>
      <c r="G101" s="15">
        <v>5</v>
      </c>
      <c r="H101" s="51">
        <v>22</v>
      </c>
      <c r="I101" s="50">
        <f t="shared" si="3"/>
        <v>0</v>
      </c>
      <c r="J101" s="50">
        <f t="shared" si="4"/>
        <v>0</v>
      </c>
      <c r="K101" s="50">
        <f t="shared" si="5"/>
        <v>22</v>
      </c>
      <c r="L101" s="15"/>
      <c r="M101" s="15"/>
      <c r="N101" s="15"/>
      <c r="O101" s="15"/>
      <c r="P101" s="15"/>
      <c r="Q101" s="15"/>
      <c r="R101" s="15"/>
      <c r="S101" s="15"/>
    </row>
    <row r="102" spans="2:19" x14ac:dyDescent="0.3">
      <c r="B102" s="53">
        <v>2019</v>
      </c>
      <c r="C102" s="15" t="s">
        <v>376</v>
      </c>
      <c r="D102" s="15" t="s">
        <v>375</v>
      </c>
      <c r="E102" s="15">
        <v>2018</v>
      </c>
      <c r="F102" s="15" t="s">
        <v>85</v>
      </c>
      <c r="G102" s="15">
        <v>5</v>
      </c>
      <c r="H102" s="51">
        <v>92</v>
      </c>
      <c r="I102" s="50">
        <f t="shared" si="3"/>
        <v>0</v>
      </c>
      <c r="J102" s="50">
        <f t="shared" si="4"/>
        <v>0</v>
      </c>
      <c r="K102" s="50">
        <f t="shared" si="5"/>
        <v>92</v>
      </c>
      <c r="L102" s="15"/>
      <c r="M102" s="15"/>
      <c r="N102" s="15"/>
      <c r="O102" s="15"/>
      <c r="P102" s="15"/>
      <c r="Q102" s="15"/>
      <c r="R102" s="15"/>
      <c r="S102" s="15"/>
    </row>
    <row r="103" spans="2:19" x14ac:dyDescent="0.3">
      <c r="B103" s="53">
        <v>2019</v>
      </c>
      <c r="C103" s="15" t="s">
        <v>374</v>
      </c>
      <c r="D103" s="15" t="s">
        <v>373</v>
      </c>
      <c r="E103" s="15">
        <v>2015</v>
      </c>
      <c r="F103" s="15" t="s">
        <v>90</v>
      </c>
      <c r="G103" s="15">
        <v>5</v>
      </c>
      <c r="H103" s="51">
        <v>37</v>
      </c>
      <c r="I103" s="50">
        <f t="shared" si="3"/>
        <v>0</v>
      </c>
      <c r="J103" s="50">
        <f t="shared" si="4"/>
        <v>0</v>
      </c>
      <c r="K103" s="50">
        <f t="shared" si="5"/>
        <v>37</v>
      </c>
      <c r="L103" s="15"/>
      <c r="M103" s="15"/>
      <c r="N103" s="15"/>
      <c r="O103" s="15"/>
      <c r="P103" s="15"/>
      <c r="Q103" s="15"/>
      <c r="R103" s="15"/>
      <c r="S103" s="15"/>
    </row>
    <row r="104" spans="2:19" x14ac:dyDescent="0.3">
      <c r="B104" s="53">
        <v>2019</v>
      </c>
      <c r="C104" s="15" t="s">
        <v>372</v>
      </c>
      <c r="D104" s="15" t="s">
        <v>88</v>
      </c>
      <c r="E104" s="15">
        <v>2015</v>
      </c>
      <c r="F104" s="15" t="s">
        <v>85</v>
      </c>
      <c r="G104" s="15">
        <v>5</v>
      </c>
      <c r="H104" s="51">
        <v>40</v>
      </c>
      <c r="I104" s="50">
        <f t="shared" si="3"/>
        <v>0</v>
      </c>
      <c r="J104" s="50">
        <f t="shared" si="4"/>
        <v>0</v>
      </c>
      <c r="K104" s="50">
        <f t="shared" si="5"/>
        <v>40</v>
      </c>
      <c r="L104" s="15"/>
      <c r="M104" s="15"/>
      <c r="N104" s="15"/>
      <c r="O104" s="15"/>
      <c r="P104" s="15"/>
      <c r="Q104" s="15"/>
      <c r="R104" s="15"/>
      <c r="S104" s="15"/>
    </row>
    <row r="105" spans="2:19" x14ac:dyDescent="0.3">
      <c r="B105" s="53">
        <v>2019</v>
      </c>
      <c r="C105" s="15" t="s">
        <v>371</v>
      </c>
      <c r="D105" s="15" t="s">
        <v>88</v>
      </c>
      <c r="E105" s="15">
        <v>2013</v>
      </c>
      <c r="F105" s="15" t="s">
        <v>82</v>
      </c>
      <c r="G105" s="15">
        <v>5</v>
      </c>
      <c r="H105" s="51">
        <v>1</v>
      </c>
      <c r="I105" s="50">
        <f t="shared" si="3"/>
        <v>0</v>
      </c>
      <c r="J105" s="50">
        <f t="shared" si="4"/>
        <v>0</v>
      </c>
      <c r="K105" s="50">
        <f t="shared" si="5"/>
        <v>1</v>
      </c>
      <c r="L105" s="15"/>
      <c r="M105" s="15"/>
      <c r="N105" s="15"/>
      <c r="O105" s="15"/>
      <c r="P105" s="15"/>
      <c r="Q105" s="15"/>
      <c r="R105" s="15"/>
      <c r="S105" s="15"/>
    </row>
    <row r="106" spans="2:19" x14ac:dyDescent="0.3">
      <c r="B106" s="53">
        <v>2019</v>
      </c>
      <c r="C106" s="15" t="s">
        <v>371</v>
      </c>
      <c r="D106" s="15" t="s">
        <v>370</v>
      </c>
      <c r="E106" s="15">
        <v>2019</v>
      </c>
      <c r="F106" s="15" t="s">
        <v>82</v>
      </c>
      <c r="G106" s="15">
        <v>4</v>
      </c>
      <c r="H106" s="51">
        <v>0</v>
      </c>
      <c r="I106" s="50">
        <f t="shared" si="3"/>
        <v>0</v>
      </c>
      <c r="J106" s="50">
        <f t="shared" si="4"/>
        <v>0</v>
      </c>
      <c r="K106" s="50">
        <f t="shared" si="5"/>
        <v>0</v>
      </c>
      <c r="L106" s="15"/>
      <c r="M106" s="15"/>
      <c r="N106" s="15"/>
      <c r="O106" s="15"/>
      <c r="P106" s="15"/>
      <c r="Q106" s="15"/>
      <c r="R106" s="15"/>
      <c r="S106" s="15"/>
    </row>
    <row r="107" spans="2:19" x14ac:dyDescent="0.3">
      <c r="B107" s="53">
        <v>2019</v>
      </c>
      <c r="C107" s="15" t="s">
        <v>369</v>
      </c>
      <c r="D107" s="15" t="s">
        <v>368</v>
      </c>
      <c r="E107" s="15">
        <v>2017</v>
      </c>
      <c r="F107" s="15" t="s">
        <v>82</v>
      </c>
      <c r="G107" s="15">
        <v>5</v>
      </c>
      <c r="H107" s="51">
        <v>11</v>
      </c>
      <c r="I107" s="50">
        <f t="shared" si="3"/>
        <v>0</v>
      </c>
      <c r="J107" s="50">
        <f t="shared" si="4"/>
        <v>0</v>
      </c>
      <c r="K107" s="50">
        <f t="shared" si="5"/>
        <v>11</v>
      </c>
      <c r="L107" s="15"/>
      <c r="M107" s="15"/>
      <c r="N107" s="15"/>
      <c r="O107" s="15"/>
      <c r="P107" s="15"/>
      <c r="Q107" s="15"/>
      <c r="R107" s="15"/>
      <c r="S107" s="15"/>
    </row>
    <row r="108" spans="2:19" x14ac:dyDescent="0.3">
      <c r="B108" s="53">
        <v>2019</v>
      </c>
      <c r="C108" s="15" t="s">
        <v>367</v>
      </c>
      <c r="D108" s="15" t="s">
        <v>88</v>
      </c>
      <c r="E108" s="15">
        <v>2014</v>
      </c>
      <c r="F108" s="15" t="s">
        <v>82</v>
      </c>
      <c r="G108" s="15">
        <v>5</v>
      </c>
      <c r="H108" s="51">
        <v>0</v>
      </c>
      <c r="I108" s="50">
        <f t="shared" si="3"/>
        <v>0</v>
      </c>
      <c r="J108" s="50">
        <f t="shared" si="4"/>
        <v>0</v>
      </c>
      <c r="K108" s="50">
        <f t="shared" si="5"/>
        <v>0</v>
      </c>
      <c r="L108" s="15"/>
      <c r="M108" s="15"/>
      <c r="N108" s="15"/>
      <c r="O108" s="15"/>
      <c r="P108" s="15"/>
      <c r="Q108" s="15"/>
      <c r="R108" s="15"/>
      <c r="S108" s="15"/>
    </row>
    <row r="109" spans="2:19" x14ac:dyDescent="0.3">
      <c r="B109" s="53">
        <v>2019</v>
      </c>
      <c r="C109" s="15" t="s">
        <v>367</v>
      </c>
      <c r="D109" s="15" t="s">
        <v>366</v>
      </c>
      <c r="E109" s="15">
        <v>2019</v>
      </c>
      <c r="F109" s="15" t="s">
        <v>82</v>
      </c>
      <c r="G109" s="15">
        <v>3</v>
      </c>
      <c r="H109" s="51">
        <v>9</v>
      </c>
      <c r="I109" s="50">
        <f t="shared" si="3"/>
        <v>9</v>
      </c>
      <c r="J109" s="50">
        <f t="shared" si="4"/>
        <v>0</v>
      </c>
      <c r="K109" s="50">
        <f t="shared" si="5"/>
        <v>0</v>
      </c>
      <c r="L109" s="15"/>
      <c r="M109" s="15"/>
      <c r="N109" s="15"/>
      <c r="O109" s="15"/>
      <c r="P109" s="15"/>
      <c r="Q109" s="15"/>
      <c r="R109" s="15"/>
      <c r="S109" s="15"/>
    </row>
    <row r="110" spans="2:19" x14ac:dyDescent="0.3">
      <c r="B110" s="53">
        <v>2019</v>
      </c>
      <c r="C110" s="15" t="s">
        <v>365</v>
      </c>
      <c r="D110" s="15" t="s">
        <v>364</v>
      </c>
      <c r="E110" s="15">
        <v>2018</v>
      </c>
      <c r="F110" s="15" t="s">
        <v>77</v>
      </c>
      <c r="G110" s="15">
        <v>1</v>
      </c>
      <c r="H110" s="51">
        <v>1</v>
      </c>
      <c r="I110" s="50">
        <f t="shared" si="3"/>
        <v>1</v>
      </c>
      <c r="J110" s="50">
        <f t="shared" si="4"/>
        <v>0</v>
      </c>
      <c r="K110" s="50">
        <f t="shared" si="5"/>
        <v>0</v>
      </c>
      <c r="L110" s="15"/>
      <c r="M110" s="15"/>
      <c r="N110" s="15"/>
      <c r="O110" s="15"/>
      <c r="P110" s="15"/>
      <c r="Q110" s="15"/>
      <c r="R110" s="15"/>
      <c r="S110" s="15"/>
    </row>
    <row r="111" spans="2:19" x14ac:dyDescent="0.3">
      <c r="B111" s="53">
        <v>2019</v>
      </c>
      <c r="C111" s="15" t="s">
        <v>363</v>
      </c>
      <c r="D111" s="15" t="s">
        <v>88</v>
      </c>
      <c r="E111" s="15">
        <v>2013</v>
      </c>
      <c r="F111" s="15" t="s">
        <v>101</v>
      </c>
      <c r="G111" s="15">
        <v>5</v>
      </c>
      <c r="H111" s="51">
        <v>39</v>
      </c>
      <c r="I111" s="50">
        <f t="shared" si="3"/>
        <v>0</v>
      </c>
      <c r="J111" s="50">
        <f t="shared" si="4"/>
        <v>0</v>
      </c>
      <c r="K111" s="50">
        <f t="shared" si="5"/>
        <v>39</v>
      </c>
      <c r="L111" s="15"/>
      <c r="M111" s="15"/>
      <c r="N111" s="15"/>
      <c r="O111" s="15"/>
      <c r="P111" s="15"/>
      <c r="Q111" s="15"/>
      <c r="R111" s="15"/>
      <c r="S111" s="15"/>
    </row>
    <row r="112" spans="2:19" x14ac:dyDescent="0.3">
      <c r="B112" s="53">
        <v>2019</v>
      </c>
      <c r="C112" s="15" t="s">
        <v>362</v>
      </c>
      <c r="D112" s="15" t="s">
        <v>361</v>
      </c>
      <c r="E112" s="15">
        <v>2019</v>
      </c>
      <c r="F112" s="15" t="s">
        <v>117</v>
      </c>
      <c r="G112" s="15">
        <v>5</v>
      </c>
      <c r="H112" s="51">
        <v>2397</v>
      </c>
      <c r="I112" s="50">
        <f t="shared" si="3"/>
        <v>0</v>
      </c>
      <c r="J112" s="50">
        <f t="shared" si="4"/>
        <v>0</v>
      </c>
      <c r="K112" s="50">
        <f t="shared" si="5"/>
        <v>2397</v>
      </c>
      <c r="L112" s="15"/>
      <c r="M112" s="15"/>
      <c r="N112" s="15"/>
      <c r="O112" s="15"/>
      <c r="P112" s="15"/>
      <c r="Q112" s="15"/>
      <c r="R112" s="15"/>
      <c r="S112" s="15"/>
    </row>
    <row r="113" spans="2:19" x14ac:dyDescent="0.3">
      <c r="B113" s="53">
        <v>2019</v>
      </c>
      <c r="C113" s="15" t="s">
        <v>360</v>
      </c>
      <c r="D113" s="15" t="s">
        <v>359</v>
      </c>
      <c r="E113" s="15">
        <v>2016</v>
      </c>
      <c r="F113" s="15" t="s">
        <v>117</v>
      </c>
      <c r="G113" s="15">
        <v>5</v>
      </c>
      <c r="H113" s="51">
        <v>1087</v>
      </c>
      <c r="I113" s="50">
        <f t="shared" si="3"/>
        <v>0</v>
      </c>
      <c r="J113" s="50">
        <f t="shared" si="4"/>
        <v>0</v>
      </c>
      <c r="K113" s="50">
        <f t="shared" si="5"/>
        <v>1087</v>
      </c>
      <c r="L113" s="15"/>
      <c r="M113" s="15"/>
      <c r="N113" s="15"/>
      <c r="O113" s="15"/>
      <c r="P113" s="15"/>
      <c r="Q113" s="15"/>
      <c r="R113" s="15"/>
      <c r="S113" s="15"/>
    </row>
    <row r="114" spans="2:19" x14ac:dyDescent="0.3">
      <c r="B114" s="53">
        <v>2019</v>
      </c>
      <c r="C114" s="15" t="s">
        <v>358</v>
      </c>
      <c r="D114" s="15" t="s">
        <v>357</v>
      </c>
      <c r="E114" s="15">
        <v>2015</v>
      </c>
      <c r="F114" s="15" t="s">
        <v>90</v>
      </c>
      <c r="G114" s="15">
        <v>5</v>
      </c>
      <c r="H114" s="51">
        <v>336</v>
      </c>
      <c r="I114" s="50">
        <f t="shared" si="3"/>
        <v>0</v>
      </c>
      <c r="J114" s="50">
        <f t="shared" si="4"/>
        <v>0</v>
      </c>
      <c r="K114" s="50">
        <f t="shared" si="5"/>
        <v>336</v>
      </c>
      <c r="L114" s="15"/>
      <c r="M114" s="15"/>
      <c r="N114" s="15"/>
      <c r="O114" s="15"/>
      <c r="P114" s="15"/>
      <c r="Q114" s="15"/>
      <c r="R114" s="15"/>
      <c r="S114" s="15"/>
    </row>
    <row r="115" spans="2:19" x14ac:dyDescent="0.3">
      <c r="B115" s="53">
        <v>2019</v>
      </c>
      <c r="C115" s="15" t="s">
        <v>356</v>
      </c>
      <c r="D115" s="15" t="s">
        <v>88</v>
      </c>
      <c r="E115" s="15">
        <v>2017</v>
      </c>
      <c r="F115" s="15" t="s">
        <v>94</v>
      </c>
      <c r="G115" s="15">
        <v>4</v>
      </c>
      <c r="H115" s="51">
        <v>446</v>
      </c>
      <c r="I115" s="50">
        <f t="shared" si="3"/>
        <v>0</v>
      </c>
      <c r="J115" s="50">
        <f t="shared" si="4"/>
        <v>446</v>
      </c>
      <c r="K115" s="50">
        <f t="shared" si="5"/>
        <v>0</v>
      </c>
      <c r="L115" s="15"/>
      <c r="M115" s="15"/>
      <c r="N115" s="15"/>
      <c r="O115" s="15"/>
      <c r="P115" s="15"/>
      <c r="Q115" s="15"/>
      <c r="R115" s="15"/>
      <c r="S115" s="15"/>
    </row>
    <row r="116" spans="2:19" x14ac:dyDescent="0.3">
      <c r="B116" s="53">
        <v>2019</v>
      </c>
      <c r="C116" s="15" t="s">
        <v>355</v>
      </c>
      <c r="D116" s="15" t="s">
        <v>354</v>
      </c>
      <c r="E116" s="15">
        <v>2017</v>
      </c>
      <c r="F116" s="15" t="s">
        <v>117</v>
      </c>
      <c r="G116" s="15">
        <v>5</v>
      </c>
      <c r="H116" s="51">
        <v>1269</v>
      </c>
      <c r="I116" s="50">
        <f t="shared" si="3"/>
        <v>0</v>
      </c>
      <c r="J116" s="50">
        <f t="shared" si="4"/>
        <v>0</v>
      </c>
      <c r="K116" s="50">
        <f t="shared" si="5"/>
        <v>1269</v>
      </c>
      <c r="L116" s="15"/>
      <c r="M116" s="15"/>
      <c r="N116" s="15"/>
      <c r="O116" s="15"/>
      <c r="P116" s="15"/>
      <c r="Q116" s="15"/>
      <c r="R116" s="15"/>
      <c r="S116" s="15"/>
    </row>
    <row r="117" spans="2:19" x14ac:dyDescent="0.3">
      <c r="B117" s="53">
        <v>2019</v>
      </c>
      <c r="C117" s="15" t="s">
        <v>352</v>
      </c>
      <c r="D117" s="15" t="s">
        <v>353</v>
      </c>
      <c r="E117" s="15">
        <v>2014</v>
      </c>
      <c r="F117" s="15" t="s">
        <v>77</v>
      </c>
      <c r="G117" s="15">
        <v>5</v>
      </c>
      <c r="H117" s="51">
        <v>100</v>
      </c>
      <c r="I117" s="50">
        <f t="shared" si="3"/>
        <v>0</v>
      </c>
      <c r="J117" s="50">
        <f t="shared" si="4"/>
        <v>0</v>
      </c>
      <c r="K117" s="50">
        <f t="shared" si="5"/>
        <v>100</v>
      </c>
      <c r="L117" s="15"/>
      <c r="M117" s="15"/>
      <c r="N117" s="15"/>
      <c r="O117" s="15"/>
      <c r="P117" s="15"/>
      <c r="Q117" s="15"/>
      <c r="R117" s="15"/>
      <c r="S117" s="15"/>
    </row>
    <row r="118" spans="2:19" x14ac:dyDescent="0.3">
      <c r="B118" s="53">
        <v>2019</v>
      </c>
      <c r="C118" s="15" t="s">
        <v>352</v>
      </c>
      <c r="D118" s="15" t="s">
        <v>351</v>
      </c>
      <c r="E118" s="15">
        <v>2020</v>
      </c>
      <c r="F118" s="15" t="s">
        <v>77</v>
      </c>
      <c r="G118" s="15">
        <v>5</v>
      </c>
      <c r="H118" s="51">
        <v>0</v>
      </c>
      <c r="I118" s="50">
        <f t="shared" si="3"/>
        <v>0</v>
      </c>
      <c r="J118" s="50">
        <f t="shared" si="4"/>
        <v>0</v>
      </c>
      <c r="K118" s="50">
        <f t="shared" si="5"/>
        <v>0</v>
      </c>
      <c r="L118" s="15"/>
      <c r="M118" s="15"/>
      <c r="N118" s="15"/>
      <c r="O118" s="15"/>
      <c r="P118" s="15"/>
      <c r="Q118" s="15"/>
      <c r="R118" s="15"/>
      <c r="S118" s="15"/>
    </row>
    <row r="119" spans="2:19" x14ac:dyDescent="0.3">
      <c r="B119" s="53">
        <v>2019</v>
      </c>
      <c r="C119" s="15" t="s">
        <v>350</v>
      </c>
      <c r="D119" s="15" t="s">
        <v>349</v>
      </c>
      <c r="E119" s="15">
        <v>2014</v>
      </c>
      <c r="F119" s="15" t="s">
        <v>101</v>
      </c>
      <c r="G119" s="15">
        <v>4</v>
      </c>
      <c r="H119" s="51">
        <v>17</v>
      </c>
      <c r="I119" s="50">
        <f t="shared" si="3"/>
        <v>0</v>
      </c>
      <c r="J119" s="50">
        <f t="shared" si="4"/>
        <v>17</v>
      </c>
      <c r="K119" s="50">
        <f t="shared" si="5"/>
        <v>0</v>
      </c>
      <c r="L119" s="15"/>
      <c r="M119" s="15"/>
      <c r="N119" s="15"/>
      <c r="O119" s="15"/>
      <c r="P119" s="15"/>
      <c r="Q119" s="15"/>
      <c r="R119" s="15"/>
      <c r="S119" s="15"/>
    </row>
    <row r="120" spans="2:19" x14ac:dyDescent="0.3">
      <c r="B120" s="53">
        <v>2019</v>
      </c>
      <c r="C120" s="15" t="s">
        <v>348</v>
      </c>
      <c r="D120" s="15" t="s">
        <v>88</v>
      </c>
      <c r="E120" s="15">
        <v>2014</v>
      </c>
      <c r="F120" s="15" t="s">
        <v>101</v>
      </c>
      <c r="G120" s="15">
        <v>4</v>
      </c>
      <c r="H120" s="51">
        <v>0</v>
      </c>
      <c r="I120" s="50">
        <f t="shared" si="3"/>
        <v>0</v>
      </c>
      <c r="J120" s="50">
        <f t="shared" si="4"/>
        <v>0</v>
      </c>
      <c r="K120" s="50">
        <f t="shared" si="5"/>
        <v>0</v>
      </c>
      <c r="L120" s="15"/>
      <c r="M120" s="15"/>
      <c r="N120" s="15"/>
      <c r="O120" s="15"/>
      <c r="P120" s="15"/>
      <c r="Q120" s="15"/>
      <c r="R120" s="15"/>
      <c r="S120" s="15"/>
    </row>
    <row r="121" spans="2:19" x14ac:dyDescent="0.3">
      <c r="B121" s="53">
        <v>2019</v>
      </c>
      <c r="C121" s="15" t="s">
        <v>347</v>
      </c>
      <c r="D121" s="15" t="s">
        <v>346</v>
      </c>
      <c r="E121" s="15">
        <v>2015</v>
      </c>
      <c r="F121" s="15" t="s">
        <v>82</v>
      </c>
      <c r="G121" s="15">
        <v>5</v>
      </c>
      <c r="H121" s="51">
        <v>523</v>
      </c>
      <c r="I121" s="50">
        <f t="shared" si="3"/>
        <v>0</v>
      </c>
      <c r="J121" s="50">
        <f t="shared" si="4"/>
        <v>0</v>
      </c>
      <c r="K121" s="50">
        <f t="shared" si="5"/>
        <v>523</v>
      </c>
      <c r="L121" s="15"/>
      <c r="M121" s="15"/>
      <c r="N121" s="15"/>
      <c r="O121" s="15"/>
      <c r="P121" s="15"/>
      <c r="Q121" s="15"/>
      <c r="R121" s="15"/>
      <c r="S121" s="15"/>
    </row>
    <row r="122" spans="2:19" x14ac:dyDescent="0.3">
      <c r="B122" s="53">
        <v>2019</v>
      </c>
      <c r="C122" s="15" t="s">
        <v>345</v>
      </c>
      <c r="D122" s="15" t="s">
        <v>344</v>
      </c>
      <c r="E122" s="15">
        <v>2017</v>
      </c>
      <c r="F122" s="15" t="s">
        <v>85</v>
      </c>
      <c r="G122" s="15">
        <v>5</v>
      </c>
      <c r="H122" s="51">
        <v>32</v>
      </c>
      <c r="I122" s="50">
        <f t="shared" si="3"/>
        <v>0</v>
      </c>
      <c r="J122" s="50">
        <f t="shared" si="4"/>
        <v>0</v>
      </c>
      <c r="K122" s="50">
        <f t="shared" si="5"/>
        <v>32</v>
      </c>
      <c r="L122" s="15"/>
      <c r="M122" s="15"/>
      <c r="N122" s="15"/>
      <c r="O122" s="15"/>
      <c r="P122" s="15"/>
      <c r="Q122" s="15"/>
      <c r="R122" s="15"/>
      <c r="S122" s="15"/>
    </row>
    <row r="123" spans="2:19" x14ac:dyDescent="0.3">
      <c r="B123" s="53">
        <v>2019</v>
      </c>
      <c r="C123" s="15" t="s">
        <v>343</v>
      </c>
      <c r="D123" s="15" t="s">
        <v>88</v>
      </c>
      <c r="E123" s="15">
        <v>2017</v>
      </c>
      <c r="F123" s="15" t="s">
        <v>117</v>
      </c>
      <c r="G123" s="15">
        <v>5</v>
      </c>
      <c r="H123" s="51">
        <v>932</v>
      </c>
      <c r="I123" s="50">
        <f t="shared" si="3"/>
        <v>0</v>
      </c>
      <c r="J123" s="50">
        <f t="shared" si="4"/>
        <v>0</v>
      </c>
      <c r="K123" s="50">
        <f t="shared" si="5"/>
        <v>932</v>
      </c>
      <c r="L123" s="15"/>
      <c r="M123" s="15"/>
      <c r="N123" s="15"/>
      <c r="O123" s="15"/>
      <c r="P123" s="15"/>
      <c r="Q123" s="15"/>
      <c r="R123" s="15"/>
      <c r="S123" s="15"/>
    </row>
    <row r="124" spans="2:19" x14ac:dyDescent="0.3">
      <c r="B124" s="53">
        <v>2019</v>
      </c>
      <c r="C124" s="15" t="s">
        <v>342</v>
      </c>
      <c r="D124" s="15" t="s">
        <v>341</v>
      </c>
      <c r="E124" s="15">
        <v>2015</v>
      </c>
      <c r="F124" s="15" t="s">
        <v>94</v>
      </c>
      <c r="G124" s="15">
        <v>2</v>
      </c>
      <c r="H124" s="51">
        <v>0</v>
      </c>
      <c r="I124" s="50">
        <f t="shared" si="3"/>
        <v>0</v>
      </c>
      <c r="J124" s="50">
        <f t="shared" si="4"/>
        <v>0</v>
      </c>
      <c r="K124" s="50">
        <f t="shared" si="5"/>
        <v>0</v>
      </c>
      <c r="L124" s="15"/>
      <c r="M124" s="15"/>
      <c r="N124" s="15"/>
      <c r="O124" s="15"/>
      <c r="P124" s="15"/>
      <c r="Q124" s="15"/>
      <c r="R124" s="15"/>
      <c r="S124" s="15"/>
    </row>
    <row r="125" spans="2:19" x14ac:dyDescent="0.3">
      <c r="B125" s="53">
        <v>2019</v>
      </c>
      <c r="C125" s="15" t="s">
        <v>340</v>
      </c>
      <c r="D125" s="15" t="s">
        <v>339</v>
      </c>
      <c r="E125" s="15">
        <v>2020</v>
      </c>
      <c r="F125" s="15" t="s">
        <v>77</v>
      </c>
      <c r="G125" s="15">
        <v>5</v>
      </c>
      <c r="H125" s="51">
        <v>0</v>
      </c>
      <c r="I125" s="50">
        <f t="shared" si="3"/>
        <v>0</v>
      </c>
      <c r="J125" s="50">
        <f t="shared" si="4"/>
        <v>0</v>
      </c>
      <c r="K125" s="50">
        <f t="shared" si="5"/>
        <v>0</v>
      </c>
      <c r="L125" s="15"/>
      <c r="M125" s="15"/>
      <c r="N125" s="15"/>
      <c r="O125" s="15"/>
      <c r="P125" s="15"/>
      <c r="Q125" s="15"/>
      <c r="R125" s="15"/>
      <c r="S125" s="15"/>
    </row>
    <row r="126" spans="2:19" x14ac:dyDescent="0.3">
      <c r="B126" s="53">
        <v>2019</v>
      </c>
      <c r="C126" s="15" t="s">
        <v>338</v>
      </c>
      <c r="D126" s="15" t="s">
        <v>88</v>
      </c>
      <c r="E126" s="15">
        <v>2017</v>
      </c>
      <c r="F126" s="15" t="s">
        <v>77</v>
      </c>
      <c r="G126" s="15">
        <v>5</v>
      </c>
      <c r="H126" s="51">
        <v>9</v>
      </c>
      <c r="I126" s="50">
        <f t="shared" si="3"/>
        <v>0</v>
      </c>
      <c r="J126" s="50">
        <f t="shared" si="4"/>
        <v>0</v>
      </c>
      <c r="K126" s="50">
        <f t="shared" si="5"/>
        <v>9</v>
      </c>
      <c r="L126" s="15"/>
      <c r="M126" s="15"/>
      <c r="N126" s="15"/>
      <c r="O126" s="15"/>
      <c r="P126" s="15"/>
      <c r="Q126" s="15"/>
      <c r="R126" s="15"/>
      <c r="S126" s="15"/>
    </row>
    <row r="127" spans="2:19" x14ac:dyDescent="0.3">
      <c r="B127" s="53">
        <v>2019</v>
      </c>
      <c r="C127" s="15" t="s">
        <v>337</v>
      </c>
      <c r="D127" s="15" t="s">
        <v>336</v>
      </c>
      <c r="E127" s="15">
        <v>2014</v>
      </c>
      <c r="F127" s="15" t="s">
        <v>82</v>
      </c>
      <c r="G127" s="15">
        <v>5</v>
      </c>
      <c r="H127" s="51">
        <v>40</v>
      </c>
      <c r="I127" s="50">
        <f t="shared" si="3"/>
        <v>0</v>
      </c>
      <c r="J127" s="50">
        <f t="shared" si="4"/>
        <v>0</v>
      </c>
      <c r="K127" s="50">
        <f t="shared" si="5"/>
        <v>40</v>
      </c>
      <c r="L127" s="15"/>
      <c r="M127" s="15"/>
      <c r="N127" s="15"/>
      <c r="O127" s="15"/>
      <c r="P127" s="15"/>
      <c r="Q127" s="15"/>
      <c r="R127" s="15"/>
      <c r="S127" s="15"/>
    </row>
    <row r="128" spans="2:19" x14ac:dyDescent="0.3">
      <c r="B128" s="53">
        <v>2019</v>
      </c>
      <c r="C128" s="15" t="s">
        <v>335</v>
      </c>
      <c r="D128" s="15" t="s">
        <v>334</v>
      </c>
      <c r="E128" s="15">
        <v>2019</v>
      </c>
      <c r="F128" s="15" t="s">
        <v>82</v>
      </c>
      <c r="G128" s="15">
        <v>5</v>
      </c>
      <c r="H128" s="51">
        <v>67</v>
      </c>
      <c r="I128" s="50">
        <f t="shared" si="3"/>
        <v>0</v>
      </c>
      <c r="J128" s="50">
        <f t="shared" si="4"/>
        <v>0</v>
      </c>
      <c r="K128" s="50">
        <f t="shared" si="5"/>
        <v>67</v>
      </c>
      <c r="L128" s="15"/>
      <c r="M128" s="15"/>
      <c r="N128" s="15"/>
      <c r="O128" s="15"/>
      <c r="P128" s="15"/>
      <c r="Q128" s="15"/>
      <c r="R128" s="15"/>
      <c r="S128" s="15"/>
    </row>
    <row r="129" spans="2:19" x14ac:dyDescent="0.3">
      <c r="B129" s="53">
        <v>2019</v>
      </c>
      <c r="C129" s="15" t="s">
        <v>333</v>
      </c>
      <c r="D129" s="15" t="s">
        <v>332</v>
      </c>
      <c r="E129" s="15">
        <v>2017</v>
      </c>
      <c r="F129" s="15" t="s">
        <v>82</v>
      </c>
      <c r="G129" s="15">
        <v>5</v>
      </c>
      <c r="H129" s="51">
        <v>18</v>
      </c>
      <c r="I129" s="50">
        <f t="shared" si="3"/>
        <v>0</v>
      </c>
      <c r="J129" s="50">
        <f t="shared" si="4"/>
        <v>0</v>
      </c>
      <c r="K129" s="50">
        <f t="shared" si="5"/>
        <v>18</v>
      </c>
      <c r="L129" s="15"/>
      <c r="M129" s="15"/>
      <c r="N129" s="15"/>
      <c r="O129" s="15"/>
      <c r="P129" s="15"/>
      <c r="Q129" s="15"/>
      <c r="R129" s="15"/>
      <c r="S129" s="15"/>
    </row>
    <row r="130" spans="2:19" x14ac:dyDescent="0.3">
      <c r="B130" s="53">
        <v>2019</v>
      </c>
      <c r="C130" s="15" t="s">
        <v>331</v>
      </c>
      <c r="D130" s="15" t="s">
        <v>330</v>
      </c>
      <c r="E130" s="15">
        <v>2018</v>
      </c>
      <c r="F130" s="15" t="s">
        <v>90</v>
      </c>
      <c r="G130" s="15">
        <v>5</v>
      </c>
      <c r="H130" s="51">
        <v>66</v>
      </c>
      <c r="I130" s="50">
        <f t="shared" si="3"/>
        <v>0</v>
      </c>
      <c r="J130" s="50">
        <f t="shared" si="4"/>
        <v>0</v>
      </c>
      <c r="K130" s="50">
        <f t="shared" si="5"/>
        <v>66</v>
      </c>
      <c r="L130" s="15"/>
      <c r="M130" s="15"/>
      <c r="N130" s="15"/>
      <c r="O130" s="15"/>
      <c r="P130" s="15"/>
      <c r="Q130" s="15"/>
      <c r="R130" s="15"/>
      <c r="S130" s="15"/>
    </row>
    <row r="131" spans="2:19" x14ac:dyDescent="0.3">
      <c r="B131" s="53">
        <v>2019</v>
      </c>
      <c r="C131" s="15" t="s">
        <v>329</v>
      </c>
      <c r="D131" s="15" t="s">
        <v>88</v>
      </c>
      <c r="E131" s="15">
        <v>2013</v>
      </c>
      <c r="F131" s="15" t="s">
        <v>90</v>
      </c>
      <c r="G131" s="15">
        <v>5</v>
      </c>
      <c r="H131" s="51">
        <v>41</v>
      </c>
      <c r="I131" s="50">
        <f t="shared" si="3"/>
        <v>0</v>
      </c>
      <c r="J131" s="50">
        <f t="shared" si="4"/>
        <v>0</v>
      </c>
      <c r="K131" s="50">
        <f t="shared" si="5"/>
        <v>41</v>
      </c>
      <c r="L131" s="15"/>
      <c r="M131" s="15"/>
      <c r="N131" s="15"/>
      <c r="O131" s="15"/>
      <c r="P131" s="15"/>
      <c r="Q131" s="15"/>
      <c r="R131" s="15"/>
      <c r="S131" s="15"/>
    </row>
    <row r="132" spans="2:19" x14ac:dyDescent="0.3">
      <c r="B132" s="53">
        <v>2019</v>
      </c>
      <c r="C132" s="15" t="s">
        <v>328</v>
      </c>
      <c r="D132" s="15" t="s">
        <v>327</v>
      </c>
      <c r="E132" s="15">
        <v>2014</v>
      </c>
      <c r="F132" s="15" t="s">
        <v>82</v>
      </c>
      <c r="G132" s="15">
        <v>5</v>
      </c>
      <c r="H132" s="51">
        <v>95</v>
      </c>
      <c r="I132" s="50">
        <f t="shared" si="3"/>
        <v>0</v>
      </c>
      <c r="J132" s="50">
        <f t="shared" si="4"/>
        <v>0</v>
      </c>
      <c r="K132" s="50">
        <f t="shared" si="5"/>
        <v>95</v>
      </c>
      <c r="L132" s="15"/>
      <c r="M132" s="15"/>
      <c r="N132" s="15"/>
      <c r="O132" s="15"/>
      <c r="P132" s="15"/>
      <c r="Q132" s="15"/>
      <c r="R132" s="15"/>
      <c r="S132" s="15"/>
    </row>
    <row r="133" spans="2:19" x14ac:dyDescent="0.3">
      <c r="B133" s="53">
        <v>2019</v>
      </c>
      <c r="C133" s="15" t="s">
        <v>326</v>
      </c>
      <c r="D133" s="15" t="s">
        <v>325</v>
      </c>
      <c r="E133" s="15">
        <v>2015</v>
      </c>
      <c r="F133" s="15" t="s">
        <v>77</v>
      </c>
      <c r="G133" s="15">
        <v>5</v>
      </c>
      <c r="H133" s="51">
        <v>30</v>
      </c>
      <c r="I133" s="50">
        <f t="shared" ref="I133:I196" si="6">IF(G133&lt;4,H133,0)</f>
        <v>0</v>
      </c>
      <c r="J133" s="50">
        <f t="shared" ref="J133:J196" si="7">IF(G133=4,H133,0)</f>
        <v>0</v>
      </c>
      <c r="K133" s="50">
        <f t="shared" ref="K133:K196" si="8">IF(G133=5,H133,0)</f>
        <v>30</v>
      </c>
      <c r="L133" s="15"/>
      <c r="M133" s="15"/>
      <c r="N133" s="15"/>
      <c r="O133" s="15"/>
      <c r="P133" s="15"/>
      <c r="Q133" s="15"/>
      <c r="R133" s="15"/>
      <c r="S133" s="15"/>
    </row>
    <row r="134" spans="2:19" x14ac:dyDescent="0.3">
      <c r="B134" s="53">
        <v>2019</v>
      </c>
      <c r="C134" s="15" t="s">
        <v>324</v>
      </c>
      <c r="D134" s="15" t="s">
        <v>323</v>
      </c>
      <c r="E134" s="15">
        <v>2019</v>
      </c>
      <c r="F134" s="15" t="s">
        <v>82</v>
      </c>
      <c r="G134" s="15">
        <v>5</v>
      </c>
      <c r="H134" s="51">
        <v>108</v>
      </c>
      <c r="I134" s="50">
        <f t="shared" si="6"/>
        <v>0</v>
      </c>
      <c r="J134" s="50">
        <f t="shared" si="7"/>
        <v>0</v>
      </c>
      <c r="K134" s="50">
        <f t="shared" si="8"/>
        <v>108</v>
      </c>
      <c r="L134" s="15"/>
      <c r="M134" s="15"/>
      <c r="N134" s="15"/>
      <c r="O134" s="15"/>
      <c r="P134" s="15"/>
      <c r="Q134" s="15"/>
      <c r="R134" s="15"/>
      <c r="S134" s="15"/>
    </row>
    <row r="135" spans="2:19" x14ac:dyDescent="0.3">
      <c r="B135" s="53">
        <v>2019</v>
      </c>
      <c r="C135" s="15" t="s">
        <v>322</v>
      </c>
      <c r="D135" s="15" t="s">
        <v>88</v>
      </c>
      <c r="E135" s="15">
        <v>2013</v>
      </c>
      <c r="F135" s="15" t="s">
        <v>85</v>
      </c>
      <c r="G135" s="15">
        <v>5</v>
      </c>
      <c r="H135" s="51">
        <v>1</v>
      </c>
      <c r="I135" s="50">
        <f t="shared" si="6"/>
        <v>0</v>
      </c>
      <c r="J135" s="50">
        <f t="shared" si="7"/>
        <v>0</v>
      </c>
      <c r="K135" s="50">
        <f t="shared" si="8"/>
        <v>1</v>
      </c>
      <c r="L135" s="15"/>
      <c r="M135" s="15"/>
      <c r="N135" s="15"/>
      <c r="O135" s="15"/>
      <c r="P135" s="15"/>
      <c r="Q135" s="15"/>
      <c r="R135" s="15"/>
      <c r="S135" s="15"/>
    </row>
    <row r="136" spans="2:19" x14ac:dyDescent="0.3">
      <c r="B136" s="53">
        <v>2019</v>
      </c>
      <c r="C136" s="15" t="s">
        <v>321</v>
      </c>
      <c r="D136" s="15" t="s">
        <v>315</v>
      </c>
      <c r="E136" s="15">
        <v>2015</v>
      </c>
      <c r="F136" s="15" t="s">
        <v>94</v>
      </c>
      <c r="G136" s="15">
        <v>4</v>
      </c>
      <c r="H136" s="51">
        <v>328</v>
      </c>
      <c r="I136" s="50">
        <f t="shared" si="6"/>
        <v>0</v>
      </c>
      <c r="J136" s="50">
        <f t="shared" si="7"/>
        <v>328</v>
      </c>
      <c r="K136" s="50">
        <f t="shared" si="8"/>
        <v>0</v>
      </c>
      <c r="L136" s="15"/>
      <c r="M136" s="15"/>
      <c r="N136" s="15"/>
      <c r="O136" s="15"/>
      <c r="P136" s="15"/>
      <c r="Q136" s="15"/>
      <c r="R136" s="15"/>
      <c r="S136" s="15"/>
    </row>
    <row r="137" spans="2:19" x14ac:dyDescent="0.3">
      <c r="B137" s="53">
        <v>2019</v>
      </c>
      <c r="C137" s="15" t="s">
        <v>320</v>
      </c>
      <c r="D137" s="15" t="s">
        <v>319</v>
      </c>
      <c r="E137" s="15">
        <v>2019</v>
      </c>
      <c r="F137" s="15" t="s">
        <v>117</v>
      </c>
      <c r="G137" s="15">
        <v>5</v>
      </c>
      <c r="H137" s="51">
        <v>459</v>
      </c>
      <c r="I137" s="50">
        <f t="shared" si="6"/>
        <v>0</v>
      </c>
      <c r="J137" s="50">
        <f t="shared" si="7"/>
        <v>0</v>
      </c>
      <c r="K137" s="50">
        <f t="shared" si="8"/>
        <v>459</v>
      </c>
      <c r="L137" s="15"/>
      <c r="M137" s="15"/>
      <c r="N137" s="15"/>
      <c r="O137" s="15"/>
      <c r="P137" s="15"/>
      <c r="Q137" s="15"/>
      <c r="R137" s="15"/>
      <c r="S137" s="15"/>
    </row>
    <row r="138" spans="2:19" x14ac:dyDescent="0.3">
      <c r="B138" s="53">
        <v>2019</v>
      </c>
      <c r="C138" s="15" t="s">
        <v>318</v>
      </c>
      <c r="D138" s="15" t="s">
        <v>317</v>
      </c>
      <c r="E138" s="15">
        <v>2018</v>
      </c>
      <c r="F138" s="15" t="s">
        <v>90</v>
      </c>
      <c r="G138" s="15">
        <v>5</v>
      </c>
      <c r="H138" s="51">
        <v>334</v>
      </c>
      <c r="I138" s="50">
        <f t="shared" si="6"/>
        <v>0</v>
      </c>
      <c r="J138" s="50">
        <f t="shared" si="7"/>
        <v>0</v>
      </c>
      <c r="K138" s="50">
        <f t="shared" si="8"/>
        <v>334</v>
      </c>
      <c r="L138" s="15"/>
      <c r="M138" s="15"/>
      <c r="N138" s="15"/>
      <c r="O138" s="15"/>
      <c r="P138" s="15"/>
      <c r="Q138" s="15"/>
      <c r="R138" s="15"/>
      <c r="S138" s="15"/>
    </row>
    <row r="139" spans="2:19" x14ac:dyDescent="0.3">
      <c r="B139" s="53">
        <v>2019</v>
      </c>
      <c r="C139" s="15" t="s">
        <v>316</v>
      </c>
      <c r="D139" s="15" t="s">
        <v>315</v>
      </c>
      <c r="E139" s="15">
        <v>2015</v>
      </c>
      <c r="F139" s="15" t="s">
        <v>94</v>
      </c>
      <c r="G139" s="15">
        <v>4</v>
      </c>
      <c r="H139" s="51">
        <v>359</v>
      </c>
      <c r="I139" s="50">
        <f t="shared" si="6"/>
        <v>0</v>
      </c>
      <c r="J139" s="50">
        <f t="shared" si="7"/>
        <v>359</v>
      </c>
      <c r="K139" s="50">
        <f t="shared" si="8"/>
        <v>0</v>
      </c>
      <c r="L139" s="15"/>
      <c r="M139" s="15"/>
      <c r="N139" s="15"/>
      <c r="O139" s="15"/>
      <c r="P139" s="15"/>
      <c r="Q139" s="15"/>
      <c r="R139" s="15"/>
      <c r="S139" s="15"/>
    </row>
    <row r="140" spans="2:19" x14ac:dyDescent="0.3">
      <c r="B140" s="53">
        <v>2019</v>
      </c>
      <c r="C140" s="15" t="s">
        <v>314</v>
      </c>
      <c r="D140" s="15" t="s">
        <v>313</v>
      </c>
      <c r="E140" s="15">
        <v>2019</v>
      </c>
      <c r="F140" s="15" t="s">
        <v>82</v>
      </c>
      <c r="G140" s="15">
        <v>5</v>
      </c>
      <c r="H140" s="51">
        <v>100</v>
      </c>
      <c r="I140" s="50">
        <f t="shared" si="6"/>
        <v>0</v>
      </c>
      <c r="J140" s="50">
        <f t="shared" si="7"/>
        <v>0</v>
      </c>
      <c r="K140" s="50">
        <f t="shared" si="8"/>
        <v>100</v>
      </c>
      <c r="L140" s="15"/>
      <c r="M140" s="15"/>
      <c r="N140" s="15"/>
      <c r="O140" s="15"/>
      <c r="P140" s="15"/>
      <c r="Q140" s="15"/>
      <c r="R140" s="15"/>
      <c r="S140" s="15"/>
    </row>
    <row r="141" spans="2:19" x14ac:dyDescent="0.3">
      <c r="B141" s="53">
        <v>2019</v>
      </c>
      <c r="C141" s="15" t="s">
        <v>312</v>
      </c>
      <c r="D141" s="15" t="s">
        <v>88</v>
      </c>
      <c r="E141" s="15">
        <v>2017</v>
      </c>
      <c r="F141" s="15" t="s">
        <v>82</v>
      </c>
      <c r="G141" s="15">
        <v>5</v>
      </c>
      <c r="H141" s="51">
        <v>156</v>
      </c>
      <c r="I141" s="50">
        <f t="shared" si="6"/>
        <v>0</v>
      </c>
      <c r="J141" s="50">
        <f t="shared" si="7"/>
        <v>0</v>
      </c>
      <c r="K141" s="50">
        <f t="shared" si="8"/>
        <v>156</v>
      </c>
      <c r="L141" s="15"/>
      <c r="M141" s="15"/>
      <c r="N141" s="15"/>
      <c r="O141" s="15"/>
      <c r="P141" s="15"/>
      <c r="Q141" s="15"/>
      <c r="R141" s="15"/>
      <c r="S141" s="15"/>
    </row>
    <row r="142" spans="2:19" x14ac:dyDescent="0.3">
      <c r="B142" s="53">
        <v>2019</v>
      </c>
      <c r="C142" s="15" t="s">
        <v>311</v>
      </c>
      <c r="D142" s="15" t="s">
        <v>310</v>
      </c>
      <c r="E142" s="15">
        <v>2020</v>
      </c>
      <c r="F142" s="15" t="s">
        <v>117</v>
      </c>
      <c r="G142" s="15">
        <v>5</v>
      </c>
      <c r="H142" s="51">
        <v>0</v>
      </c>
      <c r="I142" s="50">
        <f t="shared" si="6"/>
        <v>0</v>
      </c>
      <c r="J142" s="50">
        <f t="shared" si="7"/>
        <v>0</v>
      </c>
      <c r="K142" s="50">
        <f t="shared" si="8"/>
        <v>0</v>
      </c>
      <c r="L142" s="15"/>
      <c r="M142" s="15"/>
      <c r="N142" s="15"/>
      <c r="O142" s="15"/>
      <c r="P142" s="15"/>
      <c r="Q142" s="15"/>
      <c r="R142" s="15"/>
      <c r="S142" s="15"/>
    </row>
    <row r="143" spans="2:19" x14ac:dyDescent="0.3">
      <c r="B143" s="53">
        <v>2019</v>
      </c>
      <c r="C143" s="15" t="s">
        <v>309</v>
      </c>
      <c r="D143" s="15" t="s">
        <v>308</v>
      </c>
      <c r="E143" s="15">
        <v>2015</v>
      </c>
      <c r="F143" s="15" t="s">
        <v>307</v>
      </c>
      <c r="G143" s="15">
        <v>4</v>
      </c>
      <c r="H143" s="51">
        <v>23</v>
      </c>
      <c r="I143" s="50">
        <f t="shared" si="6"/>
        <v>0</v>
      </c>
      <c r="J143" s="50">
        <f t="shared" si="7"/>
        <v>23</v>
      </c>
      <c r="K143" s="50">
        <f t="shared" si="8"/>
        <v>0</v>
      </c>
      <c r="L143" s="15"/>
      <c r="M143" s="15"/>
      <c r="N143" s="15"/>
      <c r="O143" s="15"/>
      <c r="P143" s="15"/>
      <c r="Q143" s="15"/>
      <c r="R143" s="15"/>
      <c r="S143" s="15"/>
    </row>
    <row r="144" spans="2:19" x14ac:dyDescent="0.3">
      <c r="B144" s="53">
        <v>2019</v>
      </c>
      <c r="C144" s="15" t="s">
        <v>306</v>
      </c>
      <c r="D144" s="15" t="s">
        <v>305</v>
      </c>
      <c r="E144" s="15">
        <v>2018</v>
      </c>
      <c r="F144" s="15" t="s">
        <v>117</v>
      </c>
      <c r="G144" s="15">
        <v>5</v>
      </c>
      <c r="H144" s="51">
        <v>1510</v>
      </c>
      <c r="I144" s="50">
        <f t="shared" si="6"/>
        <v>0</v>
      </c>
      <c r="J144" s="50">
        <f t="shared" si="7"/>
        <v>0</v>
      </c>
      <c r="K144" s="50">
        <f t="shared" si="8"/>
        <v>1510</v>
      </c>
      <c r="L144" s="15"/>
      <c r="M144" s="15"/>
      <c r="N144" s="15"/>
      <c r="O144" s="15"/>
      <c r="P144" s="15"/>
      <c r="Q144" s="15"/>
      <c r="R144" s="15"/>
      <c r="S144" s="15"/>
    </row>
    <row r="145" spans="2:19" x14ac:dyDescent="0.3">
      <c r="B145" s="53">
        <v>2019</v>
      </c>
      <c r="C145" s="15" t="s">
        <v>304</v>
      </c>
      <c r="D145" s="15" t="s">
        <v>303</v>
      </c>
      <c r="E145" s="15">
        <v>2019</v>
      </c>
      <c r="F145" s="15" t="s">
        <v>101</v>
      </c>
      <c r="G145" s="15">
        <v>5</v>
      </c>
      <c r="H145" s="51">
        <v>325</v>
      </c>
      <c r="I145" s="50">
        <f t="shared" si="6"/>
        <v>0</v>
      </c>
      <c r="J145" s="50">
        <f t="shared" si="7"/>
        <v>0</v>
      </c>
      <c r="K145" s="50">
        <f t="shared" si="8"/>
        <v>325</v>
      </c>
      <c r="L145" s="15"/>
      <c r="M145" s="15"/>
      <c r="N145" s="15"/>
      <c r="O145" s="15"/>
      <c r="P145" s="15"/>
      <c r="Q145" s="15"/>
      <c r="R145" s="15"/>
      <c r="S145" s="15"/>
    </row>
    <row r="146" spans="2:19" x14ac:dyDescent="0.3">
      <c r="B146" s="53">
        <v>2019</v>
      </c>
      <c r="C146" s="15" t="s">
        <v>302</v>
      </c>
      <c r="D146" s="15" t="s">
        <v>301</v>
      </c>
      <c r="E146" s="15">
        <v>2014</v>
      </c>
      <c r="F146" s="15" t="s">
        <v>90</v>
      </c>
      <c r="G146" s="15">
        <v>5</v>
      </c>
      <c r="H146" s="51">
        <v>1056</v>
      </c>
      <c r="I146" s="50">
        <f t="shared" si="6"/>
        <v>0</v>
      </c>
      <c r="J146" s="50">
        <f t="shared" si="7"/>
        <v>0</v>
      </c>
      <c r="K146" s="50">
        <f t="shared" si="8"/>
        <v>1056</v>
      </c>
      <c r="L146" s="15"/>
      <c r="M146" s="15"/>
      <c r="N146" s="15"/>
      <c r="O146" s="15"/>
      <c r="P146" s="15"/>
      <c r="Q146" s="15"/>
      <c r="R146" s="15"/>
      <c r="S146" s="15"/>
    </row>
    <row r="147" spans="2:19" x14ac:dyDescent="0.3">
      <c r="B147" s="53">
        <v>2019</v>
      </c>
      <c r="C147" s="15" t="s">
        <v>300</v>
      </c>
      <c r="D147" s="15" t="s">
        <v>88</v>
      </c>
      <c r="E147" s="15">
        <v>2017</v>
      </c>
      <c r="F147" s="15" t="s">
        <v>90</v>
      </c>
      <c r="G147" s="15">
        <v>5</v>
      </c>
      <c r="H147" s="51">
        <v>0</v>
      </c>
      <c r="I147" s="50">
        <f t="shared" si="6"/>
        <v>0</v>
      </c>
      <c r="J147" s="50">
        <f t="shared" si="7"/>
        <v>0</v>
      </c>
      <c r="K147" s="50">
        <f t="shared" si="8"/>
        <v>0</v>
      </c>
      <c r="L147" s="15"/>
      <c r="M147" s="15"/>
      <c r="N147" s="15"/>
      <c r="O147" s="15"/>
      <c r="P147" s="15"/>
      <c r="Q147" s="15"/>
      <c r="R147" s="15"/>
      <c r="S147" s="15"/>
    </row>
    <row r="148" spans="2:19" x14ac:dyDescent="0.3">
      <c r="B148" s="53">
        <v>2019</v>
      </c>
      <c r="C148" s="15" t="s">
        <v>299</v>
      </c>
      <c r="D148" s="15" t="s">
        <v>88</v>
      </c>
      <c r="E148" s="15">
        <v>2013</v>
      </c>
      <c r="F148" s="15" t="s">
        <v>101</v>
      </c>
      <c r="G148" s="15">
        <v>4</v>
      </c>
      <c r="H148" s="51">
        <v>13</v>
      </c>
      <c r="I148" s="50">
        <f t="shared" si="6"/>
        <v>0</v>
      </c>
      <c r="J148" s="50">
        <f t="shared" si="7"/>
        <v>13</v>
      </c>
      <c r="K148" s="50">
        <f t="shared" si="8"/>
        <v>0</v>
      </c>
      <c r="L148" s="15"/>
      <c r="M148" s="15"/>
      <c r="N148" s="15"/>
      <c r="O148" s="15"/>
      <c r="P148" s="15"/>
      <c r="Q148" s="15"/>
      <c r="R148" s="15"/>
      <c r="S148" s="15"/>
    </row>
    <row r="149" spans="2:19" x14ac:dyDescent="0.3">
      <c r="B149" s="53">
        <v>2019</v>
      </c>
      <c r="C149" s="15" t="s">
        <v>298</v>
      </c>
      <c r="D149" s="15" t="s">
        <v>297</v>
      </c>
      <c r="E149" s="15">
        <v>2019</v>
      </c>
      <c r="F149" s="15" t="s">
        <v>117</v>
      </c>
      <c r="G149" s="15">
        <v>5</v>
      </c>
      <c r="H149" s="51">
        <v>541</v>
      </c>
      <c r="I149" s="50">
        <f t="shared" si="6"/>
        <v>0</v>
      </c>
      <c r="J149" s="50">
        <f t="shared" si="7"/>
        <v>0</v>
      </c>
      <c r="K149" s="50">
        <f t="shared" si="8"/>
        <v>541</v>
      </c>
      <c r="L149" s="15"/>
      <c r="M149" s="15"/>
      <c r="N149" s="15"/>
      <c r="O149" s="15"/>
      <c r="P149" s="15"/>
      <c r="Q149" s="15"/>
      <c r="R149" s="15"/>
      <c r="S149" s="15"/>
    </row>
    <row r="150" spans="2:19" x14ac:dyDescent="0.3">
      <c r="B150" s="53">
        <v>2019</v>
      </c>
      <c r="C150" s="15" t="s">
        <v>296</v>
      </c>
      <c r="D150" s="15" t="s">
        <v>88</v>
      </c>
      <c r="E150" s="15">
        <v>2013</v>
      </c>
      <c r="F150" s="15" t="s">
        <v>117</v>
      </c>
      <c r="G150" s="15">
        <v>5</v>
      </c>
      <c r="H150" s="51">
        <v>0</v>
      </c>
      <c r="I150" s="50">
        <f t="shared" si="6"/>
        <v>0</v>
      </c>
      <c r="J150" s="50">
        <f t="shared" si="7"/>
        <v>0</v>
      </c>
      <c r="K150" s="50">
        <f t="shared" si="8"/>
        <v>0</v>
      </c>
      <c r="L150" s="15"/>
      <c r="M150" s="15"/>
      <c r="N150" s="15"/>
      <c r="O150" s="15"/>
      <c r="P150" s="15"/>
      <c r="Q150" s="15"/>
      <c r="R150" s="15"/>
      <c r="S150" s="15"/>
    </row>
    <row r="151" spans="2:19" x14ac:dyDescent="0.3">
      <c r="B151" s="53">
        <v>2019</v>
      </c>
      <c r="C151" s="15" t="s">
        <v>295</v>
      </c>
      <c r="D151" s="15" t="s">
        <v>88</v>
      </c>
      <c r="E151" s="15">
        <v>2016</v>
      </c>
      <c r="F151" s="15" t="s">
        <v>85</v>
      </c>
      <c r="G151" s="15">
        <v>5</v>
      </c>
      <c r="H151" s="51">
        <v>34</v>
      </c>
      <c r="I151" s="50">
        <f t="shared" si="6"/>
        <v>0</v>
      </c>
      <c r="J151" s="50">
        <f t="shared" si="7"/>
        <v>0</v>
      </c>
      <c r="K151" s="50">
        <f t="shared" si="8"/>
        <v>34</v>
      </c>
      <c r="L151" s="15"/>
      <c r="M151" s="15"/>
      <c r="N151" s="15"/>
      <c r="O151" s="15"/>
      <c r="P151" s="15"/>
      <c r="Q151" s="15"/>
      <c r="R151" s="15"/>
      <c r="S151" s="15"/>
    </row>
    <row r="152" spans="2:19" x14ac:dyDescent="0.3">
      <c r="B152" s="53">
        <v>2019</v>
      </c>
      <c r="C152" s="15" t="s">
        <v>294</v>
      </c>
      <c r="D152" s="15" t="s">
        <v>293</v>
      </c>
      <c r="E152" s="15">
        <v>2016</v>
      </c>
      <c r="F152" s="15" t="s">
        <v>85</v>
      </c>
      <c r="G152" s="15">
        <v>5</v>
      </c>
      <c r="H152" s="51">
        <v>652</v>
      </c>
      <c r="I152" s="50">
        <f t="shared" si="6"/>
        <v>0</v>
      </c>
      <c r="J152" s="50">
        <f t="shared" si="7"/>
        <v>0</v>
      </c>
      <c r="K152" s="50">
        <f t="shared" si="8"/>
        <v>652</v>
      </c>
      <c r="L152" s="15"/>
      <c r="M152" s="15"/>
      <c r="N152" s="15"/>
      <c r="O152" s="15"/>
      <c r="P152" s="15"/>
      <c r="Q152" s="15"/>
      <c r="R152" s="15"/>
      <c r="S152" s="15"/>
    </row>
    <row r="153" spans="2:19" x14ac:dyDescent="0.3">
      <c r="B153" s="53">
        <v>2019</v>
      </c>
      <c r="C153" s="15" t="s">
        <v>292</v>
      </c>
      <c r="D153" s="15" t="s">
        <v>291</v>
      </c>
      <c r="E153" s="15">
        <v>2019</v>
      </c>
      <c r="F153" s="15" t="s">
        <v>82</v>
      </c>
      <c r="G153" s="15">
        <v>5</v>
      </c>
      <c r="H153" s="51">
        <v>10</v>
      </c>
      <c r="I153" s="50">
        <f t="shared" si="6"/>
        <v>0</v>
      </c>
      <c r="J153" s="50">
        <f t="shared" si="7"/>
        <v>0</v>
      </c>
      <c r="K153" s="50">
        <f t="shared" si="8"/>
        <v>10</v>
      </c>
      <c r="L153" s="15"/>
      <c r="M153" s="15"/>
      <c r="N153" s="15"/>
      <c r="O153" s="15"/>
      <c r="P153" s="15"/>
      <c r="Q153" s="15"/>
      <c r="R153" s="15"/>
      <c r="S153" s="15"/>
    </row>
    <row r="154" spans="2:19" x14ac:dyDescent="0.3">
      <c r="B154" s="53">
        <v>2019</v>
      </c>
      <c r="C154" s="15" t="s">
        <v>290</v>
      </c>
      <c r="D154" s="15" t="s">
        <v>289</v>
      </c>
      <c r="E154" s="15">
        <v>2019</v>
      </c>
      <c r="F154" s="15" t="s">
        <v>77</v>
      </c>
      <c r="G154" s="15">
        <v>5</v>
      </c>
      <c r="H154" s="51">
        <v>7</v>
      </c>
      <c r="I154" s="50">
        <f t="shared" si="6"/>
        <v>0</v>
      </c>
      <c r="J154" s="50">
        <f t="shared" si="7"/>
        <v>0</v>
      </c>
      <c r="K154" s="50">
        <f t="shared" si="8"/>
        <v>7</v>
      </c>
      <c r="L154" s="15"/>
      <c r="M154" s="15"/>
      <c r="N154" s="15"/>
      <c r="O154" s="15"/>
      <c r="P154" s="15"/>
      <c r="Q154" s="15"/>
      <c r="R154" s="15"/>
      <c r="S154" s="15"/>
    </row>
    <row r="155" spans="2:19" x14ac:dyDescent="0.3">
      <c r="B155" s="53">
        <v>2019</v>
      </c>
      <c r="C155" s="15" t="s">
        <v>288</v>
      </c>
      <c r="D155" s="15" t="s">
        <v>287</v>
      </c>
      <c r="E155" s="15">
        <v>2014</v>
      </c>
      <c r="F155" s="15" t="s">
        <v>82</v>
      </c>
      <c r="G155" s="15">
        <v>5</v>
      </c>
      <c r="H155" s="51">
        <v>172</v>
      </c>
      <c r="I155" s="50">
        <f t="shared" si="6"/>
        <v>0</v>
      </c>
      <c r="J155" s="50">
        <f t="shared" si="7"/>
        <v>0</v>
      </c>
      <c r="K155" s="50">
        <f t="shared" si="8"/>
        <v>172</v>
      </c>
      <c r="L155" s="15"/>
      <c r="M155" s="15"/>
      <c r="N155" s="15"/>
      <c r="O155" s="15"/>
      <c r="P155" s="15"/>
      <c r="Q155" s="15"/>
      <c r="R155" s="15"/>
      <c r="S155" s="15"/>
    </row>
    <row r="156" spans="2:19" x14ac:dyDescent="0.3">
      <c r="B156" s="53">
        <v>2019</v>
      </c>
      <c r="C156" s="15" t="s">
        <v>286</v>
      </c>
      <c r="D156" s="15" t="s">
        <v>285</v>
      </c>
      <c r="E156" s="15">
        <v>2019</v>
      </c>
      <c r="F156" s="15" t="s">
        <v>82</v>
      </c>
      <c r="G156" s="15">
        <v>5</v>
      </c>
      <c r="H156" s="51">
        <v>0</v>
      </c>
      <c r="I156" s="50">
        <f t="shared" si="6"/>
        <v>0</v>
      </c>
      <c r="J156" s="50">
        <f t="shared" si="7"/>
        <v>0</v>
      </c>
      <c r="K156" s="50">
        <f t="shared" si="8"/>
        <v>0</v>
      </c>
      <c r="L156" s="15"/>
      <c r="M156" s="15"/>
      <c r="N156" s="15"/>
      <c r="O156" s="15"/>
      <c r="P156" s="15"/>
      <c r="Q156" s="15"/>
      <c r="R156" s="15"/>
      <c r="S156" s="15"/>
    </row>
    <row r="157" spans="2:19" x14ac:dyDescent="0.3">
      <c r="B157" s="53">
        <v>2019</v>
      </c>
      <c r="C157" s="15" t="s">
        <v>284</v>
      </c>
      <c r="D157" s="15" t="s">
        <v>283</v>
      </c>
      <c r="E157" s="15">
        <v>2015</v>
      </c>
      <c r="F157" s="15" t="s">
        <v>82</v>
      </c>
      <c r="G157" s="15">
        <v>5</v>
      </c>
      <c r="H157" s="51">
        <v>373</v>
      </c>
      <c r="I157" s="50">
        <f t="shared" si="6"/>
        <v>0</v>
      </c>
      <c r="J157" s="50">
        <f t="shared" si="7"/>
        <v>0</v>
      </c>
      <c r="K157" s="50">
        <f t="shared" si="8"/>
        <v>373</v>
      </c>
      <c r="L157" s="15"/>
      <c r="M157" s="15"/>
      <c r="N157" s="15"/>
      <c r="O157" s="15"/>
      <c r="P157" s="15"/>
      <c r="Q157" s="15"/>
      <c r="R157" s="15"/>
      <c r="S157" s="15"/>
    </row>
    <row r="158" spans="2:19" x14ac:dyDescent="0.3">
      <c r="B158" s="53">
        <v>2019</v>
      </c>
      <c r="C158" s="15" t="s">
        <v>282</v>
      </c>
      <c r="D158" s="15" t="s">
        <v>281</v>
      </c>
      <c r="E158" s="15">
        <v>2019</v>
      </c>
      <c r="F158" s="15" t="s">
        <v>77</v>
      </c>
      <c r="G158" s="15">
        <v>5</v>
      </c>
      <c r="H158" s="51">
        <v>44</v>
      </c>
      <c r="I158" s="50">
        <f t="shared" si="6"/>
        <v>0</v>
      </c>
      <c r="J158" s="50">
        <f t="shared" si="7"/>
        <v>0</v>
      </c>
      <c r="K158" s="50">
        <f t="shared" si="8"/>
        <v>44</v>
      </c>
      <c r="L158" s="15"/>
      <c r="M158" s="15"/>
      <c r="N158" s="15"/>
      <c r="O158" s="15"/>
      <c r="P158" s="15"/>
      <c r="Q158" s="15"/>
      <c r="R158" s="15"/>
      <c r="S158" s="15"/>
    </row>
    <row r="159" spans="2:19" x14ac:dyDescent="0.3">
      <c r="B159" s="53">
        <v>2019</v>
      </c>
      <c r="C159" s="15" t="s">
        <v>280</v>
      </c>
      <c r="D159" s="15" t="s">
        <v>88</v>
      </c>
      <c r="E159" s="15">
        <v>2014</v>
      </c>
      <c r="F159" s="15" t="s">
        <v>99</v>
      </c>
      <c r="G159" s="15">
        <v>5</v>
      </c>
      <c r="H159" s="51">
        <v>32</v>
      </c>
      <c r="I159" s="50">
        <f t="shared" si="6"/>
        <v>0</v>
      </c>
      <c r="J159" s="50">
        <f t="shared" si="7"/>
        <v>0</v>
      </c>
      <c r="K159" s="50">
        <f t="shared" si="8"/>
        <v>32</v>
      </c>
      <c r="L159" s="15"/>
      <c r="M159" s="15"/>
      <c r="N159" s="15"/>
      <c r="O159" s="15"/>
      <c r="P159" s="15"/>
      <c r="Q159" s="15"/>
      <c r="R159" s="15"/>
      <c r="S159" s="15"/>
    </row>
    <row r="160" spans="2:19" x14ac:dyDescent="0.3">
      <c r="B160" s="53">
        <v>2019</v>
      </c>
      <c r="C160" s="15" t="s">
        <v>279</v>
      </c>
      <c r="D160" s="15" t="s">
        <v>278</v>
      </c>
      <c r="E160" s="15">
        <v>2017</v>
      </c>
      <c r="F160" s="15" t="s">
        <v>137</v>
      </c>
      <c r="G160" s="15">
        <v>5</v>
      </c>
      <c r="H160" s="51">
        <v>0</v>
      </c>
      <c r="I160" s="50">
        <f t="shared" si="6"/>
        <v>0</v>
      </c>
      <c r="J160" s="50">
        <f t="shared" si="7"/>
        <v>0</v>
      </c>
      <c r="K160" s="50">
        <f t="shared" si="8"/>
        <v>0</v>
      </c>
      <c r="L160" s="15"/>
      <c r="M160" s="15"/>
      <c r="N160" s="15"/>
      <c r="O160" s="15"/>
      <c r="P160" s="15"/>
      <c r="Q160" s="15"/>
      <c r="R160" s="15"/>
      <c r="S160" s="15"/>
    </row>
    <row r="161" spans="2:19" x14ac:dyDescent="0.3">
      <c r="B161" s="53">
        <v>2019</v>
      </c>
      <c r="C161" s="15" t="s">
        <v>277</v>
      </c>
      <c r="D161" s="15" t="s">
        <v>88</v>
      </c>
      <c r="E161" s="15">
        <v>2014</v>
      </c>
      <c r="F161" s="15" t="s">
        <v>94</v>
      </c>
      <c r="G161" s="15">
        <v>3</v>
      </c>
      <c r="H161" s="51">
        <v>0</v>
      </c>
      <c r="I161" s="50">
        <f t="shared" si="6"/>
        <v>0</v>
      </c>
      <c r="J161" s="50">
        <f t="shared" si="7"/>
        <v>0</v>
      </c>
      <c r="K161" s="50">
        <f t="shared" si="8"/>
        <v>0</v>
      </c>
      <c r="L161" s="15"/>
      <c r="M161" s="15"/>
      <c r="N161" s="15"/>
      <c r="O161" s="15"/>
      <c r="P161" s="15"/>
      <c r="Q161" s="15"/>
      <c r="R161" s="15"/>
      <c r="S161" s="15"/>
    </row>
    <row r="162" spans="2:19" x14ac:dyDescent="0.3">
      <c r="B162" s="53">
        <v>2019</v>
      </c>
      <c r="C162" s="15" t="s">
        <v>276</v>
      </c>
      <c r="D162" s="15" t="s">
        <v>88</v>
      </c>
      <c r="E162" s="15">
        <v>2019</v>
      </c>
      <c r="F162" s="15" t="s">
        <v>82</v>
      </c>
      <c r="G162" s="15">
        <v>5</v>
      </c>
      <c r="H162" s="51">
        <v>0</v>
      </c>
      <c r="I162" s="50">
        <f t="shared" si="6"/>
        <v>0</v>
      </c>
      <c r="J162" s="50">
        <f t="shared" si="7"/>
        <v>0</v>
      </c>
      <c r="K162" s="50">
        <f t="shared" si="8"/>
        <v>0</v>
      </c>
      <c r="L162" s="15"/>
      <c r="M162" s="15"/>
      <c r="N162" s="15"/>
      <c r="O162" s="15"/>
      <c r="P162" s="15"/>
      <c r="Q162" s="15"/>
      <c r="R162" s="15"/>
      <c r="S162" s="15"/>
    </row>
    <row r="163" spans="2:19" x14ac:dyDescent="0.3">
      <c r="B163" s="53">
        <v>2019</v>
      </c>
      <c r="C163" s="15" t="s">
        <v>275</v>
      </c>
      <c r="D163" s="15" t="s">
        <v>88</v>
      </c>
      <c r="E163" s="15">
        <v>2017</v>
      </c>
      <c r="F163" s="15" t="s">
        <v>117</v>
      </c>
      <c r="G163" s="15">
        <v>3</v>
      </c>
      <c r="H163" s="51">
        <v>0</v>
      </c>
      <c r="I163" s="50">
        <f t="shared" si="6"/>
        <v>0</v>
      </c>
      <c r="J163" s="50">
        <f t="shared" si="7"/>
        <v>0</v>
      </c>
      <c r="K163" s="50">
        <f t="shared" si="8"/>
        <v>0</v>
      </c>
      <c r="L163" s="15"/>
      <c r="M163" s="15"/>
      <c r="N163" s="15"/>
      <c r="O163" s="15"/>
      <c r="P163" s="15"/>
      <c r="Q163" s="15"/>
      <c r="R163" s="15"/>
      <c r="S163" s="15"/>
    </row>
    <row r="164" spans="2:19" x14ac:dyDescent="0.3">
      <c r="B164" s="53">
        <v>2019</v>
      </c>
      <c r="C164" s="15" t="s">
        <v>274</v>
      </c>
      <c r="D164" s="15" t="s">
        <v>88</v>
      </c>
      <c r="E164" s="15">
        <v>2019</v>
      </c>
      <c r="F164" s="15" t="s">
        <v>117</v>
      </c>
      <c r="G164" s="15">
        <v>5</v>
      </c>
      <c r="H164" s="51">
        <v>0</v>
      </c>
      <c r="I164" s="50">
        <f t="shared" si="6"/>
        <v>0</v>
      </c>
      <c r="J164" s="50">
        <f t="shared" si="7"/>
        <v>0</v>
      </c>
      <c r="K164" s="50">
        <f t="shared" si="8"/>
        <v>0</v>
      </c>
      <c r="L164" s="15"/>
      <c r="M164" s="15"/>
      <c r="N164" s="15"/>
      <c r="O164" s="15"/>
      <c r="P164" s="15"/>
      <c r="Q164" s="15"/>
      <c r="R164" s="15"/>
      <c r="S164" s="15"/>
    </row>
    <row r="165" spans="2:19" x14ac:dyDescent="0.3">
      <c r="B165" s="53">
        <v>2019</v>
      </c>
      <c r="C165" s="15" t="s">
        <v>273</v>
      </c>
      <c r="D165" s="15" t="s">
        <v>88</v>
      </c>
      <c r="E165" s="15">
        <v>2015</v>
      </c>
      <c r="F165" s="15" t="s">
        <v>94</v>
      </c>
      <c r="G165" s="15">
        <v>4</v>
      </c>
      <c r="H165" s="51">
        <v>30</v>
      </c>
      <c r="I165" s="50">
        <f t="shared" si="6"/>
        <v>0</v>
      </c>
      <c r="J165" s="50">
        <f t="shared" si="7"/>
        <v>30</v>
      </c>
      <c r="K165" s="50">
        <f t="shared" si="8"/>
        <v>0</v>
      </c>
      <c r="L165" s="15"/>
      <c r="M165" s="15"/>
      <c r="N165" s="15"/>
      <c r="O165" s="15"/>
      <c r="P165" s="15"/>
      <c r="Q165" s="15"/>
      <c r="R165" s="15"/>
      <c r="S165" s="15"/>
    </row>
    <row r="166" spans="2:19" x14ac:dyDescent="0.3">
      <c r="B166" s="53">
        <v>2019</v>
      </c>
      <c r="C166" s="15" t="s">
        <v>272</v>
      </c>
      <c r="D166" s="15" t="s">
        <v>88</v>
      </c>
      <c r="E166" s="15">
        <v>2017</v>
      </c>
      <c r="F166" s="15" t="s">
        <v>101</v>
      </c>
      <c r="G166" s="15">
        <v>5</v>
      </c>
      <c r="H166" s="51">
        <v>127</v>
      </c>
      <c r="I166" s="50">
        <f t="shared" si="6"/>
        <v>0</v>
      </c>
      <c r="J166" s="50">
        <f t="shared" si="7"/>
        <v>0</v>
      </c>
      <c r="K166" s="50">
        <f t="shared" si="8"/>
        <v>127</v>
      </c>
      <c r="L166" s="15"/>
      <c r="M166" s="15"/>
      <c r="N166" s="15"/>
      <c r="O166" s="15"/>
      <c r="P166" s="15"/>
      <c r="Q166" s="15"/>
      <c r="R166" s="15"/>
      <c r="S166" s="15"/>
    </row>
    <row r="167" spans="2:19" x14ac:dyDescent="0.3">
      <c r="B167" s="53">
        <v>2019</v>
      </c>
      <c r="C167" s="15" t="s">
        <v>271</v>
      </c>
      <c r="D167" s="15" t="s">
        <v>270</v>
      </c>
      <c r="E167" s="15">
        <v>2014</v>
      </c>
      <c r="F167" s="15" t="s">
        <v>94</v>
      </c>
      <c r="G167" s="15">
        <v>4</v>
      </c>
      <c r="H167" s="51">
        <v>0</v>
      </c>
      <c r="I167" s="50">
        <f t="shared" si="6"/>
        <v>0</v>
      </c>
      <c r="J167" s="50">
        <f t="shared" si="7"/>
        <v>0</v>
      </c>
      <c r="K167" s="50">
        <f t="shared" si="8"/>
        <v>0</v>
      </c>
      <c r="L167" s="15"/>
      <c r="M167" s="15"/>
      <c r="N167" s="15"/>
      <c r="O167" s="15"/>
      <c r="P167" s="15"/>
      <c r="Q167" s="15"/>
      <c r="R167" s="15"/>
      <c r="S167" s="15"/>
    </row>
    <row r="168" spans="2:19" x14ac:dyDescent="0.3">
      <c r="B168" s="53">
        <v>2019</v>
      </c>
      <c r="C168" s="15" t="s">
        <v>269</v>
      </c>
      <c r="D168" s="15" t="s">
        <v>268</v>
      </c>
      <c r="E168" s="15">
        <v>2017</v>
      </c>
      <c r="F168" s="15" t="s">
        <v>82</v>
      </c>
      <c r="G168" s="15">
        <v>5</v>
      </c>
      <c r="H168" s="51">
        <v>285</v>
      </c>
      <c r="I168" s="50">
        <f t="shared" si="6"/>
        <v>0</v>
      </c>
      <c r="J168" s="50">
        <f t="shared" si="7"/>
        <v>0</v>
      </c>
      <c r="K168" s="50">
        <f t="shared" si="8"/>
        <v>285</v>
      </c>
      <c r="L168" s="15"/>
      <c r="M168" s="15"/>
      <c r="N168" s="15"/>
      <c r="O168" s="15"/>
      <c r="P168" s="15"/>
      <c r="Q168" s="15"/>
      <c r="R168" s="15"/>
      <c r="S168" s="15"/>
    </row>
    <row r="169" spans="2:19" x14ac:dyDescent="0.3">
      <c r="B169" s="53">
        <v>2019</v>
      </c>
      <c r="C169" s="15" t="s">
        <v>267</v>
      </c>
      <c r="D169" s="15" t="s">
        <v>88</v>
      </c>
      <c r="E169" s="15">
        <v>2015</v>
      </c>
      <c r="F169" s="15" t="s">
        <v>137</v>
      </c>
      <c r="G169" s="15">
        <v>4</v>
      </c>
      <c r="H169" s="51">
        <v>0</v>
      </c>
      <c r="I169" s="50">
        <f t="shared" si="6"/>
        <v>0</v>
      </c>
      <c r="J169" s="50">
        <f t="shared" si="7"/>
        <v>0</v>
      </c>
      <c r="K169" s="50">
        <f t="shared" si="8"/>
        <v>0</v>
      </c>
      <c r="L169" s="15"/>
      <c r="M169" s="15"/>
      <c r="N169" s="15"/>
      <c r="O169" s="15"/>
      <c r="P169" s="15"/>
      <c r="Q169" s="15"/>
      <c r="R169" s="15"/>
      <c r="S169" s="15"/>
    </row>
    <row r="170" spans="2:19" x14ac:dyDescent="0.3">
      <c r="B170" s="53">
        <v>2019</v>
      </c>
      <c r="C170" s="15" t="s">
        <v>266</v>
      </c>
      <c r="D170" s="15" t="s">
        <v>88</v>
      </c>
      <c r="E170" s="15">
        <v>2013</v>
      </c>
      <c r="F170" s="15" t="s">
        <v>82</v>
      </c>
      <c r="G170" s="15">
        <v>5</v>
      </c>
      <c r="H170" s="51">
        <v>555</v>
      </c>
      <c r="I170" s="50">
        <f t="shared" si="6"/>
        <v>0</v>
      </c>
      <c r="J170" s="50">
        <f t="shared" si="7"/>
        <v>0</v>
      </c>
      <c r="K170" s="50">
        <f t="shared" si="8"/>
        <v>555</v>
      </c>
      <c r="L170" s="15"/>
      <c r="M170" s="15"/>
      <c r="N170" s="15"/>
      <c r="O170" s="15"/>
      <c r="P170" s="15"/>
      <c r="Q170" s="15"/>
      <c r="R170" s="15"/>
      <c r="S170" s="15"/>
    </row>
    <row r="171" spans="2:19" x14ac:dyDescent="0.3">
      <c r="B171" s="53">
        <v>2019</v>
      </c>
      <c r="C171" s="15" t="s">
        <v>265</v>
      </c>
      <c r="D171" s="15" t="s">
        <v>88</v>
      </c>
      <c r="E171" s="15">
        <v>2013</v>
      </c>
      <c r="F171" s="15" t="s">
        <v>94</v>
      </c>
      <c r="G171" s="15">
        <v>4</v>
      </c>
      <c r="H171" s="51">
        <v>90</v>
      </c>
      <c r="I171" s="50">
        <f t="shared" si="6"/>
        <v>0</v>
      </c>
      <c r="J171" s="50">
        <f t="shared" si="7"/>
        <v>90</v>
      </c>
      <c r="K171" s="50">
        <f t="shared" si="8"/>
        <v>0</v>
      </c>
      <c r="L171" s="15"/>
      <c r="M171" s="15"/>
      <c r="N171" s="15"/>
      <c r="O171" s="15"/>
      <c r="P171" s="15"/>
      <c r="Q171" s="15"/>
      <c r="R171" s="15"/>
      <c r="S171" s="15"/>
    </row>
    <row r="172" spans="2:19" x14ac:dyDescent="0.3">
      <c r="B172" s="53">
        <v>2019</v>
      </c>
      <c r="C172" s="15" t="s">
        <v>264</v>
      </c>
      <c r="D172" s="15" t="s">
        <v>88</v>
      </c>
      <c r="E172" s="15">
        <v>2014</v>
      </c>
      <c r="F172" s="15" t="s">
        <v>101</v>
      </c>
      <c r="G172" s="15">
        <v>3</v>
      </c>
      <c r="H172" s="51">
        <v>5</v>
      </c>
      <c r="I172" s="50">
        <f t="shared" si="6"/>
        <v>5</v>
      </c>
      <c r="J172" s="50">
        <f t="shared" si="7"/>
        <v>0</v>
      </c>
      <c r="K172" s="50">
        <f t="shared" si="8"/>
        <v>0</v>
      </c>
      <c r="L172" s="15"/>
      <c r="M172" s="15"/>
      <c r="N172" s="15"/>
      <c r="O172" s="15"/>
      <c r="P172" s="15"/>
      <c r="Q172" s="15"/>
      <c r="R172" s="15"/>
      <c r="S172" s="15"/>
    </row>
    <row r="173" spans="2:19" x14ac:dyDescent="0.3">
      <c r="B173" s="53">
        <v>2019</v>
      </c>
      <c r="C173" s="15" t="s">
        <v>263</v>
      </c>
      <c r="D173" s="15" t="s">
        <v>88</v>
      </c>
      <c r="E173" s="15">
        <v>2013</v>
      </c>
      <c r="F173" s="15" t="s">
        <v>101</v>
      </c>
      <c r="G173" s="15">
        <v>3</v>
      </c>
      <c r="H173" s="51">
        <v>0</v>
      </c>
      <c r="I173" s="50">
        <f t="shared" si="6"/>
        <v>0</v>
      </c>
      <c r="J173" s="50">
        <f t="shared" si="7"/>
        <v>0</v>
      </c>
      <c r="K173" s="50">
        <f t="shared" si="8"/>
        <v>0</v>
      </c>
      <c r="L173" s="15"/>
      <c r="M173" s="15"/>
      <c r="N173" s="15"/>
      <c r="O173" s="15"/>
      <c r="P173" s="15"/>
      <c r="Q173" s="15"/>
      <c r="R173" s="15"/>
      <c r="S173" s="15"/>
    </row>
    <row r="174" spans="2:19" x14ac:dyDescent="0.3">
      <c r="B174" s="53">
        <v>2019</v>
      </c>
      <c r="C174" s="15" t="s">
        <v>262</v>
      </c>
      <c r="D174" s="15" t="s">
        <v>261</v>
      </c>
      <c r="E174" s="15">
        <v>2019</v>
      </c>
      <c r="F174" s="15" t="s">
        <v>82</v>
      </c>
      <c r="G174" s="15">
        <v>5</v>
      </c>
      <c r="H174" s="51">
        <v>30</v>
      </c>
      <c r="I174" s="50">
        <f t="shared" si="6"/>
        <v>0</v>
      </c>
      <c r="J174" s="50">
        <f t="shared" si="7"/>
        <v>0</v>
      </c>
      <c r="K174" s="50">
        <f t="shared" si="8"/>
        <v>30</v>
      </c>
      <c r="L174" s="15"/>
      <c r="M174" s="15"/>
      <c r="N174" s="15"/>
      <c r="O174" s="15"/>
      <c r="P174" s="15"/>
      <c r="Q174" s="15"/>
      <c r="R174" s="15"/>
      <c r="S174" s="15"/>
    </row>
    <row r="175" spans="2:19" x14ac:dyDescent="0.3">
      <c r="B175" s="53">
        <v>2019</v>
      </c>
      <c r="C175" s="15" t="s">
        <v>260</v>
      </c>
      <c r="D175" s="15" t="s">
        <v>259</v>
      </c>
      <c r="E175" s="15">
        <v>2018</v>
      </c>
      <c r="F175" s="15" t="s">
        <v>117</v>
      </c>
      <c r="G175" s="15">
        <v>5</v>
      </c>
      <c r="H175" s="51">
        <v>274</v>
      </c>
      <c r="I175" s="50">
        <f t="shared" si="6"/>
        <v>0</v>
      </c>
      <c r="J175" s="50">
        <f t="shared" si="7"/>
        <v>0</v>
      </c>
      <c r="K175" s="50">
        <f t="shared" si="8"/>
        <v>274</v>
      </c>
      <c r="L175" s="15"/>
      <c r="M175" s="15"/>
      <c r="N175" s="15"/>
      <c r="O175" s="15"/>
      <c r="P175" s="15"/>
      <c r="Q175" s="15"/>
      <c r="R175" s="15"/>
      <c r="S175" s="15"/>
    </row>
    <row r="176" spans="2:19" x14ac:dyDescent="0.3">
      <c r="B176" s="53">
        <v>2019</v>
      </c>
      <c r="C176" s="15" t="s">
        <v>258</v>
      </c>
      <c r="D176" s="15" t="s">
        <v>88</v>
      </c>
      <c r="E176" s="15">
        <v>2017</v>
      </c>
      <c r="F176" s="15" t="s">
        <v>94</v>
      </c>
      <c r="G176" s="15">
        <v>5</v>
      </c>
      <c r="H176" s="51">
        <v>460</v>
      </c>
      <c r="I176" s="50">
        <f t="shared" si="6"/>
        <v>0</v>
      </c>
      <c r="J176" s="50">
        <f t="shared" si="7"/>
        <v>0</v>
      </c>
      <c r="K176" s="50">
        <f t="shared" si="8"/>
        <v>460</v>
      </c>
      <c r="L176" s="15"/>
      <c r="M176" s="15"/>
      <c r="N176" s="15"/>
      <c r="O176" s="15"/>
      <c r="P176" s="15"/>
      <c r="Q176" s="15"/>
      <c r="R176" s="15"/>
      <c r="S176" s="15"/>
    </row>
    <row r="177" spans="2:19" x14ac:dyDescent="0.3">
      <c r="B177" s="53">
        <v>2019</v>
      </c>
      <c r="C177" s="15" t="s">
        <v>257</v>
      </c>
      <c r="D177" s="15" t="s">
        <v>88</v>
      </c>
      <c r="E177" s="15">
        <v>2013</v>
      </c>
      <c r="F177" s="15" t="s">
        <v>94</v>
      </c>
      <c r="G177" s="15">
        <v>4</v>
      </c>
      <c r="H177" s="51">
        <v>0</v>
      </c>
      <c r="I177" s="50">
        <f t="shared" si="6"/>
        <v>0</v>
      </c>
      <c r="J177" s="50">
        <f t="shared" si="7"/>
        <v>0</v>
      </c>
      <c r="K177" s="50">
        <f t="shared" si="8"/>
        <v>0</v>
      </c>
      <c r="L177" s="15"/>
      <c r="M177" s="15"/>
      <c r="N177" s="15"/>
      <c r="O177" s="15"/>
      <c r="P177" s="15"/>
      <c r="Q177" s="15"/>
      <c r="R177" s="15"/>
      <c r="S177" s="15"/>
    </row>
    <row r="178" spans="2:19" x14ac:dyDescent="0.3">
      <c r="B178" s="53">
        <v>2019</v>
      </c>
      <c r="C178" s="15" t="s">
        <v>256</v>
      </c>
      <c r="D178" s="15" t="s">
        <v>88</v>
      </c>
      <c r="E178" s="15">
        <v>2015</v>
      </c>
      <c r="F178" s="15" t="s">
        <v>137</v>
      </c>
      <c r="G178" s="15">
        <v>4</v>
      </c>
      <c r="H178" s="51">
        <v>0</v>
      </c>
      <c r="I178" s="50">
        <f t="shared" si="6"/>
        <v>0</v>
      </c>
      <c r="J178" s="50">
        <f t="shared" si="7"/>
        <v>0</v>
      </c>
      <c r="K178" s="50">
        <f t="shared" si="8"/>
        <v>0</v>
      </c>
      <c r="L178" s="15"/>
      <c r="M178" s="15"/>
      <c r="N178" s="15"/>
      <c r="O178" s="15"/>
      <c r="P178" s="15"/>
      <c r="Q178" s="15"/>
      <c r="R178" s="15"/>
      <c r="S178" s="15"/>
    </row>
    <row r="179" spans="2:19" x14ac:dyDescent="0.3">
      <c r="B179" s="53">
        <v>2019</v>
      </c>
      <c r="C179" s="15" t="s">
        <v>255</v>
      </c>
      <c r="D179" s="15" t="s">
        <v>254</v>
      </c>
      <c r="E179" s="15">
        <v>2014</v>
      </c>
      <c r="F179" s="15" t="s">
        <v>117</v>
      </c>
      <c r="G179" s="15">
        <v>5</v>
      </c>
      <c r="H179" s="51">
        <v>0</v>
      </c>
      <c r="I179" s="50">
        <f t="shared" si="6"/>
        <v>0</v>
      </c>
      <c r="J179" s="50">
        <f t="shared" si="7"/>
        <v>0</v>
      </c>
      <c r="K179" s="50">
        <f t="shared" si="8"/>
        <v>0</v>
      </c>
      <c r="L179" s="15"/>
      <c r="M179" s="15"/>
      <c r="N179" s="15"/>
      <c r="O179" s="15"/>
      <c r="P179" s="15"/>
      <c r="Q179" s="15"/>
      <c r="R179" s="15"/>
      <c r="S179" s="15"/>
    </row>
    <row r="180" spans="2:19" x14ac:dyDescent="0.3">
      <c r="B180" s="53">
        <v>2019</v>
      </c>
      <c r="C180" s="15" t="s">
        <v>253</v>
      </c>
      <c r="D180" s="15" t="s">
        <v>88</v>
      </c>
      <c r="E180" s="15">
        <v>2014</v>
      </c>
      <c r="F180" s="15" t="s">
        <v>117</v>
      </c>
      <c r="G180" s="15">
        <v>5</v>
      </c>
      <c r="H180" s="51">
        <v>4339</v>
      </c>
      <c r="I180" s="50">
        <f t="shared" si="6"/>
        <v>0</v>
      </c>
      <c r="J180" s="50">
        <f t="shared" si="7"/>
        <v>0</v>
      </c>
      <c r="K180" s="50">
        <f t="shared" si="8"/>
        <v>4339</v>
      </c>
      <c r="L180" s="15"/>
      <c r="M180" s="15"/>
      <c r="N180" s="15"/>
      <c r="O180" s="15"/>
      <c r="P180" s="15"/>
      <c r="Q180" s="15"/>
      <c r="R180" s="15"/>
      <c r="S180" s="15"/>
    </row>
    <row r="181" spans="2:19" x14ac:dyDescent="0.3">
      <c r="B181" s="53">
        <v>2019</v>
      </c>
      <c r="C181" s="15" t="s">
        <v>252</v>
      </c>
      <c r="D181" s="15" t="s">
        <v>251</v>
      </c>
      <c r="E181" s="15">
        <v>2014</v>
      </c>
      <c r="F181" s="15" t="s">
        <v>82</v>
      </c>
      <c r="G181" s="15">
        <v>5</v>
      </c>
      <c r="H181" s="51">
        <v>91</v>
      </c>
      <c r="I181" s="50">
        <f t="shared" si="6"/>
        <v>0</v>
      </c>
      <c r="J181" s="50">
        <f t="shared" si="7"/>
        <v>0</v>
      </c>
      <c r="K181" s="50">
        <f t="shared" si="8"/>
        <v>91</v>
      </c>
      <c r="L181" s="15"/>
      <c r="M181" s="15"/>
      <c r="N181" s="15"/>
      <c r="O181" s="15"/>
      <c r="P181" s="15"/>
      <c r="Q181" s="15"/>
      <c r="R181" s="15"/>
      <c r="S181" s="15"/>
    </row>
    <row r="182" spans="2:19" x14ac:dyDescent="0.3">
      <c r="B182" s="53">
        <v>2019</v>
      </c>
      <c r="C182" s="15" t="s">
        <v>250</v>
      </c>
      <c r="D182" s="15" t="s">
        <v>88</v>
      </c>
      <c r="E182" s="15">
        <v>2013</v>
      </c>
      <c r="F182" s="15" t="s">
        <v>94</v>
      </c>
      <c r="G182" s="15">
        <v>4</v>
      </c>
      <c r="H182" s="51">
        <v>1</v>
      </c>
      <c r="I182" s="50">
        <f t="shared" si="6"/>
        <v>0</v>
      </c>
      <c r="J182" s="50">
        <f t="shared" si="7"/>
        <v>1</v>
      </c>
      <c r="K182" s="50">
        <f t="shared" si="8"/>
        <v>0</v>
      </c>
      <c r="L182" s="15"/>
      <c r="M182" s="15"/>
      <c r="N182" s="15"/>
      <c r="O182" s="15"/>
      <c r="P182" s="15"/>
      <c r="Q182" s="15"/>
      <c r="R182" s="15"/>
      <c r="S182" s="15"/>
    </row>
    <row r="183" spans="2:19" x14ac:dyDescent="0.3">
      <c r="B183" s="53">
        <v>2019</v>
      </c>
      <c r="C183" s="15" t="s">
        <v>249</v>
      </c>
      <c r="D183" s="15" t="s">
        <v>88</v>
      </c>
      <c r="E183" s="15">
        <v>2017</v>
      </c>
      <c r="F183" s="15" t="s">
        <v>117</v>
      </c>
      <c r="G183" s="15">
        <v>4</v>
      </c>
      <c r="H183" s="51">
        <v>0</v>
      </c>
      <c r="I183" s="50">
        <f t="shared" si="6"/>
        <v>0</v>
      </c>
      <c r="J183" s="50">
        <f t="shared" si="7"/>
        <v>0</v>
      </c>
      <c r="K183" s="50">
        <f t="shared" si="8"/>
        <v>0</v>
      </c>
      <c r="L183" s="15"/>
      <c r="M183" s="15"/>
      <c r="N183" s="15"/>
      <c r="O183" s="15"/>
      <c r="P183" s="15"/>
      <c r="Q183" s="15"/>
      <c r="R183" s="15"/>
      <c r="S183" s="15"/>
    </row>
    <row r="184" spans="2:19" x14ac:dyDescent="0.3">
      <c r="B184" s="53">
        <v>2019</v>
      </c>
      <c r="C184" s="15" t="s">
        <v>248</v>
      </c>
      <c r="D184" s="15" t="s">
        <v>88</v>
      </c>
      <c r="E184" s="15">
        <v>2015</v>
      </c>
      <c r="F184" s="15" t="s">
        <v>117</v>
      </c>
      <c r="G184" s="15">
        <v>5</v>
      </c>
      <c r="H184" s="51">
        <v>2082</v>
      </c>
      <c r="I184" s="50">
        <f t="shared" si="6"/>
        <v>0</v>
      </c>
      <c r="J184" s="50">
        <f t="shared" si="7"/>
        <v>0</v>
      </c>
      <c r="K184" s="50">
        <f t="shared" si="8"/>
        <v>2082</v>
      </c>
      <c r="L184" s="15"/>
      <c r="M184" s="15"/>
      <c r="N184" s="15"/>
      <c r="O184" s="15"/>
      <c r="P184" s="15"/>
      <c r="Q184" s="15"/>
      <c r="R184" s="15"/>
      <c r="S184" s="15"/>
    </row>
    <row r="185" spans="2:19" x14ac:dyDescent="0.3">
      <c r="B185" s="53">
        <v>2019</v>
      </c>
      <c r="C185" s="15" t="s">
        <v>247</v>
      </c>
      <c r="D185" s="15" t="s">
        <v>88</v>
      </c>
      <c r="E185" s="15">
        <v>2018</v>
      </c>
      <c r="F185" s="15" t="s">
        <v>101</v>
      </c>
      <c r="G185" s="15">
        <v>4</v>
      </c>
      <c r="H185" s="51">
        <v>154</v>
      </c>
      <c r="I185" s="50">
        <f t="shared" si="6"/>
        <v>0</v>
      </c>
      <c r="J185" s="50">
        <f t="shared" si="7"/>
        <v>154</v>
      </c>
      <c r="K185" s="50">
        <f t="shared" si="8"/>
        <v>0</v>
      </c>
      <c r="L185" s="15"/>
      <c r="M185" s="15"/>
      <c r="N185" s="15"/>
      <c r="O185" s="15"/>
      <c r="P185" s="15"/>
      <c r="Q185" s="15"/>
      <c r="R185" s="15"/>
      <c r="S185" s="15"/>
    </row>
    <row r="186" spans="2:19" x14ac:dyDescent="0.3">
      <c r="B186" s="53">
        <v>2019</v>
      </c>
      <c r="C186" s="15" t="s">
        <v>246</v>
      </c>
      <c r="D186" s="15" t="s">
        <v>88</v>
      </c>
      <c r="E186" s="15">
        <v>2019</v>
      </c>
      <c r="F186" s="15" t="s">
        <v>94</v>
      </c>
      <c r="G186" s="15">
        <v>4</v>
      </c>
      <c r="H186" s="51">
        <v>706</v>
      </c>
      <c r="I186" s="50">
        <f t="shared" si="6"/>
        <v>0</v>
      </c>
      <c r="J186" s="50">
        <f t="shared" si="7"/>
        <v>706</v>
      </c>
      <c r="K186" s="50">
        <f t="shared" si="8"/>
        <v>0</v>
      </c>
      <c r="L186" s="15"/>
      <c r="M186" s="15"/>
      <c r="N186" s="15"/>
      <c r="O186" s="15"/>
      <c r="P186" s="15"/>
      <c r="Q186" s="15"/>
      <c r="R186" s="15"/>
      <c r="S186" s="15"/>
    </row>
    <row r="187" spans="2:19" x14ac:dyDescent="0.3">
      <c r="B187" s="53">
        <v>2019</v>
      </c>
      <c r="C187" s="15" t="s">
        <v>245</v>
      </c>
      <c r="D187" s="15" t="s">
        <v>88</v>
      </c>
      <c r="E187" s="15">
        <v>2017</v>
      </c>
      <c r="F187" s="15" t="s">
        <v>101</v>
      </c>
      <c r="G187" s="15">
        <v>5</v>
      </c>
      <c r="H187" s="51">
        <v>422</v>
      </c>
      <c r="I187" s="50">
        <f t="shared" si="6"/>
        <v>0</v>
      </c>
      <c r="J187" s="50">
        <f t="shared" si="7"/>
        <v>0</v>
      </c>
      <c r="K187" s="50">
        <f t="shared" si="8"/>
        <v>422</v>
      </c>
      <c r="L187" s="15"/>
      <c r="M187" s="15"/>
      <c r="N187" s="15"/>
      <c r="O187" s="15"/>
      <c r="P187" s="15"/>
      <c r="Q187" s="15"/>
      <c r="R187" s="15"/>
      <c r="S187" s="15"/>
    </row>
    <row r="188" spans="2:19" x14ac:dyDescent="0.3">
      <c r="B188" s="53">
        <v>2019</v>
      </c>
      <c r="C188" s="15" t="s">
        <v>244</v>
      </c>
      <c r="D188" s="15" t="s">
        <v>88</v>
      </c>
      <c r="E188" s="15">
        <v>2017</v>
      </c>
      <c r="F188" s="15" t="s">
        <v>82</v>
      </c>
      <c r="G188" s="15">
        <v>5</v>
      </c>
      <c r="H188" s="51">
        <v>584</v>
      </c>
      <c r="I188" s="50">
        <f t="shared" si="6"/>
        <v>0</v>
      </c>
      <c r="J188" s="50">
        <f t="shared" si="7"/>
        <v>0</v>
      </c>
      <c r="K188" s="50">
        <f t="shared" si="8"/>
        <v>584</v>
      </c>
      <c r="L188" s="15"/>
      <c r="M188" s="15"/>
      <c r="N188" s="15"/>
      <c r="O188" s="15"/>
      <c r="P188" s="15"/>
      <c r="Q188" s="15"/>
      <c r="R188" s="15"/>
      <c r="S188" s="15"/>
    </row>
    <row r="189" spans="2:19" x14ac:dyDescent="0.3">
      <c r="B189" s="53">
        <v>2019</v>
      </c>
      <c r="C189" s="15" t="s">
        <v>243</v>
      </c>
      <c r="D189" s="15" t="s">
        <v>88</v>
      </c>
      <c r="E189" s="15">
        <v>2017</v>
      </c>
      <c r="F189" s="15" t="s">
        <v>90</v>
      </c>
      <c r="G189" s="15">
        <v>5</v>
      </c>
      <c r="H189" s="51">
        <v>784</v>
      </c>
      <c r="I189" s="50">
        <f t="shared" si="6"/>
        <v>0</v>
      </c>
      <c r="J189" s="50">
        <f t="shared" si="7"/>
        <v>0</v>
      </c>
      <c r="K189" s="50">
        <f t="shared" si="8"/>
        <v>784</v>
      </c>
      <c r="L189" s="15"/>
      <c r="M189" s="15"/>
      <c r="N189" s="15"/>
      <c r="O189" s="15"/>
      <c r="P189" s="15"/>
      <c r="Q189" s="15"/>
      <c r="R189" s="15"/>
      <c r="S189" s="15"/>
    </row>
    <row r="190" spans="2:19" x14ac:dyDescent="0.3">
      <c r="B190" s="53">
        <v>2019</v>
      </c>
      <c r="C190" s="15" t="s">
        <v>242</v>
      </c>
      <c r="D190" s="15" t="s">
        <v>88</v>
      </c>
      <c r="E190" s="15">
        <v>2017</v>
      </c>
      <c r="F190" s="15" t="s">
        <v>94</v>
      </c>
      <c r="G190" s="15">
        <v>3</v>
      </c>
      <c r="H190" s="51">
        <v>57</v>
      </c>
      <c r="I190" s="50">
        <f t="shared" si="6"/>
        <v>57</v>
      </c>
      <c r="J190" s="50">
        <f t="shared" si="7"/>
        <v>0</v>
      </c>
      <c r="K190" s="50">
        <f t="shared" si="8"/>
        <v>0</v>
      </c>
      <c r="L190" s="15"/>
      <c r="M190" s="15"/>
      <c r="N190" s="15"/>
      <c r="O190" s="15"/>
      <c r="P190" s="15"/>
      <c r="Q190" s="15"/>
      <c r="R190" s="15"/>
      <c r="S190" s="15"/>
    </row>
    <row r="191" spans="2:19" x14ac:dyDescent="0.3">
      <c r="B191" s="53">
        <v>2019</v>
      </c>
      <c r="C191" s="15" t="s">
        <v>241</v>
      </c>
      <c r="D191" s="15" t="s">
        <v>88</v>
      </c>
      <c r="E191" s="15">
        <v>2014</v>
      </c>
      <c r="F191" s="15" t="s">
        <v>94</v>
      </c>
      <c r="G191" s="15">
        <v>4</v>
      </c>
      <c r="H191" s="51">
        <v>12</v>
      </c>
      <c r="I191" s="50">
        <f t="shared" si="6"/>
        <v>0</v>
      </c>
      <c r="J191" s="50">
        <f t="shared" si="7"/>
        <v>12</v>
      </c>
      <c r="K191" s="50">
        <f t="shared" si="8"/>
        <v>0</v>
      </c>
      <c r="L191" s="15"/>
      <c r="M191" s="15"/>
      <c r="N191" s="15"/>
      <c r="O191" s="15"/>
      <c r="P191" s="15"/>
      <c r="Q191" s="15"/>
      <c r="R191" s="15"/>
      <c r="S191" s="15"/>
    </row>
    <row r="192" spans="2:19" x14ac:dyDescent="0.3">
      <c r="B192" s="53">
        <v>2019</v>
      </c>
      <c r="C192" s="15" t="s">
        <v>240</v>
      </c>
      <c r="D192" s="15" t="s">
        <v>88</v>
      </c>
      <c r="E192" s="15">
        <v>2013</v>
      </c>
      <c r="F192" s="15" t="s">
        <v>94</v>
      </c>
      <c r="G192" s="15">
        <v>5</v>
      </c>
      <c r="H192" s="51">
        <v>295</v>
      </c>
      <c r="I192" s="50">
        <f t="shared" si="6"/>
        <v>0</v>
      </c>
      <c r="J192" s="50">
        <f t="shared" si="7"/>
        <v>0</v>
      </c>
      <c r="K192" s="50">
        <f t="shared" si="8"/>
        <v>295</v>
      </c>
      <c r="L192" s="15"/>
      <c r="M192" s="15"/>
      <c r="N192" s="15"/>
      <c r="O192" s="15"/>
      <c r="P192" s="15"/>
      <c r="Q192" s="15"/>
      <c r="R192" s="15"/>
      <c r="S192" s="15"/>
    </row>
    <row r="193" spans="2:19" x14ac:dyDescent="0.3">
      <c r="B193" s="53">
        <v>2019</v>
      </c>
      <c r="C193" s="15" t="s">
        <v>240</v>
      </c>
      <c r="D193" s="15" t="s">
        <v>239</v>
      </c>
      <c r="E193" s="15">
        <v>2019</v>
      </c>
      <c r="F193" s="15" t="s">
        <v>82</v>
      </c>
      <c r="G193" s="15">
        <v>5</v>
      </c>
      <c r="H193" s="51">
        <v>0</v>
      </c>
      <c r="I193" s="50">
        <f t="shared" si="6"/>
        <v>0</v>
      </c>
      <c r="J193" s="50">
        <f t="shared" si="7"/>
        <v>0</v>
      </c>
      <c r="K193" s="50">
        <f t="shared" si="8"/>
        <v>0</v>
      </c>
      <c r="L193" s="15"/>
      <c r="M193" s="15"/>
      <c r="N193" s="15"/>
      <c r="O193" s="15"/>
      <c r="P193" s="15"/>
      <c r="Q193" s="15"/>
      <c r="R193" s="15"/>
      <c r="S193" s="15"/>
    </row>
    <row r="194" spans="2:19" x14ac:dyDescent="0.3">
      <c r="B194" s="53">
        <v>2019</v>
      </c>
      <c r="C194" s="15" t="s">
        <v>238</v>
      </c>
      <c r="D194" s="15" t="s">
        <v>237</v>
      </c>
      <c r="E194" s="15">
        <v>2019</v>
      </c>
      <c r="F194" s="15" t="s">
        <v>94</v>
      </c>
      <c r="G194" s="15">
        <v>4</v>
      </c>
      <c r="H194" s="51">
        <v>399</v>
      </c>
      <c r="I194" s="50">
        <f t="shared" si="6"/>
        <v>0</v>
      </c>
      <c r="J194" s="50">
        <f t="shared" si="7"/>
        <v>399</v>
      </c>
      <c r="K194" s="50">
        <f t="shared" si="8"/>
        <v>0</v>
      </c>
      <c r="L194" s="15"/>
      <c r="M194" s="15"/>
      <c r="N194" s="15"/>
      <c r="O194" s="15"/>
      <c r="P194" s="15"/>
      <c r="Q194" s="15"/>
      <c r="R194" s="15"/>
      <c r="S194" s="15"/>
    </row>
    <row r="195" spans="2:19" x14ac:dyDescent="0.3">
      <c r="B195" s="53">
        <v>2019</v>
      </c>
      <c r="C195" s="15" t="s">
        <v>236</v>
      </c>
      <c r="D195" s="15" t="s">
        <v>88</v>
      </c>
      <c r="E195" s="15">
        <v>2016</v>
      </c>
      <c r="F195" s="15" t="s">
        <v>82</v>
      </c>
      <c r="G195" s="15">
        <v>5</v>
      </c>
      <c r="H195" s="51">
        <v>791</v>
      </c>
      <c r="I195" s="50">
        <f t="shared" si="6"/>
        <v>0</v>
      </c>
      <c r="J195" s="50">
        <f t="shared" si="7"/>
        <v>0</v>
      </c>
      <c r="K195" s="50">
        <f t="shared" si="8"/>
        <v>791</v>
      </c>
      <c r="L195" s="15"/>
      <c r="M195" s="15"/>
      <c r="N195" s="15"/>
      <c r="O195" s="15"/>
      <c r="P195" s="15"/>
      <c r="Q195" s="15"/>
      <c r="R195" s="15"/>
      <c r="S195" s="15"/>
    </row>
    <row r="196" spans="2:19" x14ac:dyDescent="0.3">
      <c r="B196" s="53">
        <v>2019</v>
      </c>
      <c r="C196" s="15" t="s">
        <v>235</v>
      </c>
      <c r="D196" s="15" t="s">
        <v>88</v>
      </c>
      <c r="E196" s="15">
        <v>2014</v>
      </c>
      <c r="F196" s="15" t="s">
        <v>117</v>
      </c>
      <c r="G196" s="15">
        <v>3</v>
      </c>
      <c r="H196" s="51">
        <v>0</v>
      </c>
      <c r="I196" s="50">
        <f t="shared" si="6"/>
        <v>0</v>
      </c>
      <c r="J196" s="50">
        <f t="shared" si="7"/>
        <v>0</v>
      </c>
      <c r="K196" s="50">
        <f t="shared" si="8"/>
        <v>0</v>
      </c>
      <c r="L196" s="15"/>
      <c r="M196" s="15"/>
      <c r="N196" s="15"/>
      <c r="O196" s="15"/>
      <c r="P196" s="15"/>
      <c r="Q196" s="15"/>
      <c r="R196" s="15"/>
      <c r="S196" s="15"/>
    </row>
    <row r="197" spans="2:19" x14ac:dyDescent="0.3">
      <c r="B197" s="53">
        <v>2019</v>
      </c>
      <c r="C197" s="15" t="s">
        <v>234</v>
      </c>
      <c r="D197" s="15" t="s">
        <v>88</v>
      </c>
      <c r="E197" s="15">
        <v>2013</v>
      </c>
      <c r="F197" s="15" t="s">
        <v>117</v>
      </c>
      <c r="G197" s="15">
        <v>5</v>
      </c>
      <c r="H197" s="51">
        <v>297</v>
      </c>
      <c r="I197" s="50">
        <f t="shared" ref="I197:I260" si="9">IF(G197&lt;4,H197,0)</f>
        <v>0</v>
      </c>
      <c r="J197" s="50">
        <f t="shared" ref="J197:J260" si="10">IF(G197=4,H197,0)</f>
        <v>0</v>
      </c>
      <c r="K197" s="50">
        <f t="shared" ref="K197:K260" si="11">IF(G197=5,H197,0)</f>
        <v>297</v>
      </c>
      <c r="L197" s="15"/>
      <c r="M197" s="15"/>
      <c r="N197" s="15"/>
      <c r="O197" s="15"/>
      <c r="P197" s="15"/>
      <c r="Q197" s="15"/>
      <c r="R197" s="15"/>
      <c r="S197" s="15"/>
    </row>
    <row r="198" spans="2:19" x14ac:dyDescent="0.3">
      <c r="B198" s="53">
        <v>2019</v>
      </c>
      <c r="C198" s="15" t="s">
        <v>233</v>
      </c>
      <c r="D198" s="15" t="s">
        <v>88</v>
      </c>
      <c r="E198" s="15">
        <v>2016</v>
      </c>
      <c r="F198" s="15" t="s">
        <v>82</v>
      </c>
      <c r="G198" s="15">
        <v>5</v>
      </c>
      <c r="H198" s="51">
        <v>326</v>
      </c>
      <c r="I198" s="50">
        <f t="shared" si="9"/>
        <v>0</v>
      </c>
      <c r="J198" s="50">
        <f t="shared" si="10"/>
        <v>0</v>
      </c>
      <c r="K198" s="50">
        <f t="shared" si="11"/>
        <v>326</v>
      </c>
      <c r="L198" s="15"/>
      <c r="M198" s="15"/>
      <c r="N198" s="15"/>
      <c r="O198" s="15"/>
      <c r="P198" s="15"/>
      <c r="Q198" s="15"/>
      <c r="R198" s="15"/>
      <c r="S198" s="15"/>
    </row>
    <row r="199" spans="2:19" x14ac:dyDescent="0.3">
      <c r="B199" s="53">
        <v>2019</v>
      </c>
      <c r="C199" s="15" t="s">
        <v>232</v>
      </c>
      <c r="D199" s="15" t="s">
        <v>88</v>
      </c>
      <c r="E199" s="15">
        <v>2018</v>
      </c>
      <c r="F199" s="15" t="s">
        <v>90</v>
      </c>
      <c r="G199" s="15">
        <v>5</v>
      </c>
      <c r="H199" s="51">
        <v>199</v>
      </c>
      <c r="I199" s="50">
        <f t="shared" si="9"/>
        <v>0</v>
      </c>
      <c r="J199" s="50">
        <f t="shared" si="10"/>
        <v>0</v>
      </c>
      <c r="K199" s="50">
        <f t="shared" si="11"/>
        <v>199</v>
      </c>
      <c r="L199" s="15"/>
      <c r="M199" s="15"/>
      <c r="N199" s="15"/>
      <c r="O199" s="15"/>
      <c r="P199" s="15"/>
      <c r="Q199" s="15"/>
      <c r="R199" s="15"/>
      <c r="S199" s="15"/>
    </row>
    <row r="200" spans="2:19" x14ac:dyDescent="0.3">
      <c r="B200" s="53">
        <v>2019</v>
      </c>
      <c r="C200" s="15" t="s">
        <v>231</v>
      </c>
      <c r="D200" s="15" t="s">
        <v>88</v>
      </c>
      <c r="E200" s="15">
        <v>2014</v>
      </c>
      <c r="F200" s="15" t="s">
        <v>101</v>
      </c>
      <c r="G200" s="15">
        <v>3</v>
      </c>
      <c r="H200" s="51">
        <v>0</v>
      </c>
      <c r="I200" s="50">
        <f t="shared" si="9"/>
        <v>0</v>
      </c>
      <c r="J200" s="50">
        <f t="shared" si="10"/>
        <v>0</v>
      </c>
      <c r="K200" s="50">
        <f t="shared" si="11"/>
        <v>0</v>
      </c>
      <c r="L200" s="15"/>
      <c r="M200" s="15"/>
      <c r="N200" s="15"/>
      <c r="O200" s="15"/>
      <c r="P200" s="15"/>
      <c r="Q200" s="15"/>
      <c r="R200" s="15"/>
      <c r="S200" s="15"/>
    </row>
    <row r="201" spans="2:19" x14ac:dyDescent="0.3">
      <c r="B201" s="53">
        <v>2019</v>
      </c>
      <c r="C201" s="15" t="s">
        <v>230</v>
      </c>
      <c r="D201" s="15" t="s">
        <v>229</v>
      </c>
      <c r="E201" s="15">
        <v>2018</v>
      </c>
      <c r="F201" s="15" t="s">
        <v>101</v>
      </c>
      <c r="G201" s="15">
        <v>4</v>
      </c>
      <c r="H201" s="51">
        <v>139</v>
      </c>
      <c r="I201" s="50">
        <f t="shared" si="9"/>
        <v>0</v>
      </c>
      <c r="J201" s="50">
        <f t="shared" si="10"/>
        <v>139</v>
      </c>
      <c r="K201" s="50">
        <f t="shared" si="11"/>
        <v>0</v>
      </c>
      <c r="L201" s="15"/>
      <c r="M201" s="15"/>
      <c r="N201" s="15"/>
      <c r="O201" s="15"/>
      <c r="P201" s="15"/>
      <c r="Q201" s="15"/>
      <c r="R201" s="15"/>
      <c r="S201" s="15"/>
    </row>
    <row r="202" spans="2:19" x14ac:dyDescent="0.3">
      <c r="B202" s="53">
        <v>2019</v>
      </c>
      <c r="C202" s="15" t="s">
        <v>228</v>
      </c>
      <c r="D202" s="15" t="s">
        <v>88</v>
      </c>
      <c r="E202" s="15">
        <v>2015</v>
      </c>
      <c r="F202" s="15" t="s">
        <v>133</v>
      </c>
      <c r="G202" s="15">
        <v>5</v>
      </c>
      <c r="H202" s="51">
        <v>0</v>
      </c>
      <c r="I202" s="50">
        <f t="shared" si="9"/>
        <v>0</v>
      </c>
      <c r="J202" s="50">
        <f t="shared" si="10"/>
        <v>0</v>
      </c>
      <c r="K202" s="50">
        <f t="shared" si="11"/>
        <v>0</v>
      </c>
      <c r="L202" s="15"/>
      <c r="M202" s="15"/>
      <c r="N202" s="15"/>
      <c r="O202" s="15"/>
      <c r="P202" s="15"/>
      <c r="Q202" s="15"/>
      <c r="R202" s="15"/>
      <c r="S202" s="15"/>
    </row>
    <row r="203" spans="2:19" x14ac:dyDescent="0.3">
      <c r="B203" s="53">
        <v>2019</v>
      </c>
      <c r="C203" s="15" t="s">
        <v>227</v>
      </c>
      <c r="D203" s="15" t="s">
        <v>226</v>
      </c>
      <c r="E203" s="15">
        <v>2021</v>
      </c>
      <c r="F203" s="15" t="s">
        <v>85</v>
      </c>
      <c r="G203" s="15">
        <v>5</v>
      </c>
      <c r="H203" s="51">
        <v>0</v>
      </c>
      <c r="I203" s="50">
        <f t="shared" si="9"/>
        <v>0</v>
      </c>
      <c r="J203" s="50">
        <f t="shared" si="10"/>
        <v>0</v>
      </c>
      <c r="K203" s="50">
        <f t="shared" si="11"/>
        <v>0</v>
      </c>
      <c r="L203" s="15"/>
      <c r="M203" s="15"/>
      <c r="N203" s="15"/>
      <c r="O203" s="15"/>
      <c r="P203" s="15"/>
      <c r="Q203" s="15"/>
      <c r="R203" s="15"/>
      <c r="S203" s="15"/>
    </row>
    <row r="204" spans="2:19" x14ac:dyDescent="0.3">
      <c r="B204" s="53">
        <v>2019</v>
      </c>
      <c r="C204" s="15" t="s">
        <v>225</v>
      </c>
      <c r="D204" s="15" t="s">
        <v>224</v>
      </c>
      <c r="E204" s="15">
        <v>2017</v>
      </c>
      <c r="F204" s="15" t="s">
        <v>77</v>
      </c>
      <c r="G204" s="15">
        <v>5</v>
      </c>
      <c r="H204" s="51">
        <v>108</v>
      </c>
      <c r="I204" s="50">
        <f t="shared" si="9"/>
        <v>0</v>
      </c>
      <c r="J204" s="50">
        <f t="shared" si="10"/>
        <v>0</v>
      </c>
      <c r="K204" s="50">
        <f t="shared" si="11"/>
        <v>108</v>
      </c>
      <c r="L204" s="15"/>
      <c r="M204" s="15"/>
      <c r="N204" s="15"/>
      <c r="O204" s="15"/>
      <c r="P204" s="15"/>
      <c r="Q204" s="15"/>
      <c r="R204" s="15"/>
      <c r="S204" s="15"/>
    </row>
    <row r="205" spans="2:19" x14ac:dyDescent="0.3">
      <c r="B205" s="53">
        <v>2019</v>
      </c>
      <c r="C205" s="15" t="s">
        <v>223</v>
      </c>
      <c r="D205" s="15" t="s">
        <v>88</v>
      </c>
      <c r="E205" s="15">
        <v>2014</v>
      </c>
      <c r="F205" s="15" t="s">
        <v>82</v>
      </c>
      <c r="G205" s="15">
        <v>5</v>
      </c>
      <c r="H205" s="51">
        <v>22</v>
      </c>
      <c r="I205" s="50">
        <f t="shared" si="9"/>
        <v>0</v>
      </c>
      <c r="J205" s="50">
        <f t="shared" si="10"/>
        <v>0</v>
      </c>
      <c r="K205" s="50">
        <f t="shared" si="11"/>
        <v>22</v>
      </c>
      <c r="L205" s="15"/>
      <c r="M205" s="15"/>
      <c r="N205" s="15"/>
      <c r="O205" s="15"/>
      <c r="P205" s="15"/>
      <c r="Q205" s="15"/>
      <c r="R205" s="15"/>
      <c r="S205" s="15"/>
    </row>
    <row r="206" spans="2:19" x14ac:dyDescent="0.3">
      <c r="B206" s="53">
        <v>2019</v>
      </c>
      <c r="C206" s="15" t="s">
        <v>222</v>
      </c>
      <c r="D206" s="15" t="s">
        <v>88</v>
      </c>
      <c r="E206" s="15">
        <v>2019</v>
      </c>
      <c r="F206" s="15" t="s">
        <v>85</v>
      </c>
      <c r="G206" s="15">
        <v>5</v>
      </c>
      <c r="H206" s="51">
        <v>0</v>
      </c>
      <c r="I206" s="50">
        <f t="shared" si="9"/>
        <v>0</v>
      </c>
      <c r="J206" s="50">
        <f t="shared" si="10"/>
        <v>0</v>
      </c>
      <c r="K206" s="50">
        <f t="shared" si="11"/>
        <v>0</v>
      </c>
      <c r="L206" s="15"/>
      <c r="M206" s="15"/>
      <c r="N206" s="15"/>
      <c r="O206" s="15"/>
      <c r="P206" s="15"/>
      <c r="Q206" s="15"/>
      <c r="R206" s="15"/>
      <c r="S206" s="15"/>
    </row>
    <row r="207" spans="2:19" x14ac:dyDescent="0.3">
      <c r="B207" s="53">
        <v>2019</v>
      </c>
      <c r="C207" s="15" t="s">
        <v>221</v>
      </c>
      <c r="D207" s="15" t="s">
        <v>88</v>
      </c>
      <c r="E207" s="15">
        <v>2013</v>
      </c>
      <c r="F207" s="15" t="s">
        <v>117</v>
      </c>
      <c r="G207" s="15">
        <v>5</v>
      </c>
      <c r="H207" s="51">
        <v>0</v>
      </c>
      <c r="I207" s="50">
        <f t="shared" si="9"/>
        <v>0</v>
      </c>
      <c r="J207" s="50">
        <f t="shared" si="10"/>
        <v>0</v>
      </c>
      <c r="K207" s="50">
        <f t="shared" si="11"/>
        <v>0</v>
      </c>
      <c r="L207" s="15"/>
      <c r="M207" s="15"/>
      <c r="N207" s="15"/>
      <c r="O207" s="15"/>
      <c r="P207" s="15"/>
      <c r="Q207" s="15"/>
      <c r="R207" s="15"/>
      <c r="S207" s="15"/>
    </row>
    <row r="208" spans="2:19" x14ac:dyDescent="0.3">
      <c r="B208" s="53">
        <v>2019</v>
      </c>
      <c r="C208" s="15" t="s">
        <v>220</v>
      </c>
      <c r="D208" s="15" t="s">
        <v>88</v>
      </c>
      <c r="E208" s="15">
        <v>2019</v>
      </c>
      <c r="F208" s="15" t="s">
        <v>82</v>
      </c>
      <c r="G208" s="15">
        <v>5</v>
      </c>
      <c r="H208" s="51">
        <v>0</v>
      </c>
      <c r="I208" s="50">
        <f t="shared" si="9"/>
        <v>0</v>
      </c>
      <c r="J208" s="50">
        <f t="shared" si="10"/>
        <v>0</v>
      </c>
      <c r="K208" s="50">
        <f t="shared" si="11"/>
        <v>0</v>
      </c>
      <c r="L208" s="15"/>
      <c r="M208" s="15"/>
      <c r="N208" s="15"/>
      <c r="O208" s="15"/>
      <c r="P208" s="15"/>
      <c r="Q208" s="15"/>
      <c r="R208" s="15"/>
      <c r="S208" s="15"/>
    </row>
    <row r="209" spans="2:19" x14ac:dyDescent="0.3">
      <c r="B209" s="53">
        <v>2019</v>
      </c>
      <c r="C209" s="15" t="s">
        <v>219</v>
      </c>
      <c r="D209" s="15" t="s">
        <v>218</v>
      </c>
      <c r="E209" s="15">
        <v>2019</v>
      </c>
      <c r="F209" s="15" t="s">
        <v>82</v>
      </c>
      <c r="G209" s="15">
        <v>5</v>
      </c>
      <c r="H209" s="51">
        <v>741</v>
      </c>
      <c r="I209" s="50">
        <f t="shared" si="9"/>
        <v>0</v>
      </c>
      <c r="J209" s="50">
        <f t="shared" si="10"/>
        <v>0</v>
      </c>
      <c r="K209" s="50">
        <f t="shared" si="11"/>
        <v>741</v>
      </c>
      <c r="L209" s="15"/>
      <c r="M209" s="15"/>
      <c r="N209" s="15"/>
      <c r="O209" s="15"/>
      <c r="P209" s="15"/>
      <c r="Q209" s="15"/>
      <c r="R209" s="15"/>
      <c r="S209" s="15"/>
    </row>
    <row r="210" spans="2:19" x14ac:dyDescent="0.3">
      <c r="B210" s="53">
        <v>2019</v>
      </c>
      <c r="C210" s="15" t="s">
        <v>217</v>
      </c>
      <c r="D210" s="15" t="s">
        <v>216</v>
      </c>
      <c r="E210" s="15">
        <v>2019</v>
      </c>
      <c r="F210" s="15" t="s">
        <v>94</v>
      </c>
      <c r="G210" s="15">
        <v>5</v>
      </c>
      <c r="H210" s="51">
        <v>1642</v>
      </c>
      <c r="I210" s="50">
        <f t="shared" si="9"/>
        <v>0</v>
      </c>
      <c r="J210" s="50">
        <f t="shared" si="10"/>
        <v>0</v>
      </c>
      <c r="K210" s="50">
        <f t="shared" si="11"/>
        <v>1642</v>
      </c>
      <c r="L210" s="15"/>
      <c r="M210" s="15"/>
      <c r="N210" s="15"/>
      <c r="O210" s="15"/>
      <c r="P210" s="15"/>
      <c r="Q210" s="15"/>
      <c r="R210" s="15"/>
      <c r="S210" s="15"/>
    </row>
    <row r="211" spans="2:19" x14ac:dyDescent="0.3">
      <c r="B211" s="53">
        <v>2019</v>
      </c>
      <c r="C211" s="15" t="s">
        <v>215</v>
      </c>
      <c r="D211" s="15" t="s">
        <v>214</v>
      </c>
      <c r="E211" s="15">
        <v>2015</v>
      </c>
      <c r="F211" s="15" t="s">
        <v>99</v>
      </c>
      <c r="G211" s="15">
        <v>5</v>
      </c>
      <c r="H211" s="51">
        <v>4</v>
      </c>
      <c r="I211" s="50">
        <f t="shared" si="9"/>
        <v>0</v>
      </c>
      <c r="J211" s="50">
        <f t="shared" si="10"/>
        <v>0</v>
      </c>
      <c r="K211" s="50">
        <f t="shared" si="11"/>
        <v>4</v>
      </c>
      <c r="L211" s="15"/>
      <c r="M211" s="15"/>
      <c r="N211" s="15"/>
      <c r="O211" s="15"/>
      <c r="P211" s="15"/>
      <c r="Q211" s="15"/>
      <c r="R211" s="15"/>
      <c r="S211" s="15"/>
    </row>
    <row r="212" spans="2:19" x14ac:dyDescent="0.3">
      <c r="B212" s="53">
        <v>2019</v>
      </c>
      <c r="C212" s="15" t="s">
        <v>213</v>
      </c>
      <c r="D212" s="15" t="s">
        <v>88</v>
      </c>
      <c r="E212" s="15">
        <v>2015</v>
      </c>
      <c r="F212" s="15" t="s">
        <v>82</v>
      </c>
      <c r="G212" s="15">
        <v>5</v>
      </c>
      <c r="H212" s="51">
        <v>618</v>
      </c>
      <c r="I212" s="50">
        <f t="shared" si="9"/>
        <v>0</v>
      </c>
      <c r="J212" s="50">
        <f t="shared" si="10"/>
        <v>0</v>
      </c>
      <c r="K212" s="50">
        <f t="shared" si="11"/>
        <v>618</v>
      </c>
      <c r="L212" s="15"/>
      <c r="M212" s="15"/>
      <c r="N212" s="15"/>
      <c r="O212" s="15"/>
      <c r="P212" s="15"/>
      <c r="Q212" s="15"/>
      <c r="R212" s="15"/>
      <c r="S212" s="15"/>
    </row>
    <row r="213" spans="2:19" x14ac:dyDescent="0.3">
      <c r="B213" s="53">
        <v>2019</v>
      </c>
      <c r="C213" s="15" t="s">
        <v>212</v>
      </c>
      <c r="D213" s="15" t="s">
        <v>88</v>
      </c>
      <c r="E213" s="15">
        <v>2017</v>
      </c>
      <c r="F213" s="15" t="s">
        <v>77</v>
      </c>
      <c r="G213" s="15">
        <v>5</v>
      </c>
      <c r="H213" s="51">
        <v>11</v>
      </c>
      <c r="I213" s="50">
        <f t="shared" si="9"/>
        <v>0</v>
      </c>
      <c r="J213" s="50">
        <f t="shared" si="10"/>
        <v>0</v>
      </c>
      <c r="K213" s="50">
        <f t="shared" si="11"/>
        <v>11</v>
      </c>
      <c r="L213" s="15"/>
      <c r="M213" s="15"/>
      <c r="N213" s="15"/>
      <c r="O213" s="15"/>
      <c r="P213" s="15"/>
      <c r="Q213" s="15"/>
      <c r="R213" s="15"/>
      <c r="S213" s="15"/>
    </row>
    <row r="214" spans="2:19" x14ac:dyDescent="0.3">
      <c r="B214" s="53">
        <v>2019</v>
      </c>
      <c r="C214" s="15" t="s">
        <v>211</v>
      </c>
      <c r="D214" s="15" t="s">
        <v>88</v>
      </c>
      <c r="E214" s="15">
        <v>2015</v>
      </c>
      <c r="F214" s="15" t="s">
        <v>117</v>
      </c>
      <c r="G214" s="15">
        <v>5</v>
      </c>
      <c r="H214" s="51">
        <v>288</v>
      </c>
      <c r="I214" s="50">
        <f t="shared" si="9"/>
        <v>0</v>
      </c>
      <c r="J214" s="50">
        <f t="shared" si="10"/>
        <v>0</v>
      </c>
      <c r="K214" s="50">
        <f t="shared" si="11"/>
        <v>288</v>
      </c>
      <c r="L214" s="15"/>
      <c r="M214" s="15"/>
      <c r="N214" s="15"/>
      <c r="O214" s="15"/>
      <c r="P214" s="15"/>
      <c r="Q214" s="15"/>
      <c r="R214" s="15"/>
      <c r="S214" s="15"/>
    </row>
    <row r="215" spans="2:19" x14ac:dyDescent="0.3">
      <c r="B215" s="53">
        <v>2019</v>
      </c>
      <c r="C215" s="15" t="s">
        <v>210</v>
      </c>
      <c r="D215" s="15" t="s">
        <v>88</v>
      </c>
      <c r="E215" s="15">
        <v>2014</v>
      </c>
      <c r="F215" s="15" t="s">
        <v>117</v>
      </c>
      <c r="G215" s="15">
        <v>4</v>
      </c>
      <c r="H215" s="51">
        <v>0</v>
      </c>
      <c r="I215" s="50">
        <f t="shared" si="9"/>
        <v>0</v>
      </c>
      <c r="J215" s="50">
        <f t="shared" si="10"/>
        <v>0</v>
      </c>
      <c r="K215" s="50">
        <f t="shared" si="11"/>
        <v>0</v>
      </c>
      <c r="L215" s="15"/>
      <c r="M215" s="15"/>
      <c r="N215" s="15"/>
      <c r="O215" s="15"/>
      <c r="P215" s="15"/>
      <c r="Q215" s="15"/>
      <c r="R215" s="15"/>
      <c r="S215" s="15"/>
    </row>
    <row r="216" spans="2:19" x14ac:dyDescent="0.3">
      <c r="B216" s="53">
        <v>2019</v>
      </c>
      <c r="C216" s="15" t="s">
        <v>209</v>
      </c>
      <c r="D216" s="15" t="s">
        <v>88</v>
      </c>
      <c r="E216" s="15">
        <v>2016</v>
      </c>
      <c r="F216" s="15" t="s">
        <v>101</v>
      </c>
      <c r="G216" s="15">
        <v>5</v>
      </c>
      <c r="H216" s="51">
        <v>40</v>
      </c>
      <c r="I216" s="50">
        <f t="shared" si="9"/>
        <v>0</v>
      </c>
      <c r="J216" s="50">
        <f t="shared" si="10"/>
        <v>0</v>
      </c>
      <c r="K216" s="50">
        <f t="shared" si="11"/>
        <v>40</v>
      </c>
      <c r="L216" s="15"/>
      <c r="M216" s="15"/>
      <c r="N216" s="15"/>
      <c r="O216" s="15"/>
      <c r="P216" s="15"/>
      <c r="Q216" s="15"/>
      <c r="R216" s="15"/>
      <c r="S216" s="15"/>
    </row>
    <row r="217" spans="2:19" x14ac:dyDescent="0.3">
      <c r="B217" s="53">
        <v>2019</v>
      </c>
      <c r="C217" s="15" t="s">
        <v>208</v>
      </c>
      <c r="D217" s="15" t="s">
        <v>88</v>
      </c>
      <c r="E217" s="15">
        <v>2015</v>
      </c>
      <c r="F217" s="15" t="s">
        <v>90</v>
      </c>
      <c r="G217" s="15">
        <v>5</v>
      </c>
      <c r="H217" s="51">
        <v>47</v>
      </c>
      <c r="I217" s="50">
        <f t="shared" si="9"/>
        <v>0</v>
      </c>
      <c r="J217" s="50">
        <f t="shared" si="10"/>
        <v>0</v>
      </c>
      <c r="K217" s="50">
        <f t="shared" si="11"/>
        <v>47</v>
      </c>
      <c r="L217" s="15"/>
      <c r="M217" s="15"/>
      <c r="N217" s="15"/>
      <c r="O217" s="15"/>
      <c r="P217" s="15"/>
      <c r="Q217" s="15"/>
      <c r="R217" s="15"/>
      <c r="S217" s="15"/>
    </row>
    <row r="218" spans="2:19" x14ac:dyDescent="0.3">
      <c r="B218" s="53">
        <v>2019</v>
      </c>
      <c r="C218" s="15" t="s">
        <v>207</v>
      </c>
      <c r="D218" s="15" t="s">
        <v>88</v>
      </c>
      <c r="E218" s="15">
        <v>2014</v>
      </c>
      <c r="F218" s="15" t="s">
        <v>94</v>
      </c>
      <c r="G218" s="15">
        <v>4</v>
      </c>
      <c r="H218" s="51">
        <v>1</v>
      </c>
      <c r="I218" s="50">
        <f t="shared" si="9"/>
        <v>0</v>
      </c>
      <c r="J218" s="50">
        <f t="shared" si="10"/>
        <v>1</v>
      </c>
      <c r="K218" s="50">
        <f t="shared" si="11"/>
        <v>0</v>
      </c>
      <c r="L218" s="15"/>
      <c r="M218" s="15"/>
      <c r="N218" s="15"/>
      <c r="O218" s="15"/>
      <c r="P218" s="15"/>
      <c r="Q218" s="15"/>
      <c r="R218" s="15"/>
      <c r="S218" s="15"/>
    </row>
    <row r="219" spans="2:19" x14ac:dyDescent="0.3">
      <c r="B219" s="53">
        <v>2019</v>
      </c>
      <c r="C219" s="15" t="s">
        <v>206</v>
      </c>
      <c r="D219" s="15" t="s">
        <v>88</v>
      </c>
      <c r="E219" s="15">
        <v>2013</v>
      </c>
      <c r="F219" s="15" t="s">
        <v>94</v>
      </c>
      <c r="G219" s="15">
        <v>5</v>
      </c>
      <c r="H219" s="51">
        <v>23</v>
      </c>
      <c r="I219" s="50">
        <f t="shared" si="9"/>
        <v>0</v>
      </c>
      <c r="J219" s="50">
        <f t="shared" si="10"/>
        <v>0</v>
      </c>
      <c r="K219" s="50">
        <f t="shared" si="11"/>
        <v>23</v>
      </c>
      <c r="L219" s="15"/>
      <c r="M219" s="15"/>
      <c r="N219" s="15"/>
      <c r="O219" s="15"/>
      <c r="P219" s="15"/>
      <c r="Q219" s="15"/>
      <c r="R219" s="15"/>
      <c r="S219" s="15"/>
    </row>
    <row r="220" spans="2:19" x14ac:dyDescent="0.3">
      <c r="B220" s="53">
        <v>2019</v>
      </c>
      <c r="C220" s="15" t="s">
        <v>205</v>
      </c>
      <c r="D220" s="15" t="s">
        <v>204</v>
      </c>
      <c r="E220" s="15">
        <v>2019</v>
      </c>
      <c r="F220" s="15" t="s">
        <v>99</v>
      </c>
      <c r="G220" s="15">
        <v>4</v>
      </c>
      <c r="H220" s="51">
        <v>15</v>
      </c>
      <c r="I220" s="50">
        <f t="shared" si="9"/>
        <v>0</v>
      </c>
      <c r="J220" s="50">
        <f t="shared" si="10"/>
        <v>15</v>
      </c>
      <c r="K220" s="50">
        <f t="shared" si="11"/>
        <v>0</v>
      </c>
      <c r="L220" s="15"/>
      <c r="M220" s="15"/>
      <c r="N220" s="15"/>
      <c r="O220" s="15"/>
      <c r="P220" s="15"/>
      <c r="Q220" s="15"/>
      <c r="R220" s="15"/>
      <c r="S220" s="15"/>
    </row>
    <row r="221" spans="2:19" x14ac:dyDescent="0.3">
      <c r="B221" s="53">
        <v>2019</v>
      </c>
      <c r="C221" s="15" t="s">
        <v>203</v>
      </c>
      <c r="D221" s="15" t="s">
        <v>202</v>
      </c>
      <c r="E221" s="15">
        <v>2017</v>
      </c>
      <c r="F221" s="15" t="s">
        <v>82</v>
      </c>
      <c r="G221" s="15">
        <v>5</v>
      </c>
      <c r="H221" s="51">
        <v>454</v>
      </c>
      <c r="I221" s="50">
        <f t="shared" si="9"/>
        <v>0</v>
      </c>
      <c r="J221" s="50">
        <f t="shared" si="10"/>
        <v>0</v>
      </c>
      <c r="K221" s="50">
        <f t="shared" si="11"/>
        <v>454</v>
      </c>
      <c r="L221" s="15"/>
      <c r="M221" s="15"/>
      <c r="N221" s="15"/>
      <c r="O221" s="15"/>
      <c r="P221" s="15"/>
      <c r="Q221" s="15"/>
      <c r="R221" s="15"/>
      <c r="S221" s="15"/>
    </row>
    <row r="222" spans="2:19" x14ac:dyDescent="0.3">
      <c r="B222" s="53">
        <v>2019</v>
      </c>
      <c r="C222" s="15" t="s">
        <v>201</v>
      </c>
      <c r="D222" s="15" t="s">
        <v>200</v>
      </c>
      <c r="E222" s="15">
        <v>2016</v>
      </c>
      <c r="F222" s="15" t="s">
        <v>82</v>
      </c>
      <c r="G222" s="15">
        <v>5</v>
      </c>
      <c r="H222" s="51">
        <v>271</v>
      </c>
      <c r="I222" s="50">
        <f t="shared" si="9"/>
        <v>0</v>
      </c>
      <c r="J222" s="50">
        <f t="shared" si="10"/>
        <v>0</v>
      </c>
      <c r="K222" s="50">
        <f t="shared" si="11"/>
        <v>271</v>
      </c>
      <c r="L222" s="15"/>
      <c r="M222" s="15"/>
      <c r="N222" s="15"/>
      <c r="O222" s="15"/>
      <c r="P222" s="15"/>
      <c r="Q222" s="15"/>
      <c r="R222" s="15"/>
      <c r="S222" s="15"/>
    </row>
    <row r="223" spans="2:19" x14ac:dyDescent="0.3">
      <c r="B223" s="53">
        <v>2019</v>
      </c>
      <c r="C223" s="15" t="s">
        <v>199</v>
      </c>
      <c r="D223" s="15" t="s">
        <v>198</v>
      </c>
      <c r="E223" s="15">
        <v>2017</v>
      </c>
      <c r="F223" s="15" t="s">
        <v>94</v>
      </c>
      <c r="G223" s="15">
        <v>5</v>
      </c>
      <c r="H223" s="51">
        <v>545</v>
      </c>
      <c r="I223" s="50">
        <f t="shared" si="9"/>
        <v>0</v>
      </c>
      <c r="J223" s="50">
        <f t="shared" si="10"/>
        <v>0</v>
      </c>
      <c r="K223" s="50">
        <f t="shared" si="11"/>
        <v>545</v>
      </c>
      <c r="L223" s="15"/>
      <c r="M223" s="15"/>
      <c r="N223" s="15"/>
      <c r="O223" s="15"/>
      <c r="P223" s="15"/>
      <c r="Q223" s="15"/>
      <c r="R223" s="15"/>
      <c r="S223" s="15"/>
    </row>
    <row r="224" spans="2:19" x14ac:dyDescent="0.3">
      <c r="B224" s="53">
        <v>2019</v>
      </c>
      <c r="C224" s="15" t="s">
        <v>197</v>
      </c>
      <c r="D224" s="15" t="s">
        <v>196</v>
      </c>
      <c r="E224" s="15">
        <v>2020</v>
      </c>
      <c r="F224" s="15" t="s">
        <v>117</v>
      </c>
      <c r="G224" s="15">
        <v>5</v>
      </c>
      <c r="H224" s="51">
        <v>0</v>
      </c>
      <c r="I224" s="50">
        <f t="shared" si="9"/>
        <v>0</v>
      </c>
      <c r="J224" s="50">
        <f t="shared" si="10"/>
        <v>0</v>
      </c>
      <c r="K224" s="50">
        <f t="shared" si="11"/>
        <v>0</v>
      </c>
      <c r="L224" s="15"/>
      <c r="M224" s="15"/>
      <c r="N224" s="15"/>
      <c r="O224" s="15"/>
      <c r="P224" s="15"/>
      <c r="Q224" s="15"/>
      <c r="R224" s="15"/>
      <c r="S224" s="15"/>
    </row>
    <row r="225" spans="2:19" x14ac:dyDescent="0.3">
      <c r="B225" s="53">
        <v>2019</v>
      </c>
      <c r="C225" s="15" t="s">
        <v>195</v>
      </c>
      <c r="D225" s="15" t="s">
        <v>194</v>
      </c>
      <c r="E225" s="15">
        <v>2019</v>
      </c>
      <c r="F225" s="15" t="s">
        <v>94</v>
      </c>
      <c r="G225" s="15">
        <v>3</v>
      </c>
      <c r="H225" s="51">
        <v>28</v>
      </c>
      <c r="I225" s="50">
        <f t="shared" si="9"/>
        <v>28</v>
      </c>
      <c r="J225" s="50">
        <f t="shared" si="10"/>
        <v>0</v>
      </c>
      <c r="K225" s="50">
        <f t="shared" si="11"/>
        <v>0</v>
      </c>
      <c r="L225" s="15"/>
      <c r="M225" s="15"/>
      <c r="N225" s="15"/>
      <c r="O225" s="15"/>
      <c r="P225" s="15"/>
      <c r="Q225" s="15"/>
      <c r="R225" s="15"/>
      <c r="S225" s="15"/>
    </row>
    <row r="226" spans="2:19" x14ac:dyDescent="0.3">
      <c r="B226" s="53">
        <v>2019</v>
      </c>
      <c r="C226" s="15" t="s">
        <v>193</v>
      </c>
      <c r="D226" s="15" t="s">
        <v>192</v>
      </c>
      <c r="E226" s="15">
        <v>2019</v>
      </c>
      <c r="F226" s="15" t="s">
        <v>77</v>
      </c>
      <c r="G226" s="15">
        <v>5</v>
      </c>
      <c r="H226" s="51">
        <v>303</v>
      </c>
      <c r="I226" s="50">
        <f t="shared" si="9"/>
        <v>0</v>
      </c>
      <c r="J226" s="50">
        <f t="shared" si="10"/>
        <v>0</v>
      </c>
      <c r="K226" s="50">
        <f t="shared" si="11"/>
        <v>303</v>
      </c>
      <c r="L226" s="15"/>
      <c r="M226" s="15"/>
      <c r="N226" s="15"/>
      <c r="O226" s="15"/>
      <c r="P226" s="15"/>
      <c r="Q226" s="15"/>
      <c r="R226" s="15"/>
      <c r="S226" s="15"/>
    </row>
    <row r="227" spans="2:19" x14ac:dyDescent="0.3">
      <c r="B227" s="53">
        <v>2019</v>
      </c>
      <c r="C227" s="15" t="s">
        <v>191</v>
      </c>
      <c r="D227" s="15" t="s">
        <v>88</v>
      </c>
      <c r="E227" s="15">
        <v>2021</v>
      </c>
      <c r="F227" s="15" t="s">
        <v>77</v>
      </c>
      <c r="G227" s="15">
        <v>5</v>
      </c>
      <c r="H227" s="51">
        <v>0</v>
      </c>
      <c r="I227" s="50">
        <f t="shared" si="9"/>
        <v>0</v>
      </c>
      <c r="J227" s="50">
        <f t="shared" si="10"/>
        <v>0</v>
      </c>
      <c r="K227" s="50">
        <f t="shared" si="11"/>
        <v>0</v>
      </c>
      <c r="L227" s="15"/>
      <c r="M227" s="15"/>
      <c r="N227" s="15"/>
      <c r="O227" s="15"/>
      <c r="P227" s="15"/>
      <c r="Q227" s="15"/>
      <c r="R227" s="15"/>
      <c r="S227" s="15"/>
    </row>
    <row r="228" spans="2:19" x14ac:dyDescent="0.3">
      <c r="B228" s="53">
        <v>2019</v>
      </c>
      <c r="C228" s="15" t="s">
        <v>190</v>
      </c>
      <c r="D228" s="15" t="s">
        <v>95</v>
      </c>
      <c r="E228" s="15">
        <v>2019</v>
      </c>
      <c r="F228" s="15" t="s">
        <v>94</v>
      </c>
      <c r="G228" s="15">
        <v>3</v>
      </c>
      <c r="H228" s="51">
        <v>70</v>
      </c>
      <c r="I228" s="50">
        <f t="shared" si="9"/>
        <v>70</v>
      </c>
      <c r="J228" s="50">
        <f t="shared" si="10"/>
        <v>0</v>
      </c>
      <c r="K228" s="50">
        <f t="shared" si="11"/>
        <v>0</v>
      </c>
      <c r="L228" s="15"/>
      <c r="M228" s="15"/>
      <c r="N228" s="15"/>
      <c r="O228" s="15"/>
      <c r="P228" s="15"/>
      <c r="Q228" s="15"/>
      <c r="R228" s="15"/>
      <c r="S228" s="15"/>
    </row>
    <row r="229" spans="2:19" x14ac:dyDescent="0.3">
      <c r="B229" s="53">
        <v>2019</v>
      </c>
      <c r="C229" s="15" t="s">
        <v>189</v>
      </c>
      <c r="D229" s="15" t="s">
        <v>88</v>
      </c>
      <c r="E229" s="15">
        <v>2014</v>
      </c>
      <c r="F229" s="15" t="s">
        <v>94</v>
      </c>
      <c r="G229" s="15">
        <v>5</v>
      </c>
      <c r="H229" s="51">
        <v>1217</v>
      </c>
      <c r="I229" s="50">
        <f t="shared" si="9"/>
        <v>0</v>
      </c>
      <c r="J229" s="50">
        <f t="shared" si="10"/>
        <v>0</v>
      </c>
      <c r="K229" s="50">
        <f t="shared" si="11"/>
        <v>1217</v>
      </c>
      <c r="L229" s="15"/>
      <c r="M229" s="15"/>
      <c r="N229" s="15"/>
      <c r="O229" s="15"/>
      <c r="P229" s="15"/>
      <c r="Q229" s="15"/>
      <c r="R229" s="15"/>
      <c r="S229" s="15"/>
    </row>
    <row r="230" spans="2:19" x14ac:dyDescent="0.3">
      <c r="B230" s="53">
        <v>2019</v>
      </c>
      <c r="C230" s="15" t="s">
        <v>188</v>
      </c>
      <c r="D230" s="15" t="s">
        <v>183</v>
      </c>
      <c r="E230" s="15">
        <v>2019</v>
      </c>
      <c r="F230" s="15" t="s">
        <v>117</v>
      </c>
      <c r="G230" s="15">
        <v>5</v>
      </c>
      <c r="H230" s="51">
        <v>67</v>
      </c>
      <c r="I230" s="50">
        <f t="shared" si="9"/>
        <v>0</v>
      </c>
      <c r="J230" s="50">
        <f t="shared" si="10"/>
        <v>0</v>
      </c>
      <c r="K230" s="50">
        <f t="shared" si="11"/>
        <v>67</v>
      </c>
      <c r="L230" s="15"/>
      <c r="M230" s="15"/>
      <c r="N230" s="15"/>
      <c r="O230" s="15"/>
      <c r="P230" s="15"/>
      <c r="Q230" s="15"/>
      <c r="R230" s="15"/>
      <c r="S230" s="15"/>
    </row>
    <row r="231" spans="2:19" x14ac:dyDescent="0.3">
      <c r="B231" s="53">
        <v>2019</v>
      </c>
      <c r="C231" s="15" t="s">
        <v>187</v>
      </c>
      <c r="D231" s="15" t="s">
        <v>88</v>
      </c>
      <c r="E231" s="15">
        <v>2017</v>
      </c>
      <c r="F231" s="15" t="s">
        <v>82</v>
      </c>
      <c r="G231" s="15">
        <v>5</v>
      </c>
      <c r="H231" s="51">
        <v>1370</v>
      </c>
      <c r="I231" s="50">
        <f t="shared" si="9"/>
        <v>0</v>
      </c>
      <c r="J231" s="50">
        <f t="shared" si="10"/>
        <v>0</v>
      </c>
      <c r="K231" s="50">
        <f t="shared" si="11"/>
        <v>1370</v>
      </c>
      <c r="L231" s="15"/>
      <c r="M231" s="15"/>
      <c r="N231" s="15"/>
      <c r="O231" s="15"/>
      <c r="P231" s="15"/>
      <c r="Q231" s="15"/>
      <c r="R231" s="15"/>
      <c r="S231" s="15"/>
    </row>
    <row r="232" spans="2:19" x14ac:dyDescent="0.3">
      <c r="B232" s="53">
        <v>2019</v>
      </c>
      <c r="C232" s="15" t="s">
        <v>186</v>
      </c>
      <c r="D232" s="15" t="s">
        <v>88</v>
      </c>
      <c r="E232" s="15">
        <v>2017</v>
      </c>
      <c r="F232" s="15" t="s">
        <v>77</v>
      </c>
      <c r="G232" s="15">
        <v>5</v>
      </c>
      <c r="H232" s="51">
        <v>1165</v>
      </c>
      <c r="I232" s="50">
        <f t="shared" si="9"/>
        <v>0</v>
      </c>
      <c r="J232" s="50">
        <f t="shared" si="10"/>
        <v>0</v>
      </c>
      <c r="K232" s="50">
        <f t="shared" si="11"/>
        <v>1165</v>
      </c>
      <c r="L232" s="15"/>
      <c r="M232" s="15"/>
      <c r="N232" s="15"/>
      <c r="O232" s="15"/>
      <c r="P232" s="15"/>
      <c r="Q232" s="15"/>
      <c r="R232" s="15"/>
      <c r="S232" s="15"/>
    </row>
    <row r="233" spans="2:19" x14ac:dyDescent="0.3">
      <c r="B233" s="53">
        <v>2019</v>
      </c>
      <c r="C233" s="15" t="s">
        <v>185</v>
      </c>
      <c r="D233" s="15" t="s">
        <v>88</v>
      </c>
      <c r="E233" s="15">
        <v>2019</v>
      </c>
      <c r="F233" s="15" t="s">
        <v>90</v>
      </c>
      <c r="G233" s="15">
        <v>5</v>
      </c>
      <c r="H233" s="51">
        <v>5601</v>
      </c>
      <c r="I233" s="50">
        <f t="shared" si="9"/>
        <v>0</v>
      </c>
      <c r="J233" s="50">
        <f t="shared" si="10"/>
        <v>0</v>
      </c>
      <c r="K233" s="50">
        <f t="shared" si="11"/>
        <v>5601</v>
      </c>
      <c r="L233" s="15"/>
      <c r="M233" s="15"/>
      <c r="N233" s="15"/>
      <c r="O233" s="15"/>
      <c r="P233" s="15"/>
      <c r="Q233" s="15"/>
      <c r="R233" s="15"/>
      <c r="S233" s="15"/>
    </row>
    <row r="234" spans="2:19" x14ac:dyDescent="0.3">
      <c r="B234" s="53">
        <v>2019</v>
      </c>
      <c r="C234" s="15" t="s">
        <v>184</v>
      </c>
      <c r="D234" s="15" t="s">
        <v>183</v>
      </c>
      <c r="E234" s="15">
        <v>2019</v>
      </c>
      <c r="F234" s="15" t="s">
        <v>117</v>
      </c>
      <c r="G234" s="15">
        <v>5</v>
      </c>
      <c r="H234" s="51">
        <v>533</v>
      </c>
      <c r="I234" s="50">
        <f t="shared" si="9"/>
        <v>0</v>
      </c>
      <c r="J234" s="50">
        <f t="shared" si="10"/>
        <v>0</v>
      </c>
      <c r="K234" s="50">
        <f t="shared" si="11"/>
        <v>533</v>
      </c>
      <c r="L234" s="15"/>
      <c r="M234" s="15"/>
      <c r="N234" s="15"/>
      <c r="O234" s="15"/>
      <c r="P234" s="15"/>
      <c r="Q234" s="15"/>
      <c r="R234" s="15"/>
      <c r="S234" s="15"/>
    </row>
    <row r="235" spans="2:19" x14ac:dyDescent="0.3">
      <c r="B235" s="53">
        <v>2019</v>
      </c>
      <c r="C235" s="15" t="s">
        <v>182</v>
      </c>
      <c r="D235" s="15" t="s">
        <v>88</v>
      </c>
      <c r="E235" s="15">
        <v>2015</v>
      </c>
      <c r="F235" s="15" t="s">
        <v>90</v>
      </c>
      <c r="G235" s="15">
        <v>5</v>
      </c>
      <c r="H235" s="51">
        <v>1172</v>
      </c>
      <c r="I235" s="50">
        <f t="shared" si="9"/>
        <v>0</v>
      </c>
      <c r="J235" s="50">
        <f t="shared" si="10"/>
        <v>0</v>
      </c>
      <c r="K235" s="50">
        <f t="shared" si="11"/>
        <v>1172</v>
      </c>
      <c r="L235" s="15"/>
      <c r="M235" s="15"/>
      <c r="N235" s="15"/>
      <c r="O235" s="15"/>
      <c r="P235" s="15"/>
      <c r="Q235" s="15"/>
      <c r="R235" s="15"/>
      <c r="S235" s="15"/>
    </row>
    <row r="236" spans="2:19" x14ac:dyDescent="0.3">
      <c r="B236" s="53">
        <v>2019</v>
      </c>
      <c r="C236" s="15" t="s">
        <v>181</v>
      </c>
      <c r="D236" s="15" t="s">
        <v>180</v>
      </c>
      <c r="E236" s="15">
        <v>2014</v>
      </c>
      <c r="F236" s="15" t="s">
        <v>94</v>
      </c>
      <c r="G236" s="15">
        <v>4</v>
      </c>
      <c r="H236" s="51">
        <v>4</v>
      </c>
      <c r="I236" s="50">
        <f t="shared" si="9"/>
        <v>0</v>
      </c>
      <c r="J236" s="50">
        <f t="shared" si="10"/>
        <v>4</v>
      </c>
      <c r="K236" s="50">
        <f t="shared" si="11"/>
        <v>0</v>
      </c>
      <c r="L236" s="15"/>
      <c r="M236" s="15"/>
      <c r="N236" s="15"/>
      <c r="O236" s="15"/>
      <c r="P236" s="15"/>
      <c r="Q236" s="15"/>
      <c r="R236" s="15"/>
      <c r="S236" s="15"/>
    </row>
    <row r="237" spans="2:19" x14ac:dyDescent="0.3">
      <c r="B237" s="53">
        <v>2019</v>
      </c>
      <c r="C237" s="15" t="s">
        <v>179</v>
      </c>
      <c r="D237" s="15" t="s">
        <v>178</v>
      </c>
      <c r="E237" s="15">
        <v>2014</v>
      </c>
      <c r="F237" s="15" t="s">
        <v>94</v>
      </c>
      <c r="G237" s="15">
        <v>4</v>
      </c>
      <c r="H237" s="51">
        <v>4</v>
      </c>
      <c r="I237" s="50">
        <f t="shared" si="9"/>
        <v>0</v>
      </c>
      <c r="J237" s="50">
        <f t="shared" si="10"/>
        <v>4</v>
      </c>
      <c r="K237" s="50">
        <f t="shared" si="11"/>
        <v>0</v>
      </c>
      <c r="L237" s="15"/>
      <c r="M237" s="15"/>
      <c r="N237" s="15"/>
      <c r="O237" s="15"/>
      <c r="P237" s="15"/>
      <c r="Q237" s="15"/>
      <c r="R237" s="15"/>
      <c r="S237" s="15"/>
    </row>
    <row r="238" spans="2:19" x14ac:dyDescent="0.3">
      <c r="B238" s="53">
        <v>2019</v>
      </c>
      <c r="C238" s="15" t="s">
        <v>177</v>
      </c>
      <c r="D238" s="15" t="s">
        <v>176</v>
      </c>
      <c r="E238" s="15">
        <v>2019</v>
      </c>
      <c r="F238" s="15" t="s">
        <v>117</v>
      </c>
      <c r="G238" s="15">
        <v>5</v>
      </c>
      <c r="H238" s="51">
        <v>7</v>
      </c>
      <c r="I238" s="50">
        <f t="shared" si="9"/>
        <v>0</v>
      </c>
      <c r="J238" s="50">
        <f t="shared" si="10"/>
        <v>0</v>
      </c>
      <c r="K238" s="50">
        <f t="shared" si="11"/>
        <v>7</v>
      </c>
      <c r="L238" s="15"/>
      <c r="M238" s="15"/>
      <c r="N238" s="15"/>
      <c r="O238" s="15"/>
      <c r="P238" s="15"/>
      <c r="Q238" s="15"/>
      <c r="R238" s="15"/>
      <c r="S238" s="15"/>
    </row>
    <row r="239" spans="2:19" x14ac:dyDescent="0.3">
      <c r="B239" s="53">
        <v>2019</v>
      </c>
      <c r="C239" s="15" t="s">
        <v>175</v>
      </c>
      <c r="D239" s="15" t="s">
        <v>174</v>
      </c>
      <c r="E239" s="15">
        <v>2016</v>
      </c>
      <c r="F239" s="15" t="s">
        <v>117</v>
      </c>
      <c r="G239" s="15">
        <v>4</v>
      </c>
      <c r="H239" s="51">
        <v>0</v>
      </c>
      <c r="I239" s="50">
        <f t="shared" si="9"/>
        <v>0</v>
      </c>
      <c r="J239" s="50">
        <f t="shared" si="10"/>
        <v>0</v>
      </c>
      <c r="K239" s="50">
        <f t="shared" si="11"/>
        <v>0</v>
      </c>
      <c r="L239" s="15"/>
      <c r="M239" s="15"/>
      <c r="N239" s="15"/>
      <c r="O239" s="15"/>
      <c r="P239" s="15"/>
      <c r="Q239" s="15"/>
      <c r="R239" s="15"/>
      <c r="S239" s="15"/>
    </row>
    <row r="240" spans="2:19" x14ac:dyDescent="0.3">
      <c r="B240" s="53">
        <v>2019</v>
      </c>
      <c r="C240" s="15" t="s">
        <v>173</v>
      </c>
      <c r="D240" s="15" t="s">
        <v>88</v>
      </c>
      <c r="E240" s="15">
        <v>2016</v>
      </c>
      <c r="F240" s="15" t="s">
        <v>117</v>
      </c>
      <c r="G240" s="15">
        <v>4</v>
      </c>
      <c r="H240" s="51">
        <v>0</v>
      </c>
      <c r="I240" s="50">
        <f t="shared" si="9"/>
        <v>0</v>
      </c>
      <c r="J240" s="50">
        <f t="shared" si="10"/>
        <v>0</v>
      </c>
      <c r="K240" s="50">
        <f t="shared" si="11"/>
        <v>0</v>
      </c>
      <c r="L240" s="15"/>
      <c r="M240" s="15"/>
      <c r="N240" s="15"/>
      <c r="O240" s="15"/>
      <c r="P240" s="15"/>
      <c r="Q240" s="15"/>
      <c r="R240" s="15"/>
      <c r="S240" s="15"/>
    </row>
    <row r="241" spans="2:19" x14ac:dyDescent="0.3">
      <c r="B241" s="53">
        <v>2019</v>
      </c>
      <c r="C241" s="15" t="s">
        <v>172</v>
      </c>
      <c r="D241" s="15" t="s">
        <v>171</v>
      </c>
      <c r="E241" s="15">
        <v>2019</v>
      </c>
      <c r="F241" s="15" t="s">
        <v>82</v>
      </c>
      <c r="G241" s="15">
        <v>5</v>
      </c>
      <c r="H241" s="51">
        <v>315</v>
      </c>
      <c r="I241" s="50">
        <f t="shared" si="9"/>
        <v>0</v>
      </c>
      <c r="J241" s="50">
        <f t="shared" si="10"/>
        <v>0</v>
      </c>
      <c r="K241" s="50">
        <f t="shared" si="11"/>
        <v>315</v>
      </c>
      <c r="L241" s="15"/>
      <c r="M241" s="15"/>
      <c r="N241" s="15"/>
      <c r="O241" s="15"/>
      <c r="P241" s="15"/>
      <c r="Q241" s="15"/>
      <c r="R241" s="15"/>
      <c r="S241" s="15"/>
    </row>
    <row r="242" spans="2:19" x14ac:dyDescent="0.3">
      <c r="B242" s="53">
        <v>2019</v>
      </c>
      <c r="C242" s="15" t="s">
        <v>170</v>
      </c>
      <c r="D242" s="15" t="s">
        <v>88</v>
      </c>
      <c r="E242" s="15">
        <v>2017</v>
      </c>
      <c r="F242" s="15" t="s">
        <v>117</v>
      </c>
      <c r="G242" s="15">
        <v>5</v>
      </c>
      <c r="H242" s="51">
        <v>12</v>
      </c>
      <c r="I242" s="50">
        <f t="shared" si="9"/>
        <v>0</v>
      </c>
      <c r="J242" s="50">
        <f t="shared" si="10"/>
        <v>0</v>
      </c>
      <c r="K242" s="50">
        <f t="shared" si="11"/>
        <v>12</v>
      </c>
      <c r="L242" s="15"/>
      <c r="M242" s="15"/>
      <c r="N242" s="15"/>
      <c r="O242" s="15"/>
      <c r="P242" s="15"/>
      <c r="Q242" s="15"/>
      <c r="R242" s="15"/>
      <c r="S242" s="15"/>
    </row>
    <row r="243" spans="2:19" x14ac:dyDescent="0.3">
      <c r="B243" s="53">
        <v>2019</v>
      </c>
      <c r="C243" s="15" t="s">
        <v>169</v>
      </c>
      <c r="D243" s="15" t="s">
        <v>168</v>
      </c>
      <c r="E243" s="15">
        <v>2016</v>
      </c>
      <c r="F243" s="15" t="s">
        <v>117</v>
      </c>
      <c r="G243" s="15">
        <v>5</v>
      </c>
      <c r="H243" s="51">
        <v>0</v>
      </c>
      <c r="I243" s="50">
        <f t="shared" si="9"/>
        <v>0</v>
      </c>
      <c r="J243" s="50">
        <f t="shared" si="10"/>
        <v>0</v>
      </c>
      <c r="K243" s="50">
        <f t="shared" si="11"/>
        <v>0</v>
      </c>
      <c r="L243" s="15"/>
      <c r="M243" s="15"/>
      <c r="N243" s="15"/>
      <c r="O243" s="15"/>
      <c r="P243" s="15"/>
      <c r="Q243" s="15"/>
      <c r="R243" s="15"/>
      <c r="S243" s="15"/>
    </row>
    <row r="244" spans="2:19" x14ac:dyDescent="0.3">
      <c r="B244" s="53">
        <v>2019</v>
      </c>
      <c r="C244" s="15" t="s">
        <v>167</v>
      </c>
      <c r="D244" s="15" t="s">
        <v>88</v>
      </c>
      <c r="E244" s="15">
        <v>2014</v>
      </c>
      <c r="F244" s="15" t="s">
        <v>90</v>
      </c>
      <c r="G244" s="15">
        <v>5</v>
      </c>
      <c r="H244" s="51">
        <v>330</v>
      </c>
      <c r="I244" s="50">
        <f t="shared" si="9"/>
        <v>0</v>
      </c>
      <c r="J244" s="50">
        <f t="shared" si="10"/>
        <v>0</v>
      </c>
      <c r="K244" s="50">
        <f t="shared" si="11"/>
        <v>330</v>
      </c>
      <c r="L244" s="15"/>
      <c r="M244" s="15"/>
      <c r="N244" s="15"/>
      <c r="O244" s="15"/>
      <c r="P244" s="15"/>
      <c r="Q244" s="15"/>
      <c r="R244" s="15"/>
      <c r="S244" s="15"/>
    </row>
    <row r="245" spans="2:19" x14ac:dyDescent="0.3">
      <c r="B245" s="53">
        <v>2019</v>
      </c>
      <c r="C245" s="15" t="s">
        <v>166</v>
      </c>
      <c r="D245" s="15" t="s">
        <v>88</v>
      </c>
      <c r="E245" s="15">
        <v>2017</v>
      </c>
      <c r="F245" s="15" t="s">
        <v>117</v>
      </c>
      <c r="G245" s="15">
        <v>5</v>
      </c>
      <c r="H245" s="51">
        <v>56</v>
      </c>
      <c r="I245" s="50">
        <f t="shared" si="9"/>
        <v>0</v>
      </c>
      <c r="J245" s="50">
        <f t="shared" si="10"/>
        <v>0</v>
      </c>
      <c r="K245" s="50">
        <f t="shared" si="11"/>
        <v>56</v>
      </c>
      <c r="L245" s="15"/>
      <c r="M245" s="15"/>
      <c r="N245" s="15"/>
      <c r="O245" s="15"/>
      <c r="P245" s="15"/>
      <c r="Q245" s="15"/>
      <c r="R245" s="15"/>
      <c r="S245" s="15"/>
    </row>
    <row r="246" spans="2:19" x14ac:dyDescent="0.3">
      <c r="B246" s="53">
        <v>2019</v>
      </c>
      <c r="C246" s="15" t="s">
        <v>165</v>
      </c>
      <c r="D246" s="15" t="s">
        <v>164</v>
      </c>
      <c r="E246" s="15">
        <v>2016</v>
      </c>
      <c r="F246" s="15" t="s">
        <v>94</v>
      </c>
      <c r="G246" s="15">
        <v>4</v>
      </c>
      <c r="H246" s="51">
        <v>0</v>
      </c>
      <c r="I246" s="50">
        <f t="shared" si="9"/>
        <v>0</v>
      </c>
      <c r="J246" s="50">
        <f t="shared" si="10"/>
        <v>0</v>
      </c>
      <c r="K246" s="50">
        <f t="shared" si="11"/>
        <v>0</v>
      </c>
      <c r="L246" s="15"/>
      <c r="M246" s="15"/>
      <c r="N246" s="15"/>
      <c r="O246" s="15"/>
      <c r="P246" s="15"/>
      <c r="Q246" s="15"/>
      <c r="R246" s="15"/>
      <c r="S246" s="15"/>
    </row>
    <row r="247" spans="2:19" x14ac:dyDescent="0.3">
      <c r="B247" s="53">
        <v>2019</v>
      </c>
      <c r="C247" s="15" t="s">
        <v>163</v>
      </c>
      <c r="D247" s="15" t="s">
        <v>162</v>
      </c>
      <c r="E247" s="15">
        <v>2014</v>
      </c>
      <c r="F247" s="15" t="s">
        <v>94</v>
      </c>
      <c r="G247" s="15">
        <v>3</v>
      </c>
      <c r="H247" s="51">
        <v>0</v>
      </c>
      <c r="I247" s="50">
        <f t="shared" si="9"/>
        <v>0</v>
      </c>
      <c r="J247" s="50">
        <f t="shared" si="10"/>
        <v>0</v>
      </c>
      <c r="K247" s="50">
        <f t="shared" si="11"/>
        <v>0</v>
      </c>
      <c r="L247" s="15"/>
      <c r="M247" s="15"/>
      <c r="N247" s="15"/>
      <c r="O247" s="15"/>
      <c r="P247" s="15"/>
      <c r="Q247" s="15"/>
      <c r="R247" s="15"/>
      <c r="S247" s="15"/>
    </row>
    <row r="248" spans="2:19" x14ac:dyDescent="0.3">
      <c r="B248" s="53">
        <v>2019</v>
      </c>
      <c r="C248" s="15" t="s">
        <v>161</v>
      </c>
      <c r="D248" s="15" t="s">
        <v>160</v>
      </c>
      <c r="E248" s="15">
        <v>2016</v>
      </c>
      <c r="F248" s="15" t="s">
        <v>94</v>
      </c>
      <c r="G248" s="15">
        <v>5</v>
      </c>
      <c r="H248" s="51">
        <v>48</v>
      </c>
      <c r="I248" s="50">
        <f t="shared" si="9"/>
        <v>0</v>
      </c>
      <c r="J248" s="50">
        <f t="shared" si="10"/>
        <v>0</v>
      </c>
      <c r="K248" s="50">
        <f t="shared" si="11"/>
        <v>48</v>
      </c>
      <c r="L248" s="15"/>
      <c r="M248" s="15"/>
      <c r="N248" s="15"/>
      <c r="O248" s="15"/>
      <c r="P248" s="15"/>
      <c r="Q248" s="15"/>
      <c r="R248" s="15"/>
      <c r="S248" s="15"/>
    </row>
    <row r="249" spans="2:19" x14ac:dyDescent="0.3">
      <c r="B249" s="53">
        <v>2019</v>
      </c>
      <c r="C249" s="15" t="s">
        <v>159</v>
      </c>
      <c r="D249" s="15" t="s">
        <v>158</v>
      </c>
      <c r="E249" s="15">
        <v>2018</v>
      </c>
      <c r="F249" s="15" t="s">
        <v>94</v>
      </c>
      <c r="G249" s="15">
        <v>3</v>
      </c>
      <c r="H249" s="51">
        <v>58</v>
      </c>
      <c r="I249" s="50">
        <f t="shared" si="9"/>
        <v>58</v>
      </c>
      <c r="J249" s="50">
        <f t="shared" si="10"/>
        <v>0</v>
      </c>
      <c r="K249" s="50">
        <f t="shared" si="11"/>
        <v>0</v>
      </c>
      <c r="L249" s="15"/>
      <c r="M249" s="15"/>
      <c r="N249" s="15"/>
      <c r="O249" s="15"/>
      <c r="P249" s="15"/>
      <c r="Q249" s="15"/>
      <c r="R249" s="15"/>
      <c r="S249" s="15"/>
    </row>
    <row r="250" spans="2:19" x14ac:dyDescent="0.3">
      <c r="B250" s="53">
        <v>2019</v>
      </c>
      <c r="C250" s="15" t="s">
        <v>157</v>
      </c>
      <c r="D250" s="15" t="s">
        <v>156</v>
      </c>
      <c r="E250" s="15">
        <v>2017</v>
      </c>
      <c r="F250" s="15" t="s">
        <v>94</v>
      </c>
      <c r="G250" s="15">
        <v>4</v>
      </c>
      <c r="H250" s="51">
        <v>218</v>
      </c>
      <c r="I250" s="50">
        <f t="shared" si="9"/>
        <v>0</v>
      </c>
      <c r="J250" s="50">
        <f t="shared" si="10"/>
        <v>218</v>
      </c>
      <c r="K250" s="50">
        <f t="shared" si="11"/>
        <v>0</v>
      </c>
      <c r="L250" s="15"/>
      <c r="M250" s="15"/>
      <c r="N250" s="15"/>
      <c r="O250" s="15"/>
      <c r="P250" s="15"/>
      <c r="Q250" s="15"/>
      <c r="R250" s="15"/>
      <c r="S250" s="15"/>
    </row>
    <row r="251" spans="2:19" x14ac:dyDescent="0.3">
      <c r="B251" s="53">
        <v>2019</v>
      </c>
      <c r="C251" s="15" t="s">
        <v>155</v>
      </c>
      <c r="D251" s="15" t="s">
        <v>88</v>
      </c>
      <c r="E251" s="15">
        <v>2013</v>
      </c>
      <c r="F251" s="15" t="s">
        <v>117</v>
      </c>
      <c r="G251" s="15">
        <v>5</v>
      </c>
      <c r="H251" s="51">
        <v>36</v>
      </c>
      <c r="I251" s="50">
        <f t="shared" si="9"/>
        <v>0</v>
      </c>
      <c r="J251" s="50">
        <f t="shared" si="10"/>
        <v>0</v>
      </c>
      <c r="K251" s="50">
        <f t="shared" si="11"/>
        <v>36</v>
      </c>
      <c r="L251" s="15"/>
      <c r="M251" s="15"/>
      <c r="N251" s="15"/>
      <c r="O251" s="15"/>
      <c r="P251" s="15"/>
      <c r="Q251" s="15"/>
      <c r="R251" s="15"/>
      <c r="S251" s="15"/>
    </row>
    <row r="252" spans="2:19" x14ac:dyDescent="0.3">
      <c r="B252" s="53">
        <v>2019</v>
      </c>
      <c r="C252" s="15" t="s">
        <v>154</v>
      </c>
      <c r="D252" s="15" t="s">
        <v>153</v>
      </c>
      <c r="E252" s="15">
        <v>2015</v>
      </c>
      <c r="F252" s="15" t="s">
        <v>94</v>
      </c>
      <c r="G252" s="15">
        <v>5</v>
      </c>
      <c r="H252" s="51">
        <v>848</v>
      </c>
      <c r="I252" s="50">
        <f t="shared" si="9"/>
        <v>0</v>
      </c>
      <c r="J252" s="50">
        <f t="shared" si="10"/>
        <v>0</v>
      </c>
      <c r="K252" s="50">
        <f t="shared" si="11"/>
        <v>848</v>
      </c>
      <c r="L252" s="15"/>
      <c r="M252" s="15"/>
      <c r="N252" s="15"/>
      <c r="O252" s="15"/>
      <c r="P252" s="15"/>
      <c r="Q252" s="15"/>
      <c r="R252" s="15"/>
      <c r="S252" s="15"/>
    </row>
    <row r="253" spans="2:19" x14ac:dyDescent="0.3">
      <c r="B253" s="53">
        <v>2019</v>
      </c>
      <c r="C253" s="15" t="s">
        <v>152</v>
      </c>
      <c r="D253" s="15" t="s">
        <v>151</v>
      </c>
      <c r="E253" s="15">
        <v>2019</v>
      </c>
      <c r="F253" s="15" t="s">
        <v>90</v>
      </c>
      <c r="G253" s="15">
        <v>5</v>
      </c>
      <c r="H253" s="51">
        <v>692</v>
      </c>
      <c r="I253" s="50">
        <f t="shared" si="9"/>
        <v>0</v>
      </c>
      <c r="J253" s="50">
        <f t="shared" si="10"/>
        <v>0</v>
      </c>
      <c r="K253" s="50">
        <f t="shared" si="11"/>
        <v>692</v>
      </c>
      <c r="L253" s="15"/>
      <c r="M253" s="15"/>
      <c r="N253" s="15"/>
      <c r="O253" s="15"/>
      <c r="P253" s="15"/>
      <c r="Q253" s="15"/>
      <c r="R253" s="15"/>
      <c r="S253" s="15"/>
    </row>
    <row r="254" spans="2:19" x14ac:dyDescent="0.3">
      <c r="B254" s="53">
        <v>2019</v>
      </c>
      <c r="C254" s="15" t="s">
        <v>150</v>
      </c>
      <c r="D254" s="15" t="s">
        <v>88</v>
      </c>
      <c r="E254" s="15">
        <v>2014</v>
      </c>
      <c r="F254" s="15" t="s">
        <v>85</v>
      </c>
      <c r="G254" s="15">
        <v>5</v>
      </c>
      <c r="H254" s="51">
        <v>139</v>
      </c>
      <c r="I254" s="50">
        <f t="shared" si="9"/>
        <v>0</v>
      </c>
      <c r="J254" s="50">
        <f t="shared" si="10"/>
        <v>0</v>
      </c>
      <c r="K254" s="50">
        <f t="shared" si="11"/>
        <v>139</v>
      </c>
      <c r="L254" s="15"/>
      <c r="M254" s="15"/>
      <c r="N254" s="15"/>
      <c r="O254" s="15"/>
      <c r="P254" s="15"/>
      <c r="Q254" s="15"/>
      <c r="R254" s="15"/>
      <c r="S254" s="15"/>
    </row>
    <row r="255" spans="2:19" x14ac:dyDescent="0.3">
      <c r="B255" s="53">
        <v>2019</v>
      </c>
      <c r="C255" s="15" t="s">
        <v>149</v>
      </c>
      <c r="D255" s="15" t="s">
        <v>148</v>
      </c>
      <c r="E255" s="15">
        <v>2019</v>
      </c>
      <c r="F255" s="15" t="s">
        <v>77</v>
      </c>
      <c r="G255" s="15">
        <v>5</v>
      </c>
      <c r="H255" s="51">
        <v>88</v>
      </c>
      <c r="I255" s="50">
        <f t="shared" si="9"/>
        <v>0</v>
      </c>
      <c r="J255" s="50">
        <f t="shared" si="10"/>
        <v>0</v>
      </c>
      <c r="K255" s="50">
        <f t="shared" si="11"/>
        <v>88</v>
      </c>
      <c r="L255" s="15"/>
      <c r="M255" s="15"/>
      <c r="N255" s="15"/>
      <c r="O255" s="15"/>
      <c r="P255" s="15"/>
      <c r="Q255" s="15"/>
      <c r="R255" s="15"/>
      <c r="S255" s="15"/>
    </row>
    <row r="256" spans="2:19" x14ac:dyDescent="0.3">
      <c r="B256" s="53">
        <v>2019</v>
      </c>
      <c r="C256" s="15" t="s">
        <v>147</v>
      </c>
      <c r="D256" s="15" t="s">
        <v>88</v>
      </c>
      <c r="E256" s="15">
        <v>2013</v>
      </c>
      <c r="F256" s="15" t="s">
        <v>117</v>
      </c>
      <c r="G256" s="15">
        <v>5</v>
      </c>
      <c r="H256" s="51">
        <v>836</v>
      </c>
      <c r="I256" s="50">
        <f t="shared" si="9"/>
        <v>0</v>
      </c>
      <c r="J256" s="50">
        <f t="shared" si="10"/>
        <v>0</v>
      </c>
      <c r="K256" s="50">
        <f t="shared" si="11"/>
        <v>836</v>
      </c>
      <c r="L256" s="15"/>
      <c r="M256" s="15"/>
      <c r="N256" s="15"/>
      <c r="O256" s="15"/>
      <c r="P256" s="15"/>
      <c r="Q256" s="15"/>
      <c r="R256" s="15"/>
      <c r="S256" s="15"/>
    </row>
    <row r="257" spans="2:19" x14ac:dyDescent="0.3">
      <c r="B257" s="53">
        <v>2019</v>
      </c>
      <c r="C257" s="15" t="s">
        <v>146</v>
      </c>
      <c r="D257" s="15" t="s">
        <v>145</v>
      </c>
      <c r="E257" s="15">
        <v>2015</v>
      </c>
      <c r="F257" s="15" t="s">
        <v>90</v>
      </c>
      <c r="G257" s="15">
        <v>5</v>
      </c>
      <c r="H257" s="51">
        <v>39</v>
      </c>
      <c r="I257" s="50">
        <f t="shared" si="9"/>
        <v>0</v>
      </c>
      <c r="J257" s="50">
        <f t="shared" si="10"/>
        <v>0</v>
      </c>
      <c r="K257" s="50">
        <f t="shared" si="11"/>
        <v>39</v>
      </c>
      <c r="L257" s="15"/>
      <c r="M257" s="15"/>
      <c r="N257" s="15"/>
      <c r="O257" s="15"/>
      <c r="P257" s="15"/>
      <c r="Q257" s="15"/>
      <c r="R257" s="15"/>
      <c r="S257" s="15"/>
    </row>
    <row r="258" spans="2:19" x14ac:dyDescent="0.3">
      <c r="B258" s="53">
        <v>2019</v>
      </c>
      <c r="C258" s="15" t="s">
        <v>144</v>
      </c>
      <c r="D258" s="15" t="s">
        <v>143</v>
      </c>
      <c r="E258" s="15">
        <v>2017</v>
      </c>
      <c r="F258" s="15" t="s">
        <v>94</v>
      </c>
      <c r="G258" s="15">
        <v>4</v>
      </c>
      <c r="H258" s="51">
        <v>160</v>
      </c>
      <c r="I258" s="50">
        <f t="shared" si="9"/>
        <v>0</v>
      </c>
      <c r="J258" s="50">
        <f t="shared" si="10"/>
        <v>160</v>
      </c>
      <c r="K258" s="50">
        <f t="shared" si="11"/>
        <v>0</v>
      </c>
      <c r="L258" s="15"/>
      <c r="M258" s="15"/>
      <c r="N258" s="15"/>
      <c r="O258" s="15"/>
      <c r="P258" s="15"/>
      <c r="Q258" s="15"/>
      <c r="R258" s="15"/>
      <c r="S258" s="15"/>
    </row>
    <row r="259" spans="2:19" x14ac:dyDescent="0.3">
      <c r="B259" s="53">
        <v>2019</v>
      </c>
      <c r="C259" s="15" t="s">
        <v>142</v>
      </c>
      <c r="D259" s="15" t="s">
        <v>141</v>
      </c>
      <c r="E259" s="15">
        <v>2017</v>
      </c>
      <c r="F259" s="15" t="s">
        <v>82</v>
      </c>
      <c r="G259" s="15">
        <v>5</v>
      </c>
      <c r="H259" s="51">
        <v>1936</v>
      </c>
      <c r="I259" s="50">
        <f t="shared" si="9"/>
        <v>0</v>
      </c>
      <c r="J259" s="50">
        <f t="shared" si="10"/>
        <v>0</v>
      </c>
      <c r="K259" s="50">
        <f t="shared" si="11"/>
        <v>1936</v>
      </c>
      <c r="L259" s="15"/>
      <c r="M259" s="15"/>
      <c r="N259" s="15"/>
      <c r="O259" s="15"/>
      <c r="P259" s="15"/>
      <c r="Q259" s="15"/>
      <c r="R259" s="15"/>
      <c r="S259" s="15"/>
    </row>
    <row r="260" spans="2:19" x14ac:dyDescent="0.3">
      <c r="B260" s="53">
        <v>2019</v>
      </c>
      <c r="C260" s="15" t="s">
        <v>140</v>
      </c>
      <c r="D260" s="15" t="s">
        <v>88</v>
      </c>
      <c r="E260" s="15">
        <v>2019</v>
      </c>
      <c r="F260" s="15" t="s">
        <v>117</v>
      </c>
      <c r="G260" s="15">
        <v>5</v>
      </c>
      <c r="H260" s="51">
        <v>5004</v>
      </c>
      <c r="I260" s="50">
        <f t="shared" si="9"/>
        <v>0</v>
      </c>
      <c r="J260" s="50">
        <f t="shared" si="10"/>
        <v>0</v>
      </c>
      <c r="K260" s="50">
        <f t="shared" si="11"/>
        <v>5004</v>
      </c>
      <c r="L260" s="15"/>
      <c r="M260" s="15"/>
      <c r="N260" s="15"/>
      <c r="O260" s="15"/>
      <c r="P260" s="15"/>
      <c r="Q260" s="15"/>
      <c r="R260" s="15"/>
      <c r="S260" s="15"/>
    </row>
    <row r="261" spans="2:19" x14ac:dyDescent="0.3">
      <c r="B261" s="53">
        <v>2019</v>
      </c>
      <c r="C261" s="15" t="s">
        <v>139</v>
      </c>
      <c r="D261" s="15" t="s">
        <v>138</v>
      </c>
      <c r="E261" s="15">
        <v>2016</v>
      </c>
      <c r="F261" s="15" t="s">
        <v>137</v>
      </c>
      <c r="G261" s="15">
        <v>5</v>
      </c>
      <c r="H261" s="51">
        <v>0</v>
      </c>
      <c r="I261" s="50">
        <f t="shared" ref="I261:I291" si="12">IF(G261&lt;4,H261,0)</f>
        <v>0</v>
      </c>
      <c r="J261" s="50">
        <f t="shared" ref="J261:J291" si="13">IF(G261=4,H261,0)</f>
        <v>0</v>
      </c>
      <c r="K261" s="50">
        <f t="shared" ref="K261:K291" si="14">IF(G261=5,H261,0)</f>
        <v>0</v>
      </c>
      <c r="L261" s="15"/>
      <c r="M261" s="15"/>
      <c r="N261" s="15"/>
      <c r="O261" s="15"/>
      <c r="P261" s="15"/>
      <c r="Q261" s="15"/>
      <c r="R261" s="15"/>
      <c r="S261" s="15"/>
    </row>
    <row r="262" spans="2:19" x14ac:dyDescent="0.3">
      <c r="B262" s="53">
        <v>2019</v>
      </c>
      <c r="C262" s="15" t="s">
        <v>136</v>
      </c>
      <c r="D262" s="15" t="s">
        <v>135</v>
      </c>
      <c r="E262" s="15">
        <v>2016</v>
      </c>
      <c r="F262" s="15" t="s">
        <v>90</v>
      </c>
      <c r="G262" s="15">
        <v>5</v>
      </c>
      <c r="H262" s="51">
        <v>44</v>
      </c>
      <c r="I262" s="50">
        <f t="shared" si="12"/>
        <v>0</v>
      </c>
      <c r="J262" s="50">
        <f t="shared" si="13"/>
        <v>0</v>
      </c>
      <c r="K262" s="50">
        <f t="shared" si="14"/>
        <v>44</v>
      </c>
      <c r="L262" s="15"/>
      <c r="M262" s="15"/>
      <c r="N262" s="15"/>
      <c r="O262" s="15"/>
      <c r="P262" s="15"/>
      <c r="Q262" s="15"/>
      <c r="R262" s="15"/>
      <c r="S262" s="15"/>
    </row>
    <row r="263" spans="2:19" x14ac:dyDescent="0.3">
      <c r="B263" s="53">
        <v>2019</v>
      </c>
      <c r="C263" s="15" t="s">
        <v>134</v>
      </c>
      <c r="D263" s="15" t="s">
        <v>88</v>
      </c>
      <c r="E263" s="15">
        <v>2015</v>
      </c>
      <c r="F263" s="15" t="s">
        <v>133</v>
      </c>
      <c r="G263" s="15">
        <v>5</v>
      </c>
      <c r="H263" s="51">
        <v>117</v>
      </c>
      <c r="I263" s="50">
        <f t="shared" si="12"/>
        <v>0</v>
      </c>
      <c r="J263" s="50">
        <f t="shared" si="13"/>
        <v>0</v>
      </c>
      <c r="K263" s="50">
        <f t="shared" si="14"/>
        <v>117</v>
      </c>
      <c r="L263" s="15"/>
      <c r="M263" s="15"/>
      <c r="N263" s="15"/>
      <c r="O263" s="15"/>
      <c r="P263" s="15"/>
      <c r="Q263" s="15"/>
      <c r="R263" s="15"/>
      <c r="S263" s="15"/>
    </row>
    <row r="264" spans="2:19" x14ac:dyDescent="0.3">
      <c r="B264" s="53">
        <v>2019</v>
      </c>
      <c r="C264" s="15" t="s">
        <v>132</v>
      </c>
      <c r="D264" s="15" t="s">
        <v>88</v>
      </c>
      <c r="E264" s="15">
        <v>2018</v>
      </c>
      <c r="F264" s="15" t="s">
        <v>101</v>
      </c>
      <c r="G264" s="15">
        <v>4</v>
      </c>
      <c r="H264" s="51">
        <v>0</v>
      </c>
      <c r="I264" s="50">
        <f t="shared" si="12"/>
        <v>0</v>
      </c>
      <c r="J264" s="50">
        <f t="shared" si="13"/>
        <v>0</v>
      </c>
      <c r="K264" s="50">
        <f t="shared" si="14"/>
        <v>0</v>
      </c>
      <c r="L264" s="15"/>
      <c r="M264" s="15"/>
      <c r="N264" s="15"/>
      <c r="O264" s="15"/>
      <c r="P264" s="15"/>
      <c r="Q264" s="15"/>
      <c r="R264" s="15"/>
      <c r="S264" s="15"/>
    </row>
    <row r="265" spans="2:19" x14ac:dyDescent="0.3">
      <c r="B265" s="53">
        <v>2019</v>
      </c>
      <c r="C265" s="15" t="s">
        <v>131</v>
      </c>
      <c r="D265" s="15" t="s">
        <v>130</v>
      </c>
      <c r="E265" s="15">
        <v>2019</v>
      </c>
      <c r="F265" s="15" t="s">
        <v>82</v>
      </c>
      <c r="G265" s="15">
        <v>5</v>
      </c>
      <c r="H265" s="51">
        <v>1933</v>
      </c>
      <c r="I265" s="50">
        <f t="shared" si="12"/>
        <v>0</v>
      </c>
      <c r="J265" s="50">
        <f t="shared" si="13"/>
        <v>0</v>
      </c>
      <c r="K265" s="50">
        <f t="shared" si="14"/>
        <v>1933</v>
      </c>
      <c r="L265" s="15"/>
      <c r="M265" s="15"/>
      <c r="N265" s="15"/>
      <c r="O265" s="15"/>
      <c r="P265" s="15"/>
      <c r="Q265" s="15"/>
      <c r="R265" s="15"/>
      <c r="S265" s="15"/>
    </row>
    <row r="266" spans="2:19" x14ac:dyDescent="0.3">
      <c r="B266" s="53">
        <v>2019</v>
      </c>
      <c r="C266" s="15" t="s">
        <v>128</v>
      </c>
      <c r="D266" s="15" t="s">
        <v>129</v>
      </c>
      <c r="E266" s="15">
        <v>2017</v>
      </c>
      <c r="F266" s="15" t="s">
        <v>94</v>
      </c>
      <c r="G266" s="15">
        <v>5</v>
      </c>
      <c r="H266" s="51">
        <v>4322</v>
      </c>
      <c r="I266" s="50">
        <f t="shared" si="12"/>
        <v>0</v>
      </c>
      <c r="J266" s="50">
        <f t="shared" si="13"/>
        <v>0</v>
      </c>
      <c r="K266" s="50">
        <f t="shared" si="14"/>
        <v>4322</v>
      </c>
      <c r="L266" s="15"/>
      <c r="M266" s="15"/>
      <c r="N266" s="15"/>
      <c r="O266" s="15"/>
      <c r="P266" s="15"/>
      <c r="Q266" s="15"/>
      <c r="R266" s="15"/>
      <c r="S266" s="15"/>
    </row>
    <row r="267" spans="2:19" x14ac:dyDescent="0.3">
      <c r="B267" s="53">
        <v>2019</v>
      </c>
      <c r="C267" s="15" t="s">
        <v>128</v>
      </c>
      <c r="D267" s="15" t="s">
        <v>127</v>
      </c>
      <c r="E267" s="15">
        <v>2020</v>
      </c>
      <c r="F267" s="15" t="s">
        <v>117</v>
      </c>
      <c r="G267" s="15">
        <v>5</v>
      </c>
      <c r="H267" s="51">
        <v>0</v>
      </c>
      <c r="I267" s="50">
        <f t="shared" si="12"/>
        <v>0</v>
      </c>
      <c r="J267" s="50">
        <f t="shared" si="13"/>
        <v>0</v>
      </c>
      <c r="K267" s="50">
        <f t="shared" si="14"/>
        <v>0</v>
      </c>
      <c r="L267" s="15"/>
      <c r="M267" s="15"/>
      <c r="N267" s="15"/>
      <c r="O267" s="15"/>
      <c r="P267" s="15"/>
      <c r="Q267" s="15"/>
      <c r="R267" s="15"/>
      <c r="S267" s="15"/>
    </row>
    <row r="268" spans="2:19" x14ac:dyDescent="0.3">
      <c r="B268" s="53">
        <v>2019</v>
      </c>
      <c r="C268" s="15" t="s">
        <v>126</v>
      </c>
      <c r="D268" s="15" t="s">
        <v>125</v>
      </c>
      <c r="E268" s="15">
        <v>2017</v>
      </c>
      <c r="F268" s="15" t="s">
        <v>85</v>
      </c>
      <c r="G268" s="15">
        <v>5</v>
      </c>
      <c r="H268" s="51">
        <v>164</v>
      </c>
      <c r="I268" s="50">
        <f t="shared" si="12"/>
        <v>0</v>
      </c>
      <c r="J268" s="50">
        <f t="shared" si="13"/>
        <v>0</v>
      </c>
      <c r="K268" s="50">
        <f t="shared" si="14"/>
        <v>164</v>
      </c>
      <c r="L268" s="15"/>
      <c r="M268" s="15"/>
      <c r="N268" s="15"/>
      <c r="O268" s="15"/>
      <c r="P268" s="15"/>
      <c r="Q268" s="15"/>
      <c r="R268" s="15"/>
      <c r="S268" s="15"/>
    </row>
    <row r="269" spans="2:19" x14ac:dyDescent="0.3">
      <c r="B269" s="53">
        <v>2019</v>
      </c>
      <c r="C269" s="15" t="s">
        <v>124</v>
      </c>
      <c r="D269" s="15" t="s">
        <v>123</v>
      </c>
      <c r="E269" s="15">
        <v>2015</v>
      </c>
      <c r="F269" s="15" t="s">
        <v>101</v>
      </c>
      <c r="G269" s="15">
        <v>4</v>
      </c>
      <c r="H269" s="51">
        <v>576</v>
      </c>
      <c r="I269" s="50">
        <f t="shared" si="12"/>
        <v>0</v>
      </c>
      <c r="J269" s="50">
        <f t="shared" si="13"/>
        <v>576</v>
      </c>
      <c r="K269" s="50">
        <f t="shared" si="14"/>
        <v>0</v>
      </c>
      <c r="L269" s="15"/>
      <c r="M269" s="15"/>
      <c r="N269" s="15"/>
      <c r="O269" s="15"/>
      <c r="P269" s="15"/>
      <c r="Q269" s="15"/>
      <c r="R269" s="15"/>
      <c r="S269" s="15"/>
    </row>
    <row r="270" spans="2:19" x14ac:dyDescent="0.3">
      <c r="B270" s="53">
        <v>2019</v>
      </c>
      <c r="C270" s="15" t="s">
        <v>122</v>
      </c>
      <c r="D270" s="15" t="s">
        <v>121</v>
      </c>
      <c r="E270" s="15">
        <v>2019</v>
      </c>
      <c r="F270" s="15" t="s">
        <v>117</v>
      </c>
      <c r="G270" s="15">
        <v>5</v>
      </c>
      <c r="H270" s="51">
        <v>3010</v>
      </c>
      <c r="I270" s="50">
        <f t="shared" si="12"/>
        <v>0</v>
      </c>
      <c r="J270" s="50">
        <f t="shared" si="13"/>
        <v>0</v>
      </c>
      <c r="K270" s="50">
        <f t="shared" si="14"/>
        <v>3010</v>
      </c>
      <c r="L270" s="15"/>
      <c r="M270" s="15"/>
      <c r="N270" s="15"/>
      <c r="O270" s="15"/>
      <c r="P270" s="15"/>
      <c r="Q270" s="15"/>
      <c r="R270" s="15"/>
      <c r="S270" s="15"/>
    </row>
    <row r="271" spans="2:19" x14ac:dyDescent="0.3">
      <c r="B271" s="53">
        <v>2019</v>
      </c>
      <c r="C271" s="15" t="s">
        <v>120</v>
      </c>
      <c r="D271" s="15" t="s">
        <v>88</v>
      </c>
      <c r="E271" s="15">
        <v>2014</v>
      </c>
      <c r="F271" s="15" t="s">
        <v>101</v>
      </c>
      <c r="G271" s="15">
        <v>5</v>
      </c>
      <c r="H271" s="51">
        <v>385</v>
      </c>
      <c r="I271" s="50">
        <f t="shared" si="12"/>
        <v>0</v>
      </c>
      <c r="J271" s="50">
        <f t="shared" si="13"/>
        <v>0</v>
      </c>
      <c r="K271" s="50">
        <f t="shared" si="14"/>
        <v>385</v>
      </c>
      <c r="L271" s="15"/>
      <c r="M271" s="15"/>
      <c r="N271" s="15"/>
      <c r="O271" s="15"/>
      <c r="P271" s="15"/>
      <c r="Q271" s="15"/>
      <c r="R271" s="15"/>
      <c r="S271" s="15"/>
    </row>
    <row r="272" spans="2:19" x14ac:dyDescent="0.3">
      <c r="B272" s="53">
        <v>2019</v>
      </c>
      <c r="C272" s="15" t="s">
        <v>119</v>
      </c>
      <c r="D272" s="15" t="s">
        <v>118</v>
      </c>
      <c r="E272" s="15">
        <v>2020</v>
      </c>
      <c r="F272" s="15" t="s">
        <v>117</v>
      </c>
      <c r="G272" s="15">
        <v>5</v>
      </c>
      <c r="H272" s="51">
        <v>0</v>
      </c>
      <c r="I272" s="50">
        <f t="shared" si="12"/>
        <v>0</v>
      </c>
      <c r="J272" s="50">
        <f t="shared" si="13"/>
        <v>0</v>
      </c>
      <c r="K272" s="50">
        <f t="shared" si="14"/>
        <v>0</v>
      </c>
      <c r="L272" s="15"/>
      <c r="M272" s="15"/>
      <c r="N272" s="15"/>
      <c r="O272" s="15"/>
      <c r="P272" s="15"/>
      <c r="Q272" s="15"/>
      <c r="R272" s="15"/>
      <c r="S272" s="15"/>
    </row>
    <row r="273" spans="2:19" x14ac:dyDescent="0.3">
      <c r="B273" s="53">
        <v>2019</v>
      </c>
      <c r="C273" s="15" t="s">
        <v>116</v>
      </c>
      <c r="D273" s="15" t="s">
        <v>115</v>
      </c>
      <c r="E273" s="15">
        <v>2021</v>
      </c>
      <c r="F273" s="15" t="s">
        <v>82</v>
      </c>
      <c r="G273" s="15">
        <v>5</v>
      </c>
      <c r="H273" s="51">
        <v>0</v>
      </c>
      <c r="I273" s="50">
        <f t="shared" si="12"/>
        <v>0</v>
      </c>
      <c r="J273" s="50">
        <f t="shared" si="13"/>
        <v>0</v>
      </c>
      <c r="K273" s="50">
        <f t="shared" si="14"/>
        <v>0</v>
      </c>
      <c r="L273" s="15"/>
      <c r="M273" s="15"/>
      <c r="N273" s="15"/>
      <c r="O273" s="15"/>
      <c r="P273" s="15"/>
      <c r="Q273" s="15"/>
      <c r="R273" s="15"/>
      <c r="S273" s="15"/>
    </row>
    <row r="274" spans="2:19" x14ac:dyDescent="0.3">
      <c r="B274" s="53">
        <v>2019</v>
      </c>
      <c r="C274" s="15" t="s">
        <v>114</v>
      </c>
      <c r="D274" s="15" t="s">
        <v>113</v>
      </c>
      <c r="E274" s="15">
        <v>2014</v>
      </c>
      <c r="F274" s="15" t="s">
        <v>90</v>
      </c>
      <c r="G274" s="15">
        <v>5</v>
      </c>
      <c r="H274" s="51">
        <v>1386</v>
      </c>
      <c r="I274" s="50">
        <f t="shared" si="12"/>
        <v>0</v>
      </c>
      <c r="J274" s="50">
        <f t="shared" si="13"/>
        <v>0</v>
      </c>
      <c r="K274" s="50">
        <f t="shared" si="14"/>
        <v>1386</v>
      </c>
      <c r="L274" s="15"/>
      <c r="M274" s="15"/>
      <c r="N274" s="15"/>
      <c r="O274" s="15"/>
      <c r="P274" s="15"/>
      <c r="Q274" s="15"/>
      <c r="R274" s="15"/>
      <c r="S274" s="15"/>
    </row>
    <row r="275" spans="2:19" x14ac:dyDescent="0.3">
      <c r="B275" s="53">
        <v>2019</v>
      </c>
      <c r="C275" s="15" t="s">
        <v>112</v>
      </c>
      <c r="D275" s="15" t="s">
        <v>111</v>
      </c>
      <c r="E275" s="15">
        <v>2017</v>
      </c>
      <c r="F275" s="15" t="s">
        <v>94</v>
      </c>
      <c r="G275" s="15">
        <v>5</v>
      </c>
      <c r="H275" s="51">
        <v>2051</v>
      </c>
      <c r="I275" s="50">
        <f t="shared" si="12"/>
        <v>0</v>
      </c>
      <c r="J275" s="50">
        <f t="shared" si="13"/>
        <v>0</v>
      </c>
      <c r="K275" s="50">
        <f t="shared" si="14"/>
        <v>2051</v>
      </c>
      <c r="L275" s="15"/>
      <c r="M275" s="15"/>
      <c r="N275" s="15"/>
      <c r="O275" s="15"/>
      <c r="P275" s="15"/>
      <c r="Q275" s="15"/>
      <c r="R275" s="15"/>
      <c r="S275" s="15"/>
    </row>
    <row r="276" spans="2:19" x14ac:dyDescent="0.3">
      <c r="B276" s="53">
        <v>2019</v>
      </c>
      <c r="C276" s="15" t="s">
        <v>110</v>
      </c>
      <c r="D276" s="15" t="s">
        <v>109</v>
      </c>
      <c r="E276" s="15">
        <v>2019</v>
      </c>
      <c r="F276" s="15" t="s">
        <v>99</v>
      </c>
      <c r="G276" s="15">
        <v>4</v>
      </c>
      <c r="H276" s="51">
        <v>30</v>
      </c>
      <c r="I276" s="50">
        <f t="shared" si="12"/>
        <v>0</v>
      </c>
      <c r="J276" s="50">
        <f t="shared" si="13"/>
        <v>30</v>
      </c>
      <c r="K276" s="50">
        <f t="shared" si="14"/>
        <v>0</v>
      </c>
      <c r="L276" s="15"/>
      <c r="M276" s="15"/>
      <c r="N276" s="15"/>
      <c r="O276" s="15"/>
      <c r="P276" s="15"/>
      <c r="Q276" s="15"/>
      <c r="R276" s="15"/>
      <c r="S276" s="15"/>
    </row>
    <row r="277" spans="2:19" x14ac:dyDescent="0.3">
      <c r="B277" s="53">
        <v>2019</v>
      </c>
      <c r="C277" s="15" t="s">
        <v>108</v>
      </c>
      <c r="D277" s="15" t="s">
        <v>107</v>
      </c>
      <c r="E277" s="15">
        <v>2019</v>
      </c>
      <c r="F277" s="15" t="s">
        <v>101</v>
      </c>
      <c r="G277" s="15">
        <v>5</v>
      </c>
      <c r="H277" s="51">
        <v>781</v>
      </c>
      <c r="I277" s="50">
        <f t="shared" si="12"/>
        <v>0</v>
      </c>
      <c r="J277" s="50">
        <f t="shared" si="13"/>
        <v>0</v>
      </c>
      <c r="K277" s="50">
        <f t="shared" si="14"/>
        <v>781</v>
      </c>
      <c r="L277" s="15"/>
      <c r="M277" s="15"/>
      <c r="N277" s="15"/>
      <c r="O277" s="15"/>
      <c r="P277" s="15"/>
      <c r="Q277" s="15"/>
      <c r="R277" s="15"/>
      <c r="S277" s="15"/>
    </row>
    <row r="278" spans="2:19" x14ac:dyDescent="0.3">
      <c r="B278" s="53">
        <v>2019</v>
      </c>
      <c r="C278" s="15" t="s">
        <v>106</v>
      </c>
      <c r="D278" s="15" t="s">
        <v>105</v>
      </c>
      <c r="E278" s="15">
        <v>2016</v>
      </c>
      <c r="F278" s="15" t="s">
        <v>82</v>
      </c>
      <c r="G278" s="15">
        <v>5</v>
      </c>
      <c r="H278" s="51">
        <v>1147</v>
      </c>
      <c r="I278" s="50">
        <f t="shared" si="12"/>
        <v>0</v>
      </c>
      <c r="J278" s="50">
        <f t="shared" si="13"/>
        <v>0</v>
      </c>
      <c r="K278" s="50">
        <f t="shared" si="14"/>
        <v>1147</v>
      </c>
      <c r="L278" s="15"/>
      <c r="M278" s="15"/>
      <c r="N278" s="15"/>
      <c r="O278" s="15"/>
      <c r="P278" s="15"/>
      <c r="Q278" s="15"/>
      <c r="R278" s="15"/>
      <c r="S278" s="15"/>
    </row>
    <row r="279" spans="2:19" x14ac:dyDescent="0.3">
      <c r="B279" s="53">
        <v>2019</v>
      </c>
      <c r="C279" s="15" t="s">
        <v>104</v>
      </c>
      <c r="D279" s="15" t="s">
        <v>103</v>
      </c>
      <c r="E279" s="15">
        <v>2018</v>
      </c>
      <c r="F279" s="15" t="s">
        <v>77</v>
      </c>
      <c r="G279" s="15">
        <v>5</v>
      </c>
      <c r="H279" s="51">
        <v>30</v>
      </c>
      <c r="I279" s="50">
        <f t="shared" si="12"/>
        <v>0</v>
      </c>
      <c r="J279" s="50">
        <f t="shared" si="13"/>
        <v>0</v>
      </c>
      <c r="K279" s="50">
        <f t="shared" si="14"/>
        <v>30</v>
      </c>
      <c r="L279" s="15"/>
      <c r="M279" s="15"/>
      <c r="N279" s="15"/>
      <c r="O279" s="15"/>
      <c r="P279" s="15"/>
      <c r="Q279" s="15"/>
      <c r="R279" s="15"/>
      <c r="S279" s="15"/>
    </row>
    <row r="280" spans="2:19" x14ac:dyDescent="0.3">
      <c r="B280" s="53">
        <v>2019</v>
      </c>
      <c r="C280" s="15" t="s">
        <v>102</v>
      </c>
      <c r="D280" s="15" t="s">
        <v>88</v>
      </c>
      <c r="E280" s="15">
        <v>2015</v>
      </c>
      <c r="F280" s="15" t="s">
        <v>101</v>
      </c>
      <c r="G280" s="15">
        <v>5</v>
      </c>
      <c r="H280" s="51">
        <v>359</v>
      </c>
      <c r="I280" s="50">
        <f t="shared" si="12"/>
        <v>0</v>
      </c>
      <c r="J280" s="50">
        <f t="shared" si="13"/>
        <v>0</v>
      </c>
      <c r="K280" s="50">
        <f t="shared" si="14"/>
        <v>359</v>
      </c>
      <c r="L280" s="15"/>
      <c r="M280" s="15"/>
      <c r="N280" s="15"/>
      <c r="O280" s="15"/>
      <c r="P280" s="15"/>
      <c r="Q280" s="15"/>
      <c r="R280" s="15"/>
      <c r="S280" s="15"/>
    </row>
    <row r="281" spans="2:19" x14ac:dyDescent="0.3">
      <c r="B281" s="53">
        <v>2019</v>
      </c>
      <c r="C281" s="15" t="s">
        <v>100</v>
      </c>
      <c r="D281" s="15" t="s">
        <v>88</v>
      </c>
      <c r="E281" s="15">
        <v>2013</v>
      </c>
      <c r="F281" s="15" t="s">
        <v>99</v>
      </c>
      <c r="G281" s="15">
        <v>4</v>
      </c>
      <c r="H281" s="51">
        <v>227</v>
      </c>
      <c r="I281" s="50">
        <f t="shared" si="12"/>
        <v>0</v>
      </c>
      <c r="J281" s="50">
        <f t="shared" si="13"/>
        <v>227</v>
      </c>
      <c r="K281" s="50">
        <f t="shared" si="14"/>
        <v>0</v>
      </c>
      <c r="L281" s="15"/>
      <c r="M281" s="15"/>
      <c r="N281" s="15"/>
      <c r="O281" s="15"/>
      <c r="P281" s="15"/>
      <c r="Q281" s="15"/>
      <c r="R281" s="15"/>
      <c r="S281" s="15"/>
    </row>
    <row r="282" spans="2:19" x14ac:dyDescent="0.3">
      <c r="B282" s="53">
        <v>2019</v>
      </c>
      <c r="C282" s="15" t="s">
        <v>98</v>
      </c>
      <c r="D282" s="15" t="s">
        <v>97</v>
      </c>
      <c r="E282" s="15">
        <v>2017</v>
      </c>
      <c r="F282" s="15" t="s">
        <v>82</v>
      </c>
      <c r="G282" s="15">
        <v>5</v>
      </c>
      <c r="H282" s="51">
        <v>1474</v>
      </c>
      <c r="I282" s="50">
        <f t="shared" si="12"/>
        <v>0</v>
      </c>
      <c r="J282" s="50">
        <f t="shared" si="13"/>
        <v>0</v>
      </c>
      <c r="K282" s="50">
        <f t="shared" si="14"/>
        <v>1474</v>
      </c>
      <c r="L282" s="15"/>
      <c r="M282" s="15"/>
      <c r="N282" s="15"/>
      <c r="O282" s="15"/>
      <c r="P282" s="15"/>
      <c r="Q282" s="15"/>
      <c r="R282" s="15"/>
      <c r="S282" s="15"/>
    </row>
    <row r="283" spans="2:19" x14ac:dyDescent="0.3">
      <c r="B283" s="53">
        <v>2019</v>
      </c>
      <c r="C283" s="15" t="s">
        <v>96</v>
      </c>
      <c r="D283" s="15" t="s">
        <v>95</v>
      </c>
      <c r="E283" s="15">
        <v>2019</v>
      </c>
      <c r="F283" s="15" t="s">
        <v>94</v>
      </c>
      <c r="G283" s="15">
        <v>3</v>
      </c>
      <c r="H283" s="51">
        <v>82</v>
      </c>
      <c r="I283" s="50">
        <f t="shared" si="12"/>
        <v>82</v>
      </c>
      <c r="J283" s="50">
        <f t="shared" si="13"/>
        <v>0</v>
      </c>
      <c r="K283" s="50">
        <f t="shared" si="14"/>
        <v>0</v>
      </c>
      <c r="L283" s="15"/>
      <c r="M283" s="15"/>
      <c r="N283" s="15"/>
      <c r="O283" s="15"/>
      <c r="P283" s="15"/>
      <c r="Q283" s="15"/>
      <c r="R283" s="15"/>
      <c r="S283" s="15"/>
    </row>
    <row r="284" spans="2:19" x14ac:dyDescent="0.3">
      <c r="B284" s="53">
        <v>2019</v>
      </c>
      <c r="C284" s="15" t="s">
        <v>93</v>
      </c>
      <c r="D284" s="15" t="s">
        <v>92</v>
      </c>
      <c r="E284" s="15">
        <v>2018</v>
      </c>
      <c r="F284" s="15" t="s">
        <v>90</v>
      </c>
      <c r="G284" s="15">
        <v>5</v>
      </c>
      <c r="H284" s="51">
        <v>373</v>
      </c>
      <c r="I284" s="50">
        <f t="shared" si="12"/>
        <v>0</v>
      </c>
      <c r="J284" s="50">
        <f t="shared" si="13"/>
        <v>0</v>
      </c>
      <c r="K284" s="50">
        <f t="shared" si="14"/>
        <v>373</v>
      </c>
      <c r="L284" s="15"/>
      <c r="M284" s="15"/>
      <c r="N284" s="15"/>
      <c r="O284" s="15"/>
      <c r="P284" s="15"/>
      <c r="Q284" s="15"/>
      <c r="R284" s="15"/>
      <c r="S284" s="15"/>
    </row>
    <row r="285" spans="2:19" x14ac:dyDescent="0.3">
      <c r="B285" s="53">
        <v>2019</v>
      </c>
      <c r="C285" s="15" t="s">
        <v>91</v>
      </c>
      <c r="D285" s="15" t="s">
        <v>88</v>
      </c>
      <c r="E285" s="15">
        <v>2018</v>
      </c>
      <c r="F285" s="15" t="s">
        <v>90</v>
      </c>
      <c r="G285" s="15">
        <v>5</v>
      </c>
      <c r="H285" s="51">
        <v>2223</v>
      </c>
      <c r="I285" s="50">
        <f t="shared" si="12"/>
        <v>0</v>
      </c>
      <c r="J285" s="50">
        <f t="shared" si="13"/>
        <v>0</v>
      </c>
      <c r="K285" s="50">
        <f t="shared" si="14"/>
        <v>2223</v>
      </c>
      <c r="L285" s="15"/>
      <c r="M285" s="15"/>
      <c r="N285" s="15"/>
      <c r="O285" s="15"/>
      <c r="P285" s="15"/>
      <c r="Q285" s="15"/>
      <c r="R285" s="15"/>
      <c r="S285" s="15"/>
    </row>
    <row r="286" spans="2:19" x14ac:dyDescent="0.3">
      <c r="B286" s="53">
        <v>2019</v>
      </c>
      <c r="C286" s="15" t="s">
        <v>89</v>
      </c>
      <c r="D286" s="15" t="s">
        <v>88</v>
      </c>
      <c r="E286" s="15">
        <v>2017</v>
      </c>
      <c r="F286" s="15" t="s">
        <v>85</v>
      </c>
      <c r="G286" s="15">
        <v>5</v>
      </c>
      <c r="H286" s="51">
        <v>349</v>
      </c>
      <c r="I286" s="50">
        <f t="shared" si="12"/>
        <v>0</v>
      </c>
      <c r="J286" s="50">
        <f t="shared" si="13"/>
        <v>0</v>
      </c>
      <c r="K286" s="50">
        <f t="shared" si="14"/>
        <v>349</v>
      </c>
      <c r="L286" s="15"/>
      <c r="M286" s="15"/>
      <c r="N286" s="15"/>
      <c r="O286" s="15"/>
      <c r="P286" s="15"/>
      <c r="Q286" s="15"/>
      <c r="R286" s="15"/>
      <c r="S286" s="15"/>
    </row>
    <row r="287" spans="2:19" x14ac:dyDescent="0.3">
      <c r="B287" s="53">
        <v>2019</v>
      </c>
      <c r="C287" s="15" t="s">
        <v>87</v>
      </c>
      <c r="D287" s="15" t="s">
        <v>86</v>
      </c>
      <c r="E287" s="15">
        <v>2017</v>
      </c>
      <c r="F287" s="15" t="s">
        <v>85</v>
      </c>
      <c r="G287" s="15">
        <v>5</v>
      </c>
      <c r="H287" s="51">
        <v>951</v>
      </c>
      <c r="I287" s="50">
        <f t="shared" si="12"/>
        <v>0</v>
      </c>
      <c r="J287" s="50">
        <f t="shared" si="13"/>
        <v>0</v>
      </c>
      <c r="K287" s="50">
        <f t="shared" si="14"/>
        <v>951</v>
      </c>
      <c r="L287" s="15"/>
      <c r="M287" s="15"/>
      <c r="N287" s="15"/>
      <c r="O287" s="15"/>
      <c r="P287" s="15"/>
      <c r="Q287" s="15"/>
      <c r="R287" s="15"/>
      <c r="S287" s="15"/>
    </row>
    <row r="288" spans="2:19" x14ac:dyDescent="0.3">
      <c r="B288" s="53">
        <v>2019</v>
      </c>
      <c r="C288" s="15" t="s">
        <v>84</v>
      </c>
      <c r="D288" s="15" t="s">
        <v>83</v>
      </c>
      <c r="E288" s="15">
        <v>2018</v>
      </c>
      <c r="F288" s="15" t="s">
        <v>82</v>
      </c>
      <c r="G288" s="15">
        <v>5</v>
      </c>
      <c r="H288" s="51">
        <v>1220</v>
      </c>
      <c r="I288" s="50">
        <f t="shared" si="12"/>
        <v>0</v>
      </c>
      <c r="J288" s="50">
        <f t="shared" si="13"/>
        <v>0</v>
      </c>
      <c r="K288" s="50">
        <f t="shared" si="14"/>
        <v>1220</v>
      </c>
      <c r="L288" s="15"/>
      <c r="M288" s="15"/>
      <c r="N288" s="15"/>
      <c r="O288" s="15"/>
      <c r="P288" s="15"/>
      <c r="Q288" s="15"/>
      <c r="R288" s="15"/>
      <c r="S288" s="15"/>
    </row>
    <row r="289" spans="2:19" x14ac:dyDescent="0.3">
      <c r="B289" s="53">
        <v>2019</v>
      </c>
      <c r="C289" s="15" t="s">
        <v>81</v>
      </c>
      <c r="D289" s="15" t="s">
        <v>80</v>
      </c>
      <c r="E289" s="15">
        <v>2017</v>
      </c>
      <c r="F289" s="15" t="s">
        <v>77</v>
      </c>
      <c r="G289" s="15">
        <v>5</v>
      </c>
      <c r="H289" s="51">
        <v>2340</v>
      </c>
      <c r="I289" s="50">
        <f t="shared" si="12"/>
        <v>0</v>
      </c>
      <c r="J289" s="50">
        <f t="shared" si="13"/>
        <v>0</v>
      </c>
      <c r="K289" s="50">
        <f t="shared" si="14"/>
        <v>2340</v>
      </c>
      <c r="L289" s="15"/>
      <c r="M289" s="15"/>
      <c r="N289" s="15"/>
      <c r="O289" s="15"/>
      <c r="P289" s="15"/>
      <c r="Q289" s="15"/>
      <c r="R289" s="15"/>
      <c r="S289" s="15"/>
    </row>
    <row r="290" spans="2:19" x14ac:dyDescent="0.3">
      <c r="B290" s="53">
        <v>2019</v>
      </c>
      <c r="C290" s="15" t="s">
        <v>79</v>
      </c>
      <c r="D290" s="15" t="s">
        <v>78</v>
      </c>
      <c r="E290" s="15">
        <v>2015</v>
      </c>
      <c r="F290" s="15" t="s">
        <v>77</v>
      </c>
      <c r="G290" s="15">
        <v>5</v>
      </c>
      <c r="H290" s="51">
        <v>295</v>
      </c>
      <c r="I290" s="50">
        <f t="shared" si="12"/>
        <v>0</v>
      </c>
      <c r="J290" s="50">
        <f t="shared" si="13"/>
        <v>0</v>
      </c>
      <c r="K290" s="50">
        <f t="shared" si="14"/>
        <v>295</v>
      </c>
      <c r="L290" s="15"/>
      <c r="M290" s="15"/>
      <c r="N290" s="15"/>
      <c r="O290" s="15"/>
      <c r="P290" s="15"/>
      <c r="Q290" s="15"/>
      <c r="R290" s="15"/>
      <c r="S290" s="15"/>
    </row>
    <row r="291" spans="2:19" x14ac:dyDescent="0.3">
      <c r="B291" s="53">
        <v>2019</v>
      </c>
      <c r="C291" s="52" t="s">
        <v>47</v>
      </c>
      <c r="D291" s="52" t="s">
        <v>47</v>
      </c>
      <c r="E291" s="15" t="s">
        <v>47</v>
      </c>
      <c r="F291" s="15" t="s">
        <v>47</v>
      </c>
      <c r="G291" s="15" t="s">
        <v>76</v>
      </c>
      <c r="H291" s="51">
        <v>10099</v>
      </c>
      <c r="I291" s="50">
        <f t="shared" si="12"/>
        <v>0</v>
      </c>
      <c r="J291" s="50">
        <f t="shared" si="13"/>
        <v>0</v>
      </c>
      <c r="K291" s="50">
        <f t="shared" si="14"/>
        <v>0</v>
      </c>
      <c r="L291" s="15"/>
      <c r="M291" s="15"/>
      <c r="N291" s="15"/>
      <c r="O291" s="15"/>
      <c r="P291" s="15"/>
      <c r="Q291" s="15"/>
      <c r="R291" s="15"/>
      <c r="S291" s="15"/>
    </row>
    <row r="292" spans="2:19" x14ac:dyDescent="0.3">
      <c r="B292" s="13">
        <v>2019</v>
      </c>
      <c r="C292" s="14" t="s">
        <v>33</v>
      </c>
      <c r="D292" s="49" t="s">
        <v>47</v>
      </c>
      <c r="E292" s="49" t="s">
        <v>47</v>
      </c>
      <c r="F292" s="49" t="s">
        <v>47</v>
      </c>
      <c r="G292" s="49" t="s">
        <v>47</v>
      </c>
      <c r="H292" s="48">
        <f>SUM(H4:H290)</f>
        <v>104091</v>
      </c>
      <c r="I292" s="16">
        <f>SUM(I4:I290)</f>
        <v>1934</v>
      </c>
      <c r="J292" s="16">
        <f t="shared" ref="J292:K292" si="15">SUM(J4:J290)</f>
        <v>7791</v>
      </c>
      <c r="K292" s="16">
        <f t="shared" si="15"/>
        <v>94366</v>
      </c>
      <c r="L292" s="47">
        <f>SUM(J292:K292)/$H292</f>
        <v>0.98142010356322829</v>
      </c>
      <c r="M292" s="46">
        <f>K292/$H292</f>
        <v>0.9065721339981363</v>
      </c>
      <c r="N292" s="15"/>
      <c r="O292" s="15"/>
      <c r="P292" s="15"/>
      <c r="Q292" s="15"/>
      <c r="R292" s="15"/>
      <c r="S292" s="15"/>
    </row>
    <row r="293" spans="2:19" x14ac:dyDescent="0.3">
      <c r="B293" s="13">
        <v>2019</v>
      </c>
      <c r="C293" s="14" t="s">
        <v>34</v>
      </c>
      <c r="D293" s="49" t="s">
        <v>47</v>
      </c>
      <c r="E293" s="49" t="s">
        <v>47</v>
      </c>
      <c r="F293" s="49" t="s">
        <v>47</v>
      </c>
      <c r="G293" s="49" t="s">
        <v>47</v>
      </c>
      <c r="H293" s="48">
        <f>SUM(H4:H291)</f>
        <v>114190</v>
      </c>
      <c r="I293" s="16">
        <f>SUM(I4:I290)</f>
        <v>1934</v>
      </c>
      <c r="J293" s="16">
        <f t="shared" ref="J293:K293" si="16">SUM(J4:J290)</f>
        <v>7791</v>
      </c>
      <c r="K293" s="16">
        <f t="shared" si="16"/>
        <v>94366</v>
      </c>
      <c r="L293" s="47">
        <f>SUM(J293:K293)/$H293</f>
        <v>0.89462299675978629</v>
      </c>
      <c r="M293" s="46">
        <f>K293/$H293</f>
        <v>0.8263946054820912</v>
      </c>
      <c r="N293" s="16"/>
      <c r="O293" s="16"/>
      <c r="P293" s="16"/>
      <c r="Q293" s="16"/>
      <c r="R293" s="16"/>
      <c r="S293" s="16"/>
    </row>
    <row r="294" spans="2:19" x14ac:dyDescent="0.3">
      <c r="B294" s="53">
        <v>2020</v>
      </c>
      <c r="C294" s="15" t="s">
        <v>522</v>
      </c>
      <c r="D294" s="15" t="s">
        <v>88</v>
      </c>
      <c r="E294" s="15">
        <v>2019</v>
      </c>
      <c r="F294" s="15" t="s">
        <v>82</v>
      </c>
      <c r="G294" s="15">
        <v>3</v>
      </c>
      <c r="H294" s="51">
        <v>0</v>
      </c>
      <c r="I294" s="50">
        <f>IF(G294&lt;4,H294,0)</f>
        <v>0</v>
      </c>
      <c r="J294" s="50">
        <f>IF(G294=4,H294,0)</f>
        <v>0</v>
      </c>
      <c r="K294" s="50">
        <f>IF(G294=5,H294,0)</f>
        <v>0</v>
      </c>
      <c r="L294" s="15"/>
      <c r="M294" s="15"/>
      <c r="N294" s="15"/>
      <c r="O294" s="15"/>
      <c r="P294" s="15"/>
      <c r="Q294" s="15"/>
      <c r="R294" s="15"/>
      <c r="S294" s="15"/>
    </row>
    <row r="295" spans="2:19" x14ac:dyDescent="0.3">
      <c r="B295" s="53">
        <v>2020</v>
      </c>
      <c r="C295" s="15" t="s">
        <v>521</v>
      </c>
      <c r="D295" s="15" t="s">
        <v>88</v>
      </c>
      <c r="E295" s="15">
        <v>2016</v>
      </c>
      <c r="F295" s="15" t="s">
        <v>90</v>
      </c>
      <c r="G295" s="15">
        <v>5</v>
      </c>
      <c r="H295" s="51">
        <v>21</v>
      </c>
      <c r="I295" s="50">
        <f t="shared" ref="I295:I358" si="17">IF(G295&lt;4,H295,0)</f>
        <v>0</v>
      </c>
      <c r="J295" s="50">
        <f t="shared" ref="J295:J358" si="18">IF(G295=4,H295,0)</f>
        <v>0</v>
      </c>
      <c r="K295" s="50">
        <f t="shared" ref="K295:K358" si="19">IF(G295=5,H295,0)</f>
        <v>21</v>
      </c>
      <c r="L295" s="15"/>
      <c r="M295" s="15"/>
      <c r="N295" s="15"/>
      <c r="O295" s="15"/>
      <c r="P295" s="15"/>
      <c r="Q295" s="15"/>
      <c r="R295" s="15"/>
      <c r="S295" s="15"/>
    </row>
    <row r="296" spans="2:19" x14ac:dyDescent="0.3">
      <c r="B296" s="53">
        <v>2020</v>
      </c>
      <c r="C296" s="15" t="s">
        <v>520</v>
      </c>
      <c r="D296" s="15" t="s">
        <v>519</v>
      </c>
      <c r="E296" s="15">
        <v>2017</v>
      </c>
      <c r="F296" s="15" t="s">
        <v>117</v>
      </c>
      <c r="G296" s="15">
        <v>3</v>
      </c>
      <c r="H296" s="51">
        <v>0</v>
      </c>
      <c r="I296" s="50">
        <f t="shared" si="17"/>
        <v>0</v>
      </c>
      <c r="J296" s="50">
        <f t="shared" si="18"/>
        <v>0</v>
      </c>
      <c r="K296" s="50">
        <f t="shared" si="19"/>
        <v>0</v>
      </c>
      <c r="L296" s="15"/>
      <c r="M296" s="15"/>
      <c r="N296" s="15"/>
      <c r="O296" s="15"/>
      <c r="P296" s="15"/>
      <c r="Q296" s="15"/>
      <c r="R296" s="15"/>
      <c r="S296" s="15"/>
    </row>
    <row r="297" spans="2:19" x14ac:dyDescent="0.3">
      <c r="B297" s="53">
        <v>2020</v>
      </c>
      <c r="C297" s="15" t="s">
        <v>518</v>
      </c>
      <c r="D297" s="15" t="s">
        <v>517</v>
      </c>
      <c r="E297" s="15">
        <v>2017</v>
      </c>
      <c r="F297" s="15" t="s">
        <v>77</v>
      </c>
      <c r="G297" s="15">
        <v>5</v>
      </c>
      <c r="H297" s="51">
        <v>17</v>
      </c>
      <c r="I297" s="50">
        <f t="shared" si="17"/>
        <v>0</v>
      </c>
      <c r="J297" s="50">
        <f t="shared" si="18"/>
        <v>0</v>
      </c>
      <c r="K297" s="50">
        <f t="shared" si="19"/>
        <v>17</v>
      </c>
      <c r="L297" s="15"/>
      <c r="M297" s="15"/>
      <c r="N297" s="15"/>
      <c r="O297" s="15"/>
      <c r="P297" s="15"/>
      <c r="Q297" s="15"/>
      <c r="R297" s="15"/>
      <c r="S297" s="15"/>
    </row>
    <row r="298" spans="2:19" x14ac:dyDescent="0.3">
      <c r="B298" s="53">
        <v>2020</v>
      </c>
      <c r="C298" s="15" t="s">
        <v>516</v>
      </c>
      <c r="D298" s="15" t="s">
        <v>515</v>
      </c>
      <c r="E298" s="15">
        <v>2019</v>
      </c>
      <c r="F298" s="15" t="s">
        <v>94</v>
      </c>
      <c r="G298" s="15">
        <v>5</v>
      </c>
      <c r="H298" s="51">
        <v>100</v>
      </c>
      <c r="I298" s="50">
        <f t="shared" si="17"/>
        <v>0</v>
      </c>
      <c r="J298" s="50">
        <f t="shared" si="18"/>
        <v>0</v>
      </c>
      <c r="K298" s="50">
        <f t="shared" si="19"/>
        <v>100</v>
      </c>
      <c r="L298" s="15"/>
      <c r="M298" s="15"/>
      <c r="N298" s="15"/>
      <c r="O298" s="15"/>
      <c r="P298" s="15"/>
      <c r="Q298" s="15"/>
      <c r="R298" s="15"/>
      <c r="S298" s="15"/>
    </row>
    <row r="299" spans="2:19" x14ac:dyDescent="0.3">
      <c r="B299" s="53">
        <v>2020</v>
      </c>
      <c r="C299" s="15" t="s">
        <v>514</v>
      </c>
      <c r="D299" s="15" t="s">
        <v>513</v>
      </c>
      <c r="E299" s="15">
        <v>2020</v>
      </c>
      <c r="F299" s="15" t="s">
        <v>117</v>
      </c>
      <c r="G299" s="15">
        <v>5</v>
      </c>
      <c r="H299" s="51">
        <v>503</v>
      </c>
      <c r="I299" s="50">
        <f t="shared" si="17"/>
        <v>0</v>
      </c>
      <c r="J299" s="50">
        <f t="shared" si="18"/>
        <v>0</v>
      </c>
      <c r="K299" s="50">
        <f t="shared" si="19"/>
        <v>503</v>
      </c>
      <c r="L299" s="15"/>
      <c r="M299" s="15"/>
      <c r="N299" s="15"/>
      <c r="O299" s="15"/>
      <c r="P299" s="15"/>
      <c r="Q299" s="15"/>
      <c r="R299" s="15"/>
      <c r="S299" s="15"/>
    </row>
    <row r="300" spans="2:19" x14ac:dyDescent="0.3">
      <c r="B300" s="53">
        <v>2020</v>
      </c>
      <c r="C300" s="15" t="s">
        <v>512</v>
      </c>
      <c r="D300" s="15" t="s">
        <v>88</v>
      </c>
      <c r="E300" s="15">
        <v>2014</v>
      </c>
      <c r="F300" s="15" t="s">
        <v>117</v>
      </c>
      <c r="G300" s="15">
        <v>5</v>
      </c>
      <c r="H300" s="51">
        <v>0</v>
      </c>
      <c r="I300" s="50">
        <f t="shared" si="17"/>
        <v>0</v>
      </c>
      <c r="J300" s="50">
        <f t="shared" si="18"/>
        <v>0</v>
      </c>
      <c r="K300" s="50">
        <f t="shared" si="19"/>
        <v>0</v>
      </c>
      <c r="L300" s="15"/>
      <c r="M300" s="15"/>
      <c r="N300" s="15"/>
      <c r="O300" s="15"/>
      <c r="P300" s="15"/>
      <c r="Q300" s="15"/>
      <c r="R300" s="15"/>
      <c r="S300" s="15"/>
    </row>
    <row r="301" spans="2:19" x14ac:dyDescent="0.3">
      <c r="B301" s="53">
        <v>2020</v>
      </c>
      <c r="C301" s="15" t="s">
        <v>511</v>
      </c>
      <c r="D301" s="15" t="s">
        <v>88</v>
      </c>
      <c r="E301" s="15">
        <v>2015</v>
      </c>
      <c r="F301" s="15" t="s">
        <v>90</v>
      </c>
      <c r="G301" s="15">
        <v>5</v>
      </c>
      <c r="H301" s="51">
        <v>999</v>
      </c>
      <c r="I301" s="50">
        <f t="shared" si="17"/>
        <v>0</v>
      </c>
      <c r="J301" s="50">
        <f t="shared" si="18"/>
        <v>0</v>
      </c>
      <c r="K301" s="50">
        <f t="shared" si="19"/>
        <v>999</v>
      </c>
      <c r="L301" s="15"/>
      <c r="M301" s="15"/>
      <c r="N301" s="15"/>
      <c r="O301" s="15"/>
      <c r="P301" s="15"/>
      <c r="Q301" s="15"/>
      <c r="R301" s="15"/>
      <c r="S301" s="15"/>
    </row>
    <row r="302" spans="2:19" x14ac:dyDescent="0.3">
      <c r="B302" s="53">
        <v>2020</v>
      </c>
      <c r="C302" s="15" t="s">
        <v>510</v>
      </c>
      <c r="D302" s="15" t="s">
        <v>88</v>
      </c>
      <c r="E302" s="15">
        <v>2015</v>
      </c>
      <c r="F302" s="15" t="s">
        <v>90</v>
      </c>
      <c r="G302" s="15">
        <v>5</v>
      </c>
      <c r="H302" s="51">
        <v>99</v>
      </c>
      <c r="I302" s="50">
        <f t="shared" si="17"/>
        <v>0</v>
      </c>
      <c r="J302" s="50">
        <f t="shared" si="18"/>
        <v>0</v>
      </c>
      <c r="K302" s="50">
        <f t="shared" si="19"/>
        <v>99</v>
      </c>
      <c r="L302" s="15"/>
      <c r="M302" s="15"/>
      <c r="N302" s="15"/>
      <c r="O302" s="15"/>
      <c r="P302" s="15"/>
      <c r="Q302" s="15"/>
      <c r="R302" s="15"/>
      <c r="S302" s="15"/>
    </row>
    <row r="303" spans="2:19" x14ac:dyDescent="0.3">
      <c r="B303" s="53">
        <v>2020</v>
      </c>
      <c r="C303" s="15" t="s">
        <v>509</v>
      </c>
      <c r="D303" s="15" t="s">
        <v>508</v>
      </c>
      <c r="E303" s="15">
        <v>2018</v>
      </c>
      <c r="F303" s="15" t="s">
        <v>85</v>
      </c>
      <c r="G303" s="15">
        <v>5</v>
      </c>
      <c r="H303" s="51">
        <v>458</v>
      </c>
      <c r="I303" s="50">
        <f t="shared" si="17"/>
        <v>0</v>
      </c>
      <c r="J303" s="50">
        <f t="shared" si="18"/>
        <v>0</v>
      </c>
      <c r="K303" s="50">
        <f t="shared" si="19"/>
        <v>458</v>
      </c>
      <c r="L303" s="15"/>
      <c r="M303" s="15"/>
      <c r="N303" s="15"/>
      <c r="O303" s="15"/>
      <c r="P303" s="15"/>
      <c r="Q303" s="15"/>
      <c r="R303" s="15"/>
      <c r="S303" s="15"/>
    </row>
    <row r="304" spans="2:19" x14ac:dyDescent="0.3">
      <c r="B304" s="53">
        <v>2020</v>
      </c>
      <c r="C304" s="15" t="s">
        <v>507</v>
      </c>
      <c r="D304" s="15" t="s">
        <v>88</v>
      </c>
      <c r="E304" s="15">
        <v>2018</v>
      </c>
      <c r="F304" s="15" t="s">
        <v>85</v>
      </c>
      <c r="G304" s="15">
        <v>5</v>
      </c>
      <c r="H304" s="51">
        <v>53</v>
      </c>
      <c r="I304" s="50">
        <f t="shared" si="17"/>
        <v>0</v>
      </c>
      <c r="J304" s="50">
        <f t="shared" si="18"/>
        <v>0</v>
      </c>
      <c r="K304" s="50">
        <f t="shared" si="19"/>
        <v>53</v>
      </c>
      <c r="L304" s="15"/>
      <c r="M304" s="15"/>
      <c r="N304" s="15"/>
      <c r="O304" s="15"/>
      <c r="P304" s="15"/>
      <c r="Q304" s="15"/>
      <c r="R304" s="15"/>
      <c r="S304" s="15"/>
    </row>
    <row r="305" spans="2:19" x14ac:dyDescent="0.3">
      <c r="B305" s="53">
        <v>2020</v>
      </c>
      <c r="C305" s="15" t="s">
        <v>506</v>
      </c>
      <c r="D305" s="15" t="s">
        <v>505</v>
      </c>
      <c r="E305" s="15">
        <v>2019</v>
      </c>
      <c r="F305" s="15" t="s">
        <v>77</v>
      </c>
      <c r="G305" s="15">
        <v>5</v>
      </c>
      <c r="H305" s="51">
        <v>170</v>
      </c>
      <c r="I305" s="50">
        <f t="shared" si="17"/>
        <v>0</v>
      </c>
      <c r="J305" s="50">
        <f t="shared" si="18"/>
        <v>0</v>
      </c>
      <c r="K305" s="50">
        <f t="shared" si="19"/>
        <v>170</v>
      </c>
      <c r="L305" s="15"/>
      <c r="M305" s="15"/>
      <c r="N305" s="15"/>
      <c r="O305" s="15"/>
      <c r="P305" s="15"/>
      <c r="Q305" s="15"/>
      <c r="R305" s="15"/>
      <c r="S305" s="15"/>
    </row>
    <row r="306" spans="2:19" x14ac:dyDescent="0.3">
      <c r="B306" s="53">
        <v>2020</v>
      </c>
      <c r="C306" s="15" t="s">
        <v>504</v>
      </c>
      <c r="D306" s="15" t="s">
        <v>503</v>
      </c>
      <c r="E306" s="15">
        <v>2016</v>
      </c>
      <c r="F306" s="15" t="s">
        <v>82</v>
      </c>
      <c r="G306" s="15">
        <v>5</v>
      </c>
      <c r="H306" s="51">
        <v>153</v>
      </c>
      <c r="I306" s="50">
        <f t="shared" si="17"/>
        <v>0</v>
      </c>
      <c r="J306" s="50">
        <f t="shared" si="18"/>
        <v>0</v>
      </c>
      <c r="K306" s="50">
        <f t="shared" si="19"/>
        <v>153</v>
      </c>
      <c r="L306" s="15"/>
      <c r="M306" s="15"/>
      <c r="N306" s="15"/>
      <c r="O306" s="15"/>
      <c r="P306" s="15"/>
      <c r="Q306" s="15"/>
      <c r="R306" s="15"/>
      <c r="S306" s="15"/>
    </row>
    <row r="307" spans="2:19" x14ac:dyDescent="0.3">
      <c r="B307" s="53">
        <v>2020</v>
      </c>
      <c r="C307" s="15" t="s">
        <v>502</v>
      </c>
      <c r="D307" s="15" t="s">
        <v>501</v>
      </c>
      <c r="E307" s="15">
        <v>2018</v>
      </c>
      <c r="F307" s="15" t="s">
        <v>82</v>
      </c>
      <c r="G307" s="15">
        <v>5</v>
      </c>
      <c r="H307" s="51">
        <v>221</v>
      </c>
      <c r="I307" s="50">
        <f t="shared" si="17"/>
        <v>0</v>
      </c>
      <c r="J307" s="50">
        <f t="shared" si="18"/>
        <v>0</v>
      </c>
      <c r="K307" s="50">
        <f t="shared" si="19"/>
        <v>221</v>
      </c>
      <c r="L307" s="15"/>
      <c r="M307" s="15"/>
      <c r="N307" s="15"/>
      <c r="O307" s="15"/>
      <c r="P307" s="15"/>
      <c r="Q307" s="15"/>
      <c r="R307" s="15"/>
      <c r="S307" s="15"/>
    </row>
    <row r="308" spans="2:19" x14ac:dyDescent="0.3">
      <c r="B308" s="53">
        <v>2020</v>
      </c>
      <c r="C308" s="15" t="s">
        <v>500</v>
      </c>
      <c r="D308" s="15" t="s">
        <v>499</v>
      </c>
      <c r="E308" s="15">
        <v>2017</v>
      </c>
      <c r="F308" s="15" t="s">
        <v>77</v>
      </c>
      <c r="G308" s="15">
        <v>5</v>
      </c>
      <c r="H308" s="51">
        <v>468</v>
      </c>
      <c r="I308" s="50">
        <f t="shared" si="17"/>
        <v>0</v>
      </c>
      <c r="J308" s="50">
        <f t="shared" si="18"/>
        <v>0</v>
      </c>
      <c r="K308" s="50">
        <f t="shared" si="19"/>
        <v>468</v>
      </c>
      <c r="L308" s="15"/>
      <c r="M308" s="15"/>
      <c r="N308" s="15"/>
      <c r="O308" s="15"/>
      <c r="P308" s="15"/>
      <c r="Q308" s="15"/>
      <c r="R308" s="15"/>
      <c r="S308" s="15"/>
    </row>
    <row r="309" spans="2:19" x14ac:dyDescent="0.3">
      <c r="B309" s="53">
        <v>2020</v>
      </c>
      <c r="C309" s="15" t="s">
        <v>497</v>
      </c>
      <c r="D309" s="15" t="s">
        <v>498</v>
      </c>
      <c r="E309" s="15">
        <v>2015</v>
      </c>
      <c r="F309" s="15" t="s">
        <v>77</v>
      </c>
      <c r="G309" s="15">
        <v>5</v>
      </c>
      <c r="H309" s="51">
        <v>177</v>
      </c>
      <c r="I309" s="50">
        <f t="shared" si="17"/>
        <v>0</v>
      </c>
      <c r="J309" s="50">
        <f t="shared" si="18"/>
        <v>0</v>
      </c>
      <c r="K309" s="50">
        <f t="shared" si="19"/>
        <v>177</v>
      </c>
      <c r="L309" s="15"/>
      <c r="M309" s="15"/>
      <c r="N309" s="15"/>
      <c r="O309" s="15"/>
      <c r="P309" s="15"/>
      <c r="Q309" s="15"/>
      <c r="R309" s="15"/>
      <c r="S309" s="15"/>
    </row>
    <row r="310" spans="2:19" x14ac:dyDescent="0.3">
      <c r="B310" s="53">
        <v>2020</v>
      </c>
      <c r="C310" s="15" t="s">
        <v>497</v>
      </c>
      <c r="D310" s="15" t="s">
        <v>496</v>
      </c>
      <c r="E310" s="15">
        <v>2019</v>
      </c>
      <c r="F310" s="15" t="s">
        <v>77</v>
      </c>
      <c r="G310" s="15">
        <v>5</v>
      </c>
      <c r="H310" s="51">
        <v>0</v>
      </c>
      <c r="I310" s="50">
        <f t="shared" si="17"/>
        <v>0</v>
      </c>
      <c r="J310" s="50">
        <f t="shared" si="18"/>
        <v>0</v>
      </c>
      <c r="K310" s="50">
        <f t="shared" si="19"/>
        <v>0</v>
      </c>
      <c r="L310" s="15"/>
      <c r="M310" s="15"/>
      <c r="N310" s="15"/>
      <c r="O310" s="15"/>
      <c r="P310" s="15"/>
      <c r="Q310" s="15"/>
      <c r="R310" s="15"/>
      <c r="S310" s="15"/>
    </row>
    <row r="311" spans="2:19" x14ac:dyDescent="0.3">
      <c r="B311" s="53">
        <v>2020</v>
      </c>
      <c r="C311" s="15" t="s">
        <v>495</v>
      </c>
      <c r="D311" s="15" t="s">
        <v>494</v>
      </c>
      <c r="E311" s="15">
        <v>2019</v>
      </c>
      <c r="F311" s="15" t="s">
        <v>77</v>
      </c>
      <c r="G311" s="15">
        <v>5</v>
      </c>
      <c r="H311" s="51">
        <v>10</v>
      </c>
      <c r="I311" s="50">
        <f t="shared" si="17"/>
        <v>0</v>
      </c>
      <c r="J311" s="50">
        <f t="shared" si="18"/>
        <v>0</v>
      </c>
      <c r="K311" s="50">
        <f t="shared" si="19"/>
        <v>10</v>
      </c>
      <c r="L311" s="15"/>
      <c r="M311" s="15"/>
      <c r="N311" s="15"/>
      <c r="O311" s="15"/>
      <c r="P311" s="15"/>
      <c r="Q311" s="15"/>
      <c r="R311" s="15"/>
      <c r="S311" s="15"/>
    </row>
    <row r="312" spans="2:19" x14ac:dyDescent="0.3">
      <c r="B312" s="53">
        <v>2020</v>
      </c>
      <c r="C312" s="15" t="s">
        <v>493</v>
      </c>
      <c r="D312" s="15" t="s">
        <v>492</v>
      </c>
      <c r="E312" s="15">
        <v>2015</v>
      </c>
      <c r="F312" s="15" t="s">
        <v>307</v>
      </c>
      <c r="G312" s="15">
        <v>4</v>
      </c>
      <c r="H312" s="51">
        <v>3</v>
      </c>
      <c r="I312" s="50">
        <f t="shared" si="17"/>
        <v>0</v>
      </c>
      <c r="J312" s="50">
        <f t="shared" si="18"/>
        <v>3</v>
      </c>
      <c r="K312" s="50">
        <f t="shared" si="19"/>
        <v>0</v>
      </c>
      <c r="L312" s="15"/>
      <c r="M312" s="15"/>
      <c r="N312" s="15"/>
      <c r="O312" s="15"/>
      <c r="P312" s="15"/>
      <c r="Q312" s="15"/>
      <c r="R312" s="15"/>
      <c r="S312" s="15"/>
    </row>
    <row r="313" spans="2:19" x14ac:dyDescent="0.3">
      <c r="B313" s="53">
        <v>2020</v>
      </c>
      <c r="C313" s="15" t="s">
        <v>491</v>
      </c>
      <c r="D313" s="15" t="s">
        <v>88</v>
      </c>
      <c r="E313" s="15">
        <v>2019</v>
      </c>
      <c r="F313" s="15" t="s">
        <v>117</v>
      </c>
      <c r="G313" s="15">
        <v>5</v>
      </c>
      <c r="H313" s="51">
        <v>481</v>
      </c>
      <c r="I313" s="50">
        <f t="shared" si="17"/>
        <v>0</v>
      </c>
      <c r="J313" s="50">
        <f t="shared" si="18"/>
        <v>0</v>
      </c>
      <c r="K313" s="50">
        <f t="shared" si="19"/>
        <v>481</v>
      </c>
      <c r="L313" s="15"/>
      <c r="M313" s="15"/>
      <c r="N313" s="15"/>
      <c r="O313" s="15"/>
      <c r="P313" s="15"/>
      <c r="Q313" s="15"/>
      <c r="R313" s="15"/>
      <c r="S313" s="15"/>
    </row>
    <row r="314" spans="2:19" x14ac:dyDescent="0.3">
      <c r="B314" s="53">
        <v>2020</v>
      </c>
      <c r="C314" s="15" t="s">
        <v>490</v>
      </c>
      <c r="D314" s="15" t="s">
        <v>88</v>
      </c>
      <c r="E314" s="15">
        <v>2014</v>
      </c>
      <c r="F314" s="15" t="s">
        <v>117</v>
      </c>
      <c r="G314" s="15">
        <v>5</v>
      </c>
      <c r="H314" s="51">
        <v>283</v>
      </c>
      <c r="I314" s="50">
        <f t="shared" si="17"/>
        <v>0</v>
      </c>
      <c r="J314" s="50">
        <f t="shared" si="18"/>
        <v>0</v>
      </c>
      <c r="K314" s="50">
        <f t="shared" si="19"/>
        <v>283</v>
      </c>
      <c r="L314" s="15"/>
      <c r="M314" s="15"/>
      <c r="N314" s="15"/>
      <c r="O314" s="15"/>
      <c r="P314" s="15"/>
      <c r="Q314" s="15"/>
      <c r="R314" s="15"/>
      <c r="S314" s="15"/>
    </row>
    <row r="315" spans="2:19" x14ac:dyDescent="0.3">
      <c r="B315" s="53">
        <v>2020</v>
      </c>
      <c r="C315" s="15" t="s">
        <v>489</v>
      </c>
      <c r="D315" s="15" t="s">
        <v>88</v>
      </c>
      <c r="E315" s="15">
        <v>2019</v>
      </c>
      <c r="F315" s="15" t="s">
        <v>90</v>
      </c>
      <c r="G315" s="15">
        <v>5</v>
      </c>
      <c r="H315" s="51">
        <v>1018</v>
      </c>
      <c r="I315" s="50">
        <f t="shared" si="17"/>
        <v>0</v>
      </c>
      <c r="J315" s="50">
        <f t="shared" si="18"/>
        <v>0</v>
      </c>
      <c r="K315" s="50">
        <f t="shared" si="19"/>
        <v>1018</v>
      </c>
      <c r="L315" s="15"/>
      <c r="M315" s="15"/>
      <c r="N315" s="15"/>
      <c r="O315" s="15"/>
      <c r="P315" s="15"/>
      <c r="Q315" s="15"/>
      <c r="R315" s="15"/>
      <c r="S315" s="15"/>
    </row>
    <row r="316" spans="2:19" x14ac:dyDescent="0.3">
      <c r="B316" s="53">
        <v>2020</v>
      </c>
      <c r="C316" s="15" t="s">
        <v>488</v>
      </c>
      <c r="D316" s="15" t="s">
        <v>487</v>
      </c>
      <c r="E316" s="15">
        <v>2017</v>
      </c>
      <c r="F316" s="15" t="s">
        <v>85</v>
      </c>
      <c r="G316" s="15">
        <v>5</v>
      </c>
      <c r="H316" s="51">
        <v>1053</v>
      </c>
      <c r="I316" s="50">
        <f t="shared" si="17"/>
        <v>0</v>
      </c>
      <c r="J316" s="50">
        <f t="shared" si="18"/>
        <v>0</v>
      </c>
      <c r="K316" s="50">
        <f t="shared" si="19"/>
        <v>1053</v>
      </c>
      <c r="L316" s="15"/>
      <c r="M316" s="15"/>
      <c r="N316" s="15"/>
      <c r="O316" s="15"/>
      <c r="P316" s="15"/>
      <c r="Q316" s="15"/>
      <c r="R316" s="15"/>
      <c r="S316" s="15"/>
    </row>
    <row r="317" spans="2:19" x14ac:dyDescent="0.3">
      <c r="B317" s="53">
        <v>2020</v>
      </c>
      <c r="C317" s="15" t="s">
        <v>486</v>
      </c>
      <c r="D317" s="15" t="s">
        <v>88</v>
      </c>
      <c r="E317" s="15">
        <v>2017</v>
      </c>
      <c r="F317" s="15" t="s">
        <v>85</v>
      </c>
      <c r="G317" s="15">
        <v>5</v>
      </c>
      <c r="H317" s="51">
        <v>30</v>
      </c>
      <c r="I317" s="50">
        <f t="shared" si="17"/>
        <v>0</v>
      </c>
      <c r="J317" s="50">
        <f t="shared" si="18"/>
        <v>0</v>
      </c>
      <c r="K317" s="50">
        <f t="shared" si="19"/>
        <v>30</v>
      </c>
      <c r="L317" s="15"/>
      <c r="M317" s="15"/>
      <c r="N317" s="15"/>
      <c r="O317" s="15"/>
      <c r="P317" s="15"/>
      <c r="Q317" s="15"/>
      <c r="R317" s="15"/>
      <c r="S317" s="15"/>
    </row>
    <row r="318" spans="2:19" x14ac:dyDescent="0.3">
      <c r="B318" s="53">
        <v>2020</v>
      </c>
      <c r="C318" s="15" t="s">
        <v>485</v>
      </c>
      <c r="D318" s="15" t="s">
        <v>88</v>
      </c>
      <c r="E318" s="15">
        <v>2013</v>
      </c>
      <c r="F318" s="15" t="s">
        <v>117</v>
      </c>
      <c r="G318" s="15">
        <v>4</v>
      </c>
      <c r="H318" s="51">
        <v>0</v>
      </c>
      <c r="I318" s="50">
        <f t="shared" si="17"/>
        <v>0</v>
      </c>
      <c r="J318" s="50">
        <f t="shared" si="18"/>
        <v>0</v>
      </c>
      <c r="K318" s="50">
        <f t="shared" si="19"/>
        <v>0</v>
      </c>
      <c r="L318" s="15"/>
      <c r="M318" s="15"/>
      <c r="N318" s="15"/>
      <c r="O318" s="15"/>
      <c r="P318" s="15"/>
      <c r="Q318" s="15"/>
      <c r="R318" s="15"/>
      <c r="S318" s="15"/>
    </row>
    <row r="319" spans="2:19" x14ac:dyDescent="0.3">
      <c r="B319" s="53">
        <v>2020</v>
      </c>
      <c r="C319" s="15" t="s">
        <v>484</v>
      </c>
      <c r="D319" s="15" t="s">
        <v>483</v>
      </c>
      <c r="E319" s="15">
        <v>2015</v>
      </c>
      <c r="F319" s="15" t="s">
        <v>82</v>
      </c>
      <c r="G319" s="15">
        <v>5</v>
      </c>
      <c r="H319" s="51">
        <v>341</v>
      </c>
      <c r="I319" s="50">
        <f t="shared" si="17"/>
        <v>0</v>
      </c>
      <c r="J319" s="50">
        <f t="shared" si="18"/>
        <v>0</v>
      </c>
      <c r="K319" s="50">
        <f t="shared" si="19"/>
        <v>341</v>
      </c>
      <c r="L319" s="15"/>
      <c r="M319" s="15"/>
      <c r="N319" s="15"/>
      <c r="O319" s="15"/>
      <c r="P319" s="15"/>
      <c r="Q319" s="15"/>
      <c r="R319" s="15"/>
      <c r="S319" s="15"/>
    </row>
    <row r="320" spans="2:19" x14ac:dyDescent="0.3">
      <c r="B320" s="53">
        <v>2020</v>
      </c>
      <c r="C320" s="15" t="s">
        <v>482</v>
      </c>
      <c r="D320" s="15" t="s">
        <v>88</v>
      </c>
      <c r="E320" s="15">
        <v>2015</v>
      </c>
      <c r="F320" s="15" t="s">
        <v>82</v>
      </c>
      <c r="G320" s="15">
        <v>5</v>
      </c>
      <c r="H320" s="51">
        <v>44</v>
      </c>
      <c r="I320" s="50">
        <f t="shared" si="17"/>
        <v>0</v>
      </c>
      <c r="J320" s="50">
        <f t="shared" si="18"/>
        <v>0</v>
      </c>
      <c r="K320" s="50">
        <f t="shared" si="19"/>
        <v>44</v>
      </c>
      <c r="L320" s="15"/>
      <c r="M320" s="15"/>
      <c r="N320" s="15"/>
      <c r="O320" s="15"/>
      <c r="P320" s="15"/>
      <c r="Q320" s="15"/>
      <c r="R320" s="15"/>
      <c r="S320" s="15"/>
    </row>
    <row r="321" spans="2:19" x14ac:dyDescent="0.3">
      <c r="B321" s="53">
        <v>2020</v>
      </c>
      <c r="C321" s="15" t="s">
        <v>481</v>
      </c>
      <c r="D321" s="15" t="s">
        <v>88</v>
      </c>
      <c r="E321" s="15">
        <v>2017</v>
      </c>
      <c r="F321" s="15" t="s">
        <v>82</v>
      </c>
      <c r="G321" s="15">
        <v>5</v>
      </c>
      <c r="H321" s="51">
        <v>386</v>
      </c>
      <c r="I321" s="50">
        <f t="shared" si="17"/>
        <v>0</v>
      </c>
      <c r="J321" s="50">
        <f t="shared" si="18"/>
        <v>0</v>
      </c>
      <c r="K321" s="50">
        <f t="shared" si="19"/>
        <v>386</v>
      </c>
      <c r="L321" s="15"/>
      <c r="M321" s="15"/>
      <c r="N321" s="15"/>
      <c r="O321" s="15"/>
      <c r="P321" s="15"/>
      <c r="Q321" s="15"/>
      <c r="R321" s="15"/>
      <c r="S321" s="15"/>
    </row>
    <row r="322" spans="2:19" x14ac:dyDescent="0.3">
      <c r="B322" s="53">
        <v>2020</v>
      </c>
      <c r="C322" s="15" t="s">
        <v>480</v>
      </c>
      <c r="D322" s="15" t="s">
        <v>88</v>
      </c>
      <c r="E322" s="15">
        <v>2017</v>
      </c>
      <c r="F322" s="15" t="s">
        <v>82</v>
      </c>
      <c r="G322" s="15">
        <v>5</v>
      </c>
      <c r="H322" s="51">
        <v>38</v>
      </c>
      <c r="I322" s="50">
        <f t="shared" si="17"/>
        <v>0</v>
      </c>
      <c r="J322" s="50">
        <f t="shared" si="18"/>
        <v>0</v>
      </c>
      <c r="K322" s="50">
        <f t="shared" si="19"/>
        <v>38</v>
      </c>
      <c r="L322" s="15"/>
      <c r="M322" s="15"/>
      <c r="N322" s="15"/>
      <c r="O322" s="15"/>
      <c r="P322" s="15"/>
      <c r="Q322" s="15"/>
      <c r="R322" s="15"/>
      <c r="S322" s="15"/>
    </row>
    <row r="323" spans="2:19" x14ac:dyDescent="0.3">
      <c r="B323" s="53">
        <v>2020</v>
      </c>
      <c r="C323" s="15" t="s">
        <v>479</v>
      </c>
      <c r="D323" s="15" t="s">
        <v>478</v>
      </c>
      <c r="E323" s="15">
        <v>2018</v>
      </c>
      <c r="F323" s="15" t="s">
        <v>77</v>
      </c>
      <c r="G323" s="15">
        <v>5</v>
      </c>
      <c r="H323" s="51">
        <v>499</v>
      </c>
      <c r="I323" s="50">
        <f t="shared" si="17"/>
        <v>0</v>
      </c>
      <c r="J323" s="50">
        <f t="shared" si="18"/>
        <v>0</v>
      </c>
      <c r="K323" s="50">
        <f t="shared" si="19"/>
        <v>499</v>
      </c>
      <c r="L323" s="15"/>
      <c r="M323" s="15"/>
      <c r="N323" s="15"/>
      <c r="O323" s="15"/>
      <c r="P323" s="15"/>
      <c r="Q323" s="15"/>
      <c r="R323" s="15"/>
      <c r="S323" s="15"/>
    </row>
    <row r="324" spans="2:19" x14ac:dyDescent="0.3">
      <c r="B324" s="53">
        <v>2020</v>
      </c>
      <c r="C324" s="15" t="s">
        <v>477</v>
      </c>
      <c r="D324" s="15" t="s">
        <v>88</v>
      </c>
      <c r="E324" s="15">
        <v>2019</v>
      </c>
      <c r="F324" s="15" t="s">
        <v>307</v>
      </c>
      <c r="G324" s="15">
        <v>5</v>
      </c>
      <c r="H324" s="51">
        <v>11</v>
      </c>
      <c r="I324" s="50">
        <f t="shared" si="17"/>
        <v>0</v>
      </c>
      <c r="J324" s="50">
        <f t="shared" si="18"/>
        <v>0</v>
      </c>
      <c r="K324" s="50">
        <f t="shared" si="19"/>
        <v>11</v>
      </c>
      <c r="L324" s="15"/>
      <c r="M324" s="15"/>
      <c r="N324" s="15"/>
      <c r="O324" s="15"/>
      <c r="P324" s="15"/>
      <c r="Q324" s="15"/>
      <c r="R324" s="15"/>
      <c r="S324" s="15"/>
    </row>
    <row r="325" spans="2:19" x14ac:dyDescent="0.3">
      <c r="B325" s="53">
        <v>2020</v>
      </c>
      <c r="C325" s="15" t="s">
        <v>476</v>
      </c>
      <c r="D325" s="15" t="s">
        <v>88</v>
      </c>
      <c r="E325" s="15">
        <v>2013</v>
      </c>
      <c r="F325" s="15" t="s">
        <v>117</v>
      </c>
      <c r="G325" s="15">
        <v>5</v>
      </c>
      <c r="H325" s="51">
        <v>0</v>
      </c>
      <c r="I325" s="50">
        <f t="shared" si="17"/>
        <v>0</v>
      </c>
      <c r="J325" s="50">
        <f t="shared" si="18"/>
        <v>0</v>
      </c>
      <c r="K325" s="50">
        <f t="shared" si="19"/>
        <v>0</v>
      </c>
      <c r="L325" s="15"/>
      <c r="M325" s="15"/>
      <c r="N325" s="15"/>
      <c r="O325" s="15"/>
      <c r="P325" s="15"/>
      <c r="Q325" s="15"/>
      <c r="R325" s="15"/>
      <c r="S325" s="15"/>
    </row>
    <row r="326" spans="2:19" x14ac:dyDescent="0.3">
      <c r="B326" s="53">
        <v>2020</v>
      </c>
      <c r="C326" s="15" t="s">
        <v>475</v>
      </c>
      <c r="D326" s="15" t="s">
        <v>88</v>
      </c>
      <c r="E326" s="15">
        <v>2018</v>
      </c>
      <c r="F326" s="15" t="s">
        <v>101</v>
      </c>
      <c r="G326" s="15">
        <v>4</v>
      </c>
      <c r="H326" s="51">
        <v>156</v>
      </c>
      <c r="I326" s="50">
        <f t="shared" si="17"/>
        <v>0</v>
      </c>
      <c r="J326" s="50">
        <f t="shared" si="18"/>
        <v>156</v>
      </c>
      <c r="K326" s="50">
        <f t="shared" si="19"/>
        <v>0</v>
      </c>
      <c r="L326" s="15"/>
      <c r="M326" s="15"/>
      <c r="N326" s="15"/>
      <c r="O326" s="15"/>
      <c r="P326" s="15"/>
      <c r="Q326" s="15"/>
      <c r="R326" s="15"/>
      <c r="S326" s="15"/>
    </row>
    <row r="327" spans="2:19" x14ac:dyDescent="0.3">
      <c r="B327" s="53">
        <v>2020</v>
      </c>
      <c r="C327" s="15" t="s">
        <v>474</v>
      </c>
      <c r="D327" s="15" t="s">
        <v>88</v>
      </c>
      <c r="E327" s="15">
        <v>2014</v>
      </c>
      <c r="F327" s="15" t="s">
        <v>94</v>
      </c>
      <c r="G327" s="15">
        <v>4</v>
      </c>
      <c r="H327" s="51">
        <v>4</v>
      </c>
      <c r="I327" s="50">
        <f t="shared" si="17"/>
        <v>0</v>
      </c>
      <c r="J327" s="50">
        <f t="shared" si="18"/>
        <v>4</v>
      </c>
      <c r="K327" s="50">
        <f t="shared" si="19"/>
        <v>0</v>
      </c>
      <c r="L327" s="15"/>
      <c r="M327" s="15"/>
      <c r="N327" s="15"/>
      <c r="O327" s="15"/>
      <c r="P327" s="15"/>
      <c r="Q327" s="15"/>
      <c r="R327" s="15"/>
      <c r="S327" s="15"/>
    </row>
    <row r="328" spans="2:19" x14ac:dyDescent="0.3">
      <c r="B328" s="53">
        <v>2020</v>
      </c>
      <c r="C328" s="15" t="s">
        <v>473</v>
      </c>
      <c r="D328" s="15" t="s">
        <v>88</v>
      </c>
      <c r="E328" s="15">
        <v>2017</v>
      </c>
      <c r="F328" s="15" t="s">
        <v>94</v>
      </c>
      <c r="G328" s="15">
        <v>4</v>
      </c>
      <c r="H328" s="51">
        <v>1036</v>
      </c>
      <c r="I328" s="50">
        <f t="shared" si="17"/>
        <v>0</v>
      </c>
      <c r="J328" s="50">
        <f t="shared" si="18"/>
        <v>1036</v>
      </c>
      <c r="K328" s="50">
        <f t="shared" si="19"/>
        <v>0</v>
      </c>
      <c r="L328" s="15"/>
      <c r="M328" s="15"/>
      <c r="N328" s="15"/>
      <c r="O328" s="15"/>
      <c r="P328" s="15"/>
      <c r="Q328" s="15"/>
      <c r="R328" s="15"/>
      <c r="S328" s="15"/>
    </row>
    <row r="329" spans="2:19" x14ac:dyDescent="0.3">
      <c r="B329" s="53">
        <v>2020</v>
      </c>
      <c r="C329" s="15" t="s">
        <v>472</v>
      </c>
      <c r="D329" s="15" t="s">
        <v>88</v>
      </c>
      <c r="E329" s="15">
        <v>2017</v>
      </c>
      <c r="F329" s="15" t="s">
        <v>101</v>
      </c>
      <c r="G329" s="15">
        <v>5</v>
      </c>
      <c r="H329" s="51">
        <v>153</v>
      </c>
      <c r="I329" s="50">
        <f t="shared" si="17"/>
        <v>0</v>
      </c>
      <c r="J329" s="50">
        <f t="shared" si="18"/>
        <v>0</v>
      </c>
      <c r="K329" s="50">
        <f t="shared" si="19"/>
        <v>153</v>
      </c>
      <c r="L329" s="15"/>
      <c r="M329" s="15"/>
      <c r="N329" s="15"/>
      <c r="O329" s="15"/>
      <c r="P329" s="15"/>
      <c r="Q329" s="15"/>
      <c r="R329" s="15"/>
      <c r="S329" s="15"/>
    </row>
    <row r="330" spans="2:19" x14ac:dyDescent="0.3">
      <c r="B330" s="53">
        <v>2020</v>
      </c>
      <c r="C330" s="15" t="s">
        <v>471</v>
      </c>
      <c r="D330" s="15" t="s">
        <v>470</v>
      </c>
      <c r="E330" s="15">
        <v>2021</v>
      </c>
      <c r="F330" s="15" t="s">
        <v>117</v>
      </c>
      <c r="G330" s="15">
        <v>4</v>
      </c>
      <c r="H330" s="51">
        <v>0</v>
      </c>
      <c r="I330" s="50">
        <f t="shared" si="17"/>
        <v>0</v>
      </c>
      <c r="J330" s="50">
        <f t="shared" si="18"/>
        <v>0</v>
      </c>
      <c r="K330" s="50">
        <f t="shared" si="19"/>
        <v>0</v>
      </c>
      <c r="L330" s="15"/>
      <c r="M330" s="15"/>
      <c r="N330" s="15"/>
      <c r="O330" s="15"/>
      <c r="P330" s="15"/>
      <c r="Q330" s="15"/>
      <c r="R330" s="15"/>
      <c r="S330" s="15"/>
    </row>
    <row r="331" spans="2:19" x14ac:dyDescent="0.3">
      <c r="B331" s="53">
        <v>2020</v>
      </c>
      <c r="C331" s="15" t="s">
        <v>469</v>
      </c>
      <c r="D331" s="15" t="s">
        <v>468</v>
      </c>
      <c r="E331" s="15">
        <v>2014</v>
      </c>
      <c r="F331" s="15" t="s">
        <v>117</v>
      </c>
      <c r="G331" s="15">
        <v>4</v>
      </c>
      <c r="H331" s="51">
        <v>243</v>
      </c>
      <c r="I331" s="50">
        <f t="shared" si="17"/>
        <v>0</v>
      </c>
      <c r="J331" s="50">
        <f t="shared" si="18"/>
        <v>243</v>
      </c>
      <c r="K331" s="50">
        <f t="shared" si="19"/>
        <v>0</v>
      </c>
      <c r="L331" s="15"/>
      <c r="M331" s="15"/>
      <c r="N331" s="15"/>
      <c r="O331" s="15"/>
      <c r="P331" s="15"/>
      <c r="Q331" s="15"/>
      <c r="R331" s="15"/>
      <c r="S331" s="15"/>
    </row>
    <row r="332" spans="2:19" x14ac:dyDescent="0.3">
      <c r="B332" s="53">
        <v>2020</v>
      </c>
      <c r="C332" s="15" t="s">
        <v>467</v>
      </c>
      <c r="D332" s="15" t="s">
        <v>88</v>
      </c>
      <c r="E332" s="15">
        <v>2013</v>
      </c>
      <c r="F332" s="15" t="s">
        <v>101</v>
      </c>
      <c r="G332" s="15">
        <v>5</v>
      </c>
      <c r="H332" s="51">
        <v>1</v>
      </c>
      <c r="I332" s="50">
        <f t="shared" si="17"/>
        <v>0</v>
      </c>
      <c r="J332" s="50">
        <f t="shared" si="18"/>
        <v>0</v>
      </c>
      <c r="K332" s="50">
        <f t="shared" si="19"/>
        <v>1</v>
      </c>
      <c r="L332" s="15"/>
      <c r="M332" s="15"/>
      <c r="N332" s="15"/>
      <c r="O332" s="15"/>
      <c r="P332" s="15"/>
      <c r="Q332" s="15"/>
      <c r="R332" s="15"/>
      <c r="S332" s="15"/>
    </row>
    <row r="333" spans="2:19" x14ac:dyDescent="0.3">
      <c r="B333" s="53">
        <v>2020</v>
      </c>
      <c r="C333" s="15" t="s">
        <v>466</v>
      </c>
      <c r="D333" s="15" t="s">
        <v>465</v>
      </c>
      <c r="E333" s="15">
        <v>2019</v>
      </c>
      <c r="F333" s="15" t="s">
        <v>82</v>
      </c>
      <c r="G333" s="15">
        <v>5</v>
      </c>
      <c r="H333" s="51">
        <v>379</v>
      </c>
      <c r="I333" s="50">
        <f t="shared" si="17"/>
        <v>0</v>
      </c>
      <c r="J333" s="50">
        <f t="shared" si="18"/>
        <v>0</v>
      </c>
      <c r="K333" s="50">
        <f t="shared" si="19"/>
        <v>379</v>
      </c>
      <c r="L333" s="15"/>
      <c r="M333" s="15"/>
      <c r="N333" s="15"/>
      <c r="O333" s="15"/>
      <c r="P333" s="15"/>
      <c r="Q333" s="15"/>
      <c r="R333" s="15"/>
      <c r="S333" s="15"/>
    </row>
    <row r="334" spans="2:19" x14ac:dyDescent="0.3">
      <c r="B334" s="53">
        <v>2020</v>
      </c>
      <c r="C334" s="15" t="s">
        <v>464</v>
      </c>
      <c r="D334" s="15" t="s">
        <v>463</v>
      </c>
      <c r="E334" s="15">
        <v>2014</v>
      </c>
      <c r="F334" s="15" t="s">
        <v>117</v>
      </c>
      <c r="G334" s="15">
        <v>3</v>
      </c>
      <c r="H334" s="51">
        <v>0</v>
      </c>
      <c r="I334" s="50">
        <f t="shared" si="17"/>
        <v>0</v>
      </c>
      <c r="J334" s="50">
        <f t="shared" si="18"/>
        <v>0</v>
      </c>
      <c r="K334" s="50">
        <f t="shared" si="19"/>
        <v>0</v>
      </c>
      <c r="L334" s="15"/>
      <c r="M334" s="15"/>
      <c r="N334" s="15"/>
      <c r="O334" s="15"/>
      <c r="P334" s="15"/>
      <c r="Q334" s="15"/>
      <c r="R334" s="15"/>
      <c r="S334" s="15"/>
    </row>
    <row r="335" spans="2:19" x14ac:dyDescent="0.3">
      <c r="B335" s="53">
        <v>2020</v>
      </c>
      <c r="C335" s="15" t="s">
        <v>462</v>
      </c>
      <c r="D335" s="15" t="s">
        <v>461</v>
      </c>
      <c r="E335" s="15">
        <v>2017</v>
      </c>
      <c r="F335" s="15" t="s">
        <v>117</v>
      </c>
      <c r="G335" s="15">
        <v>3</v>
      </c>
      <c r="H335" s="51">
        <v>0</v>
      </c>
      <c r="I335" s="50">
        <f t="shared" si="17"/>
        <v>0</v>
      </c>
      <c r="J335" s="50">
        <f t="shared" si="18"/>
        <v>0</v>
      </c>
      <c r="K335" s="50">
        <f t="shared" si="19"/>
        <v>0</v>
      </c>
      <c r="L335" s="15"/>
      <c r="M335" s="15"/>
      <c r="N335" s="15"/>
      <c r="O335" s="15"/>
      <c r="P335" s="15"/>
      <c r="Q335" s="15"/>
      <c r="R335" s="15"/>
      <c r="S335" s="15"/>
    </row>
    <row r="336" spans="2:19" x14ac:dyDescent="0.3">
      <c r="B336" s="53">
        <v>2020</v>
      </c>
      <c r="C336" s="15" t="s">
        <v>460</v>
      </c>
      <c r="D336" s="15" t="s">
        <v>88</v>
      </c>
      <c r="E336" s="15">
        <v>2015</v>
      </c>
      <c r="F336" s="15" t="s">
        <v>133</v>
      </c>
      <c r="G336" s="15">
        <v>5</v>
      </c>
      <c r="H336" s="51">
        <v>0</v>
      </c>
      <c r="I336" s="50">
        <f t="shared" si="17"/>
        <v>0</v>
      </c>
      <c r="J336" s="50">
        <f t="shared" si="18"/>
        <v>0</v>
      </c>
      <c r="K336" s="50">
        <f t="shared" si="19"/>
        <v>0</v>
      </c>
      <c r="L336" s="15"/>
      <c r="M336" s="15"/>
      <c r="N336" s="15"/>
      <c r="O336" s="15"/>
      <c r="P336" s="15"/>
      <c r="Q336" s="15"/>
      <c r="R336" s="15"/>
      <c r="S336" s="15"/>
    </row>
    <row r="337" spans="2:19" x14ac:dyDescent="0.3">
      <c r="B337" s="53">
        <v>2020</v>
      </c>
      <c r="C337" s="15" t="s">
        <v>459</v>
      </c>
      <c r="D337" s="15" t="s">
        <v>458</v>
      </c>
      <c r="E337" s="15">
        <v>2021</v>
      </c>
      <c r="F337" s="15" t="s">
        <v>82</v>
      </c>
      <c r="G337" s="15">
        <v>5</v>
      </c>
      <c r="H337" s="51">
        <v>19</v>
      </c>
      <c r="I337" s="50">
        <f t="shared" si="17"/>
        <v>0</v>
      </c>
      <c r="J337" s="50">
        <f t="shared" si="18"/>
        <v>0</v>
      </c>
      <c r="K337" s="50">
        <f t="shared" si="19"/>
        <v>19</v>
      </c>
      <c r="L337" s="15"/>
      <c r="M337" s="15"/>
      <c r="N337" s="15"/>
      <c r="O337" s="15"/>
      <c r="P337" s="15"/>
      <c r="Q337" s="15"/>
      <c r="R337" s="15"/>
      <c r="S337" s="15"/>
    </row>
    <row r="338" spans="2:19" x14ac:dyDescent="0.3">
      <c r="B338" s="53">
        <v>2020</v>
      </c>
      <c r="C338" s="15" t="s">
        <v>457</v>
      </c>
      <c r="D338" s="15" t="s">
        <v>456</v>
      </c>
      <c r="E338" s="15">
        <v>2017</v>
      </c>
      <c r="F338" s="15" t="s">
        <v>82</v>
      </c>
      <c r="G338" s="15">
        <v>3</v>
      </c>
      <c r="H338" s="51">
        <v>598</v>
      </c>
      <c r="I338" s="50">
        <f t="shared" si="17"/>
        <v>598</v>
      </c>
      <c r="J338" s="50">
        <f t="shared" si="18"/>
        <v>0</v>
      </c>
      <c r="K338" s="50">
        <f t="shared" si="19"/>
        <v>0</v>
      </c>
      <c r="L338" s="15"/>
      <c r="M338" s="15"/>
      <c r="N338" s="15"/>
      <c r="O338" s="15"/>
      <c r="P338" s="15"/>
      <c r="Q338" s="15"/>
      <c r="R338" s="15"/>
      <c r="S338" s="15"/>
    </row>
    <row r="339" spans="2:19" x14ac:dyDescent="0.3">
      <c r="B339" s="53">
        <v>2020</v>
      </c>
      <c r="C339" s="15" t="s">
        <v>455</v>
      </c>
      <c r="D339" s="15" t="s">
        <v>454</v>
      </c>
      <c r="E339" s="15">
        <v>2014</v>
      </c>
      <c r="F339" s="15" t="s">
        <v>101</v>
      </c>
      <c r="G339" s="15">
        <v>3</v>
      </c>
      <c r="H339" s="51">
        <v>98</v>
      </c>
      <c r="I339" s="50">
        <f t="shared" si="17"/>
        <v>98</v>
      </c>
      <c r="J339" s="50">
        <f t="shared" si="18"/>
        <v>0</v>
      </c>
      <c r="K339" s="50">
        <f t="shared" si="19"/>
        <v>0</v>
      </c>
      <c r="L339" s="15"/>
      <c r="M339" s="15"/>
      <c r="N339" s="15"/>
      <c r="O339" s="15"/>
      <c r="P339" s="15"/>
      <c r="Q339" s="15"/>
      <c r="R339" s="15"/>
      <c r="S339" s="15"/>
    </row>
    <row r="340" spans="2:19" x14ac:dyDescent="0.3">
      <c r="B340" s="53">
        <v>2020</v>
      </c>
      <c r="C340" s="15" t="s">
        <v>453</v>
      </c>
      <c r="D340" s="15" t="s">
        <v>88</v>
      </c>
      <c r="E340" s="15">
        <v>2013</v>
      </c>
      <c r="F340" s="15" t="s">
        <v>94</v>
      </c>
      <c r="G340" s="15">
        <v>4</v>
      </c>
      <c r="H340" s="51" t="s">
        <v>88</v>
      </c>
      <c r="I340" s="50">
        <f t="shared" si="17"/>
        <v>0</v>
      </c>
      <c r="J340" s="50" t="str">
        <f t="shared" si="18"/>
        <v/>
      </c>
      <c r="K340" s="50">
        <f t="shared" si="19"/>
        <v>0</v>
      </c>
      <c r="L340" s="15"/>
      <c r="M340" s="15"/>
      <c r="N340" s="15"/>
      <c r="O340" s="15"/>
      <c r="P340" s="15"/>
      <c r="Q340" s="15"/>
      <c r="R340" s="15"/>
      <c r="S340" s="15"/>
    </row>
    <row r="341" spans="2:19" x14ac:dyDescent="0.3">
      <c r="B341" s="53">
        <v>2020</v>
      </c>
      <c r="C341" s="15" t="s">
        <v>453</v>
      </c>
      <c r="D341" s="15" t="s">
        <v>88</v>
      </c>
      <c r="E341" s="15">
        <v>2021</v>
      </c>
      <c r="F341" s="15" t="s">
        <v>94</v>
      </c>
      <c r="G341" s="15">
        <v>2</v>
      </c>
      <c r="H341" s="51">
        <v>0</v>
      </c>
      <c r="I341" s="50">
        <f t="shared" si="17"/>
        <v>0</v>
      </c>
      <c r="J341" s="50">
        <f t="shared" si="18"/>
        <v>0</v>
      </c>
      <c r="K341" s="50">
        <f t="shared" si="19"/>
        <v>0</v>
      </c>
      <c r="L341" s="15"/>
      <c r="M341" s="15"/>
      <c r="N341" s="15"/>
      <c r="O341" s="15"/>
      <c r="P341" s="15"/>
      <c r="Q341" s="15"/>
      <c r="R341" s="15"/>
      <c r="S341" s="15"/>
    </row>
    <row r="342" spans="2:19" x14ac:dyDescent="0.3">
      <c r="B342" s="53">
        <v>2020</v>
      </c>
      <c r="C342" s="15" t="s">
        <v>452</v>
      </c>
      <c r="D342" s="15" t="s">
        <v>451</v>
      </c>
      <c r="E342" s="15">
        <v>2021</v>
      </c>
      <c r="F342" s="15" t="s">
        <v>94</v>
      </c>
      <c r="G342" s="15">
        <v>2</v>
      </c>
      <c r="H342" s="51">
        <v>0</v>
      </c>
      <c r="I342" s="50">
        <f t="shared" si="17"/>
        <v>0</v>
      </c>
      <c r="J342" s="50">
        <f t="shared" si="18"/>
        <v>0</v>
      </c>
      <c r="K342" s="50">
        <f t="shared" si="19"/>
        <v>0</v>
      </c>
      <c r="L342" s="15"/>
      <c r="M342" s="15"/>
      <c r="N342" s="15"/>
      <c r="O342" s="15"/>
      <c r="P342" s="15"/>
      <c r="Q342" s="15"/>
      <c r="R342" s="15"/>
      <c r="S342" s="15"/>
    </row>
    <row r="343" spans="2:19" x14ac:dyDescent="0.3">
      <c r="B343" s="53">
        <v>2020</v>
      </c>
      <c r="C343" s="15" t="s">
        <v>450</v>
      </c>
      <c r="D343" s="15" t="s">
        <v>449</v>
      </c>
      <c r="E343" s="15">
        <v>2017</v>
      </c>
      <c r="F343" s="15" t="s">
        <v>94</v>
      </c>
      <c r="G343" s="15">
        <v>3</v>
      </c>
      <c r="H343" s="51">
        <v>0</v>
      </c>
      <c r="I343" s="50">
        <f t="shared" si="17"/>
        <v>0</v>
      </c>
      <c r="J343" s="50">
        <f t="shared" si="18"/>
        <v>0</v>
      </c>
      <c r="K343" s="50">
        <f t="shared" si="19"/>
        <v>0</v>
      </c>
      <c r="L343" s="15"/>
      <c r="M343" s="15"/>
      <c r="N343" s="15"/>
      <c r="O343" s="15"/>
      <c r="P343" s="15"/>
      <c r="Q343" s="15"/>
      <c r="R343" s="15"/>
      <c r="S343" s="15"/>
    </row>
    <row r="344" spans="2:19" x14ac:dyDescent="0.3">
      <c r="B344" s="53">
        <v>2020</v>
      </c>
      <c r="C344" s="15" t="s">
        <v>448</v>
      </c>
      <c r="D344" s="15" t="s">
        <v>447</v>
      </c>
      <c r="E344" s="15">
        <v>2019</v>
      </c>
      <c r="F344" s="15" t="s">
        <v>82</v>
      </c>
      <c r="G344" s="15">
        <v>4</v>
      </c>
      <c r="H344" s="51">
        <v>16</v>
      </c>
      <c r="I344" s="50">
        <f t="shared" si="17"/>
        <v>0</v>
      </c>
      <c r="J344" s="50">
        <f t="shared" si="18"/>
        <v>16</v>
      </c>
      <c r="K344" s="50">
        <f t="shared" si="19"/>
        <v>0</v>
      </c>
      <c r="L344" s="15"/>
      <c r="M344" s="15"/>
      <c r="N344" s="15"/>
      <c r="O344" s="15"/>
      <c r="P344" s="15"/>
      <c r="Q344" s="15"/>
      <c r="R344" s="15"/>
      <c r="S344" s="15"/>
    </row>
    <row r="345" spans="2:19" x14ac:dyDescent="0.3">
      <c r="B345" s="53">
        <v>2020</v>
      </c>
      <c r="C345" s="15" t="s">
        <v>446</v>
      </c>
      <c r="D345" s="15" t="s">
        <v>88</v>
      </c>
      <c r="E345" s="15">
        <v>2017</v>
      </c>
      <c r="F345" s="15" t="s">
        <v>82</v>
      </c>
      <c r="G345" s="15">
        <v>5</v>
      </c>
      <c r="H345" s="51">
        <v>52</v>
      </c>
      <c r="I345" s="50">
        <f t="shared" si="17"/>
        <v>0</v>
      </c>
      <c r="J345" s="50">
        <f t="shared" si="18"/>
        <v>0</v>
      </c>
      <c r="K345" s="50">
        <f t="shared" si="19"/>
        <v>52</v>
      </c>
      <c r="L345" s="15"/>
      <c r="M345" s="15"/>
      <c r="N345" s="15"/>
      <c r="O345" s="15"/>
      <c r="P345" s="15"/>
      <c r="Q345" s="15"/>
      <c r="R345" s="15"/>
      <c r="S345" s="15"/>
    </row>
    <row r="346" spans="2:19" x14ac:dyDescent="0.3">
      <c r="B346" s="53">
        <v>2020</v>
      </c>
      <c r="C346" s="15" t="s">
        <v>445</v>
      </c>
      <c r="D346" s="15" t="s">
        <v>444</v>
      </c>
      <c r="E346" s="15">
        <v>2017</v>
      </c>
      <c r="F346" s="15" t="s">
        <v>94</v>
      </c>
      <c r="G346" s="15">
        <v>3</v>
      </c>
      <c r="H346" s="51">
        <v>97</v>
      </c>
      <c r="I346" s="50">
        <f t="shared" si="17"/>
        <v>97</v>
      </c>
      <c r="J346" s="50">
        <f t="shared" si="18"/>
        <v>0</v>
      </c>
      <c r="K346" s="50">
        <f t="shared" si="19"/>
        <v>0</v>
      </c>
      <c r="L346" s="15"/>
      <c r="M346" s="15"/>
      <c r="N346" s="15"/>
      <c r="O346" s="15"/>
      <c r="P346" s="15"/>
      <c r="Q346" s="15"/>
      <c r="R346" s="15"/>
      <c r="S346" s="15"/>
    </row>
    <row r="347" spans="2:19" x14ac:dyDescent="0.3">
      <c r="B347" s="53">
        <v>2020</v>
      </c>
      <c r="C347" s="15" t="s">
        <v>443</v>
      </c>
      <c r="D347" s="15" t="s">
        <v>88</v>
      </c>
      <c r="E347" s="15">
        <v>2015</v>
      </c>
      <c r="F347" s="15" t="s">
        <v>101</v>
      </c>
      <c r="G347" s="15">
        <v>4</v>
      </c>
      <c r="H347" s="51">
        <v>24</v>
      </c>
      <c r="I347" s="50">
        <f t="shared" si="17"/>
        <v>0</v>
      </c>
      <c r="J347" s="50">
        <f t="shared" si="18"/>
        <v>24</v>
      </c>
      <c r="K347" s="50">
        <f t="shared" si="19"/>
        <v>0</v>
      </c>
      <c r="L347" s="15"/>
      <c r="M347" s="15"/>
      <c r="N347" s="15"/>
      <c r="O347" s="15"/>
      <c r="P347" s="15"/>
      <c r="Q347" s="15"/>
      <c r="R347" s="15"/>
      <c r="S347" s="15"/>
    </row>
    <row r="348" spans="2:19" x14ac:dyDescent="0.3">
      <c r="B348" s="53">
        <v>2020</v>
      </c>
      <c r="C348" s="15" t="s">
        <v>442</v>
      </c>
      <c r="D348" s="15" t="s">
        <v>441</v>
      </c>
      <c r="E348" s="15">
        <v>2017</v>
      </c>
      <c r="F348" s="15" t="s">
        <v>101</v>
      </c>
      <c r="G348" s="15">
        <v>3</v>
      </c>
      <c r="H348" s="51">
        <v>0</v>
      </c>
      <c r="I348" s="50">
        <f t="shared" si="17"/>
        <v>0</v>
      </c>
      <c r="J348" s="50">
        <f t="shared" si="18"/>
        <v>0</v>
      </c>
      <c r="K348" s="50">
        <f t="shared" si="19"/>
        <v>0</v>
      </c>
      <c r="L348" s="15"/>
      <c r="M348" s="15"/>
      <c r="N348" s="15"/>
      <c r="O348" s="15"/>
      <c r="P348" s="15"/>
      <c r="Q348" s="15"/>
      <c r="R348" s="15"/>
      <c r="S348" s="15"/>
    </row>
    <row r="349" spans="2:19" x14ac:dyDescent="0.3">
      <c r="B349" s="53">
        <v>2020</v>
      </c>
      <c r="C349" s="15" t="s">
        <v>440</v>
      </c>
      <c r="D349" s="15" t="s">
        <v>438</v>
      </c>
      <c r="E349" s="15">
        <v>2018</v>
      </c>
      <c r="F349" s="15" t="s">
        <v>94</v>
      </c>
      <c r="G349" s="15">
        <v>0</v>
      </c>
      <c r="H349" s="51">
        <v>0</v>
      </c>
      <c r="I349" s="50">
        <f t="shared" si="17"/>
        <v>0</v>
      </c>
      <c r="J349" s="50">
        <f t="shared" si="18"/>
        <v>0</v>
      </c>
      <c r="K349" s="50">
        <f t="shared" si="19"/>
        <v>0</v>
      </c>
      <c r="L349" s="15"/>
      <c r="M349" s="15"/>
      <c r="N349" s="15"/>
      <c r="O349" s="15"/>
      <c r="P349" s="15"/>
      <c r="Q349" s="15"/>
      <c r="R349" s="15"/>
      <c r="S349" s="15"/>
    </row>
    <row r="350" spans="2:19" x14ac:dyDescent="0.3">
      <c r="B350" s="53">
        <v>2020</v>
      </c>
      <c r="C350" s="15" t="s">
        <v>439</v>
      </c>
      <c r="D350" s="15" t="s">
        <v>438</v>
      </c>
      <c r="E350" s="15">
        <v>2015</v>
      </c>
      <c r="F350" s="15" t="s">
        <v>82</v>
      </c>
      <c r="G350" s="15">
        <v>3</v>
      </c>
      <c r="H350" s="51">
        <v>0</v>
      </c>
      <c r="I350" s="50">
        <f t="shared" si="17"/>
        <v>0</v>
      </c>
      <c r="J350" s="50">
        <f t="shared" si="18"/>
        <v>0</v>
      </c>
      <c r="K350" s="50">
        <f t="shared" si="19"/>
        <v>0</v>
      </c>
      <c r="L350" s="15"/>
      <c r="M350" s="15"/>
      <c r="N350" s="15"/>
      <c r="O350" s="15"/>
      <c r="P350" s="15"/>
      <c r="Q350" s="15"/>
      <c r="R350" s="15"/>
      <c r="S350" s="15"/>
    </row>
    <row r="351" spans="2:19" x14ac:dyDescent="0.3">
      <c r="B351" s="53">
        <v>2020</v>
      </c>
      <c r="C351" s="15" t="s">
        <v>437</v>
      </c>
      <c r="D351" s="15" t="s">
        <v>436</v>
      </c>
      <c r="E351" s="15">
        <v>2017</v>
      </c>
      <c r="F351" s="15" t="s">
        <v>117</v>
      </c>
      <c r="G351" s="15">
        <v>0</v>
      </c>
      <c r="H351" s="51">
        <v>0</v>
      </c>
      <c r="I351" s="50">
        <f t="shared" si="17"/>
        <v>0</v>
      </c>
      <c r="J351" s="50">
        <f t="shared" si="18"/>
        <v>0</v>
      </c>
      <c r="K351" s="50">
        <f t="shared" si="19"/>
        <v>0</v>
      </c>
      <c r="L351" s="15"/>
      <c r="M351" s="15"/>
      <c r="N351" s="15"/>
      <c r="O351" s="15"/>
      <c r="P351" s="15"/>
      <c r="Q351" s="15"/>
      <c r="R351" s="15"/>
      <c r="S351" s="15"/>
    </row>
    <row r="352" spans="2:19" x14ac:dyDescent="0.3">
      <c r="B352" s="53">
        <v>2020</v>
      </c>
      <c r="C352" s="15" t="s">
        <v>435</v>
      </c>
      <c r="D352" s="15" t="s">
        <v>434</v>
      </c>
      <c r="E352" s="15">
        <v>2016</v>
      </c>
      <c r="F352" s="15" t="s">
        <v>117</v>
      </c>
      <c r="G352" s="15">
        <v>4</v>
      </c>
      <c r="H352" s="51">
        <v>2</v>
      </c>
      <c r="I352" s="50">
        <f t="shared" si="17"/>
        <v>0</v>
      </c>
      <c r="J352" s="50">
        <f t="shared" si="18"/>
        <v>2</v>
      </c>
      <c r="K352" s="50">
        <f t="shared" si="19"/>
        <v>0</v>
      </c>
      <c r="L352" s="15"/>
      <c r="M352" s="15"/>
      <c r="N352" s="15"/>
      <c r="O352" s="15"/>
      <c r="P352" s="15"/>
      <c r="Q352" s="15"/>
      <c r="R352" s="15"/>
      <c r="S352" s="15"/>
    </row>
    <row r="353" spans="2:19" x14ac:dyDescent="0.3">
      <c r="B353" s="53">
        <v>2020</v>
      </c>
      <c r="C353" s="15" t="s">
        <v>433</v>
      </c>
      <c r="D353" s="15" t="s">
        <v>88</v>
      </c>
      <c r="E353" s="15">
        <v>2017</v>
      </c>
      <c r="F353" s="15" t="s">
        <v>101</v>
      </c>
      <c r="G353" s="15">
        <v>3</v>
      </c>
      <c r="H353" s="51">
        <v>0</v>
      </c>
      <c r="I353" s="50">
        <f t="shared" si="17"/>
        <v>0</v>
      </c>
      <c r="J353" s="50">
        <f t="shared" si="18"/>
        <v>0</v>
      </c>
      <c r="K353" s="50">
        <f t="shared" si="19"/>
        <v>0</v>
      </c>
      <c r="L353" s="15"/>
      <c r="M353" s="15"/>
      <c r="N353" s="15"/>
      <c r="O353" s="15"/>
      <c r="P353" s="15"/>
      <c r="Q353" s="15"/>
      <c r="R353" s="15"/>
      <c r="S353" s="15"/>
    </row>
    <row r="354" spans="2:19" x14ac:dyDescent="0.3">
      <c r="B354" s="53">
        <v>2020</v>
      </c>
      <c r="C354" s="15" t="s">
        <v>432</v>
      </c>
      <c r="D354" s="15" t="s">
        <v>88</v>
      </c>
      <c r="E354" s="15">
        <v>2013</v>
      </c>
      <c r="F354" s="15" t="s">
        <v>117</v>
      </c>
      <c r="G354" s="15">
        <v>4</v>
      </c>
      <c r="H354" s="51">
        <v>0</v>
      </c>
      <c r="I354" s="50">
        <f t="shared" si="17"/>
        <v>0</v>
      </c>
      <c r="J354" s="50">
        <f t="shared" si="18"/>
        <v>0</v>
      </c>
      <c r="K354" s="50">
        <f t="shared" si="19"/>
        <v>0</v>
      </c>
      <c r="L354" s="15"/>
      <c r="M354" s="15"/>
      <c r="N354" s="15"/>
      <c r="O354" s="15"/>
      <c r="P354" s="15"/>
      <c r="Q354" s="15"/>
      <c r="R354" s="15"/>
      <c r="S354" s="15"/>
    </row>
    <row r="355" spans="2:19" x14ac:dyDescent="0.3">
      <c r="B355" s="53">
        <v>2020</v>
      </c>
      <c r="C355" s="15" t="s">
        <v>431</v>
      </c>
      <c r="D355" s="15" t="s">
        <v>430</v>
      </c>
      <c r="E355" s="15">
        <v>2016</v>
      </c>
      <c r="F355" s="15" t="s">
        <v>77</v>
      </c>
      <c r="G355" s="15">
        <v>5</v>
      </c>
      <c r="H355" s="51">
        <v>0</v>
      </c>
      <c r="I355" s="50">
        <f t="shared" si="17"/>
        <v>0</v>
      </c>
      <c r="J355" s="50">
        <f t="shared" si="18"/>
        <v>0</v>
      </c>
      <c r="K355" s="50">
        <f t="shared" si="19"/>
        <v>0</v>
      </c>
      <c r="L355" s="15"/>
      <c r="M355" s="15"/>
      <c r="N355" s="15"/>
      <c r="O355" s="15"/>
      <c r="P355" s="15"/>
      <c r="Q355" s="15"/>
      <c r="R355" s="15"/>
      <c r="S355" s="15"/>
    </row>
    <row r="356" spans="2:19" x14ac:dyDescent="0.3">
      <c r="B356" s="53">
        <v>2020</v>
      </c>
      <c r="C356" s="15" t="s">
        <v>429</v>
      </c>
      <c r="D356" s="15" t="s">
        <v>88</v>
      </c>
      <c r="E356" s="15">
        <v>2019</v>
      </c>
      <c r="F356" s="15" t="s">
        <v>77</v>
      </c>
      <c r="G356" s="15">
        <v>5</v>
      </c>
      <c r="H356" s="51">
        <v>37</v>
      </c>
      <c r="I356" s="50">
        <f t="shared" si="17"/>
        <v>0</v>
      </c>
      <c r="J356" s="50">
        <f t="shared" si="18"/>
        <v>0</v>
      </c>
      <c r="K356" s="50">
        <f t="shared" si="19"/>
        <v>37</v>
      </c>
      <c r="L356" s="15"/>
      <c r="M356" s="15"/>
      <c r="N356" s="15"/>
      <c r="O356" s="15"/>
      <c r="P356" s="15"/>
      <c r="Q356" s="15"/>
      <c r="R356" s="15"/>
      <c r="S356" s="15"/>
    </row>
    <row r="357" spans="2:19" x14ac:dyDescent="0.3">
      <c r="B357" s="53">
        <v>2020</v>
      </c>
      <c r="C357" s="15" t="s">
        <v>428</v>
      </c>
      <c r="D357" s="15" t="s">
        <v>88</v>
      </c>
      <c r="E357" s="15">
        <v>2017</v>
      </c>
      <c r="F357" s="15" t="s">
        <v>94</v>
      </c>
      <c r="G357" s="15">
        <v>5</v>
      </c>
      <c r="H357" s="51">
        <v>1525</v>
      </c>
      <c r="I357" s="50">
        <f t="shared" si="17"/>
        <v>0</v>
      </c>
      <c r="J357" s="50">
        <f t="shared" si="18"/>
        <v>0</v>
      </c>
      <c r="K357" s="50">
        <f t="shared" si="19"/>
        <v>1525</v>
      </c>
      <c r="L357" s="15"/>
      <c r="M357" s="15"/>
      <c r="N357" s="15"/>
      <c r="O357" s="15"/>
      <c r="P357" s="15"/>
      <c r="Q357" s="15"/>
      <c r="R357" s="15"/>
      <c r="S357" s="15"/>
    </row>
    <row r="358" spans="2:19" x14ac:dyDescent="0.3">
      <c r="B358" s="53">
        <v>2020</v>
      </c>
      <c r="C358" s="15" t="s">
        <v>427</v>
      </c>
      <c r="D358" s="15" t="s">
        <v>88</v>
      </c>
      <c r="E358" s="15">
        <v>2019</v>
      </c>
      <c r="F358" s="15" t="s">
        <v>117</v>
      </c>
      <c r="G358" s="15">
        <v>5</v>
      </c>
      <c r="H358" s="51">
        <v>2315</v>
      </c>
      <c r="I358" s="50">
        <f t="shared" si="17"/>
        <v>0</v>
      </c>
      <c r="J358" s="50">
        <f t="shared" si="18"/>
        <v>0</v>
      </c>
      <c r="K358" s="50">
        <f t="shared" si="19"/>
        <v>2315</v>
      </c>
      <c r="L358" s="15"/>
      <c r="M358" s="15"/>
      <c r="N358" s="15"/>
      <c r="O358" s="15"/>
      <c r="P358" s="15"/>
      <c r="Q358" s="15"/>
      <c r="R358" s="15"/>
      <c r="S358" s="15"/>
    </row>
    <row r="359" spans="2:19" x14ac:dyDescent="0.3">
      <c r="B359" s="53">
        <v>2020</v>
      </c>
      <c r="C359" s="15" t="s">
        <v>426</v>
      </c>
      <c r="D359" s="15" t="s">
        <v>425</v>
      </c>
      <c r="E359" s="15">
        <v>2015</v>
      </c>
      <c r="F359" s="15" t="s">
        <v>99</v>
      </c>
      <c r="G359" s="15">
        <v>5</v>
      </c>
      <c r="H359" s="51">
        <v>0</v>
      </c>
      <c r="I359" s="50">
        <f t="shared" ref="I359:I422" si="20">IF(G359&lt;4,H359,0)</f>
        <v>0</v>
      </c>
      <c r="J359" s="50">
        <f t="shared" ref="J359:J422" si="21">IF(G359=4,H359,0)</f>
        <v>0</v>
      </c>
      <c r="K359" s="50">
        <f t="shared" ref="K359:K422" si="22">IF(G359=5,H359,0)</f>
        <v>0</v>
      </c>
      <c r="L359" s="15"/>
      <c r="M359" s="15"/>
      <c r="N359" s="15"/>
      <c r="O359" s="15"/>
      <c r="P359" s="15"/>
      <c r="Q359" s="15"/>
      <c r="R359" s="15"/>
      <c r="S359" s="15"/>
    </row>
    <row r="360" spans="2:19" x14ac:dyDescent="0.3">
      <c r="B360" s="53">
        <v>2020</v>
      </c>
      <c r="C360" s="15" t="s">
        <v>424</v>
      </c>
      <c r="D360" s="15" t="s">
        <v>88</v>
      </c>
      <c r="E360" s="15">
        <v>2017</v>
      </c>
      <c r="F360" s="15" t="s">
        <v>101</v>
      </c>
      <c r="G360" s="15">
        <v>3</v>
      </c>
      <c r="H360" s="51">
        <v>0</v>
      </c>
      <c r="I360" s="50">
        <f t="shared" si="20"/>
        <v>0</v>
      </c>
      <c r="J360" s="50">
        <f t="shared" si="21"/>
        <v>0</v>
      </c>
      <c r="K360" s="50">
        <f t="shared" si="22"/>
        <v>0</v>
      </c>
      <c r="L360" s="15"/>
      <c r="M360" s="15"/>
      <c r="N360" s="15"/>
      <c r="O360" s="15"/>
      <c r="P360" s="15"/>
      <c r="Q360" s="15"/>
      <c r="R360" s="15"/>
      <c r="S360" s="15"/>
    </row>
    <row r="361" spans="2:19" x14ac:dyDescent="0.3">
      <c r="B361" s="53">
        <v>2020</v>
      </c>
      <c r="C361" s="15" t="s">
        <v>423</v>
      </c>
      <c r="D361" s="15" t="s">
        <v>422</v>
      </c>
      <c r="E361" s="15">
        <v>2017</v>
      </c>
      <c r="F361" s="15" t="s">
        <v>94</v>
      </c>
      <c r="G361" s="15">
        <v>3</v>
      </c>
      <c r="H361" s="51">
        <v>0</v>
      </c>
      <c r="I361" s="50">
        <f t="shared" si="20"/>
        <v>0</v>
      </c>
      <c r="J361" s="50">
        <f t="shared" si="21"/>
        <v>0</v>
      </c>
      <c r="K361" s="50">
        <f t="shared" si="22"/>
        <v>0</v>
      </c>
      <c r="L361" s="15"/>
      <c r="M361" s="15"/>
      <c r="N361" s="15"/>
      <c r="O361" s="15"/>
      <c r="P361" s="15"/>
      <c r="Q361" s="15"/>
      <c r="R361" s="15"/>
      <c r="S361" s="15"/>
    </row>
    <row r="362" spans="2:19" x14ac:dyDescent="0.3">
      <c r="B362" s="53">
        <v>2020</v>
      </c>
      <c r="C362" s="15" t="s">
        <v>421</v>
      </c>
      <c r="D362" s="15" t="s">
        <v>420</v>
      </c>
      <c r="E362" s="15">
        <v>2019</v>
      </c>
      <c r="F362" s="15" t="s">
        <v>82</v>
      </c>
      <c r="G362" s="15">
        <v>5</v>
      </c>
      <c r="H362" s="51">
        <v>603</v>
      </c>
      <c r="I362" s="50">
        <f t="shared" si="20"/>
        <v>0</v>
      </c>
      <c r="J362" s="50">
        <f t="shared" si="21"/>
        <v>0</v>
      </c>
      <c r="K362" s="50">
        <f t="shared" si="22"/>
        <v>603</v>
      </c>
      <c r="L362" s="15"/>
      <c r="M362" s="15"/>
      <c r="N362" s="15"/>
      <c r="O362" s="15"/>
      <c r="P362" s="15"/>
      <c r="Q362" s="15"/>
      <c r="R362" s="15"/>
      <c r="S362" s="15"/>
    </row>
    <row r="363" spans="2:19" x14ac:dyDescent="0.3">
      <c r="B363" s="53">
        <v>2020</v>
      </c>
      <c r="C363" s="15" t="s">
        <v>419</v>
      </c>
      <c r="D363" s="15" t="s">
        <v>88</v>
      </c>
      <c r="E363" s="15">
        <v>2014</v>
      </c>
      <c r="F363" s="15" t="s">
        <v>90</v>
      </c>
      <c r="G363" s="15">
        <v>5</v>
      </c>
      <c r="H363" s="51">
        <v>0</v>
      </c>
      <c r="I363" s="50">
        <f t="shared" si="20"/>
        <v>0</v>
      </c>
      <c r="J363" s="50">
        <f t="shared" si="21"/>
        <v>0</v>
      </c>
      <c r="K363" s="50">
        <f t="shared" si="22"/>
        <v>0</v>
      </c>
      <c r="L363" s="15"/>
      <c r="M363" s="15"/>
      <c r="N363" s="15"/>
      <c r="O363" s="15"/>
      <c r="P363" s="15"/>
      <c r="Q363" s="15"/>
      <c r="R363" s="15"/>
      <c r="S363" s="15"/>
    </row>
    <row r="364" spans="2:19" x14ac:dyDescent="0.3">
      <c r="B364" s="53">
        <v>2020</v>
      </c>
      <c r="C364" s="15" t="s">
        <v>419</v>
      </c>
      <c r="D364" s="15" t="s">
        <v>418</v>
      </c>
      <c r="E364" s="15">
        <v>2019</v>
      </c>
      <c r="F364" s="15" t="s">
        <v>90</v>
      </c>
      <c r="G364" s="15">
        <v>5</v>
      </c>
      <c r="H364" s="51">
        <v>155</v>
      </c>
      <c r="I364" s="50">
        <f t="shared" si="20"/>
        <v>0</v>
      </c>
      <c r="J364" s="50">
        <f t="shared" si="21"/>
        <v>0</v>
      </c>
      <c r="K364" s="50">
        <f t="shared" si="22"/>
        <v>155</v>
      </c>
      <c r="L364" s="15"/>
      <c r="M364" s="15"/>
      <c r="N364" s="15"/>
      <c r="O364" s="15"/>
      <c r="P364" s="15"/>
      <c r="Q364" s="15"/>
      <c r="R364" s="15"/>
      <c r="S364" s="15"/>
    </row>
    <row r="365" spans="2:19" x14ac:dyDescent="0.3">
      <c r="B365" s="53">
        <v>2020</v>
      </c>
      <c r="C365" s="15" t="s">
        <v>417</v>
      </c>
      <c r="D365" s="15" t="s">
        <v>88</v>
      </c>
      <c r="E365" s="15">
        <v>2017</v>
      </c>
      <c r="F365" s="15" t="s">
        <v>307</v>
      </c>
      <c r="G365" s="15">
        <v>3</v>
      </c>
      <c r="H365" s="51">
        <v>35</v>
      </c>
      <c r="I365" s="50">
        <f t="shared" si="20"/>
        <v>35</v>
      </c>
      <c r="J365" s="50">
        <f t="shared" si="21"/>
        <v>0</v>
      </c>
      <c r="K365" s="50">
        <f t="shared" si="22"/>
        <v>0</v>
      </c>
      <c r="L365" s="15"/>
      <c r="M365" s="15"/>
      <c r="N365" s="15"/>
      <c r="O365" s="15"/>
      <c r="P365" s="15"/>
      <c r="Q365" s="15"/>
      <c r="R365" s="15"/>
      <c r="S365" s="15"/>
    </row>
    <row r="366" spans="2:19" x14ac:dyDescent="0.3">
      <c r="B366" s="53">
        <v>2020</v>
      </c>
      <c r="C366" s="15" t="s">
        <v>416</v>
      </c>
      <c r="D366" s="15" t="s">
        <v>88</v>
      </c>
      <c r="E366" s="15">
        <v>2019</v>
      </c>
      <c r="F366" s="15" t="s">
        <v>94</v>
      </c>
      <c r="G366" s="15">
        <v>5</v>
      </c>
      <c r="H366" s="51">
        <v>854</v>
      </c>
      <c r="I366" s="50">
        <f t="shared" si="20"/>
        <v>0</v>
      </c>
      <c r="J366" s="50">
        <f t="shared" si="21"/>
        <v>0</v>
      </c>
      <c r="K366" s="50">
        <f t="shared" si="22"/>
        <v>854</v>
      </c>
      <c r="L366" s="15"/>
      <c r="M366" s="15"/>
      <c r="N366" s="15"/>
      <c r="O366" s="15"/>
      <c r="P366" s="15"/>
      <c r="Q366" s="15"/>
      <c r="R366" s="15"/>
      <c r="S366" s="15"/>
    </row>
    <row r="367" spans="2:19" x14ac:dyDescent="0.3">
      <c r="B367" s="53">
        <v>2020</v>
      </c>
      <c r="C367" s="15" t="s">
        <v>415</v>
      </c>
      <c r="D367" s="15" t="s">
        <v>88</v>
      </c>
      <c r="E367" s="15">
        <v>2015</v>
      </c>
      <c r="F367" s="15" t="s">
        <v>99</v>
      </c>
      <c r="G367" s="15">
        <v>5</v>
      </c>
      <c r="H367" s="51">
        <v>70</v>
      </c>
      <c r="I367" s="50">
        <f t="shared" si="20"/>
        <v>0</v>
      </c>
      <c r="J367" s="50">
        <f t="shared" si="21"/>
        <v>0</v>
      </c>
      <c r="K367" s="50">
        <f t="shared" si="22"/>
        <v>70</v>
      </c>
      <c r="L367" s="15"/>
      <c r="M367" s="15"/>
      <c r="N367" s="15"/>
      <c r="O367" s="15"/>
      <c r="P367" s="15"/>
      <c r="Q367" s="15"/>
      <c r="R367" s="15"/>
      <c r="S367" s="15"/>
    </row>
    <row r="368" spans="2:19" x14ac:dyDescent="0.3">
      <c r="B368" s="53">
        <v>2020</v>
      </c>
      <c r="C368" s="15" t="s">
        <v>414</v>
      </c>
      <c r="D368" s="15" t="s">
        <v>413</v>
      </c>
      <c r="E368" s="15">
        <v>2018</v>
      </c>
      <c r="F368" s="15" t="s">
        <v>101</v>
      </c>
      <c r="G368" s="15">
        <v>4</v>
      </c>
      <c r="H368" s="51">
        <v>110</v>
      </c>
      <c r="I368" s="50">
        <f t="shared" si="20"/>
        <v>0</v>
      </c>
      <c r="J368" s="50">
        <f t="shared" si="21"/>
        <v>110</v>
      </c>
      <c r="K368" s="50">
        <f t="shared" si="22"/>
        <v>0</v>
      </c>
      <c r="L368" s="15"/>
      <c r="M368" s="15"/>
      <c r="N368" s="15"/>
      <c r="O368" s="15"/>
      <c r="P368" s="15"/>
      <c r="Q368" s="15"/>
      <c r="R368" s="15"/>
      <c r="S368" s="15"/>
    </row>
    <row r="369" spans="2:19" x14ac:dyDescent="0.3">
      <c r="B369" s="53">
        <v>2020</v>
      </c>
      <c r="C369" s="15" t="s">
        <v>412</v>
      </c>
      <c r="D369" s="15" t="s">
        <v>411</v>
      </c>
      <c r="E369" s="15">
        <v>2014</v>
      </c>
      <c r="F369" s="15" t="s">
        <v>94</v>
      </c>
      <c r="G369" s="15">
        <v>4</v>
      </c>
      <c r="H369" s="51">
        <v>0</v>
      </c>
      <c r="I369" s="50">
        <f t="shared" si="20"/>
        <v>0</v>
      </c>
      <c r="J369" s="50">
        <f t="shared" si="21"/>
        <v>0</v>
      </c>
      <c r="K369" s="50">
        <f t="shared" si="22"/>
        <v>0</v>
      </c>
      <c r="L369" s="15"/>
      <c r="M369" s="15"/>
      <c r="N369" s="15"/>
      <c r="O369" s="15"/>
      <c r="P369" s="15"/>
      <c r="Q369" s="15"/>
      <c r="R369" s="15"/>
      <c r="S369" s="15"/>
    </row>
    <row r="370" spans="2:19" x14ac:dyDescent="0.3">
      <c r="B370" s="53">
        <v>2020</v>
      </c>
      <c r="C370" s="15" t="s">
        <v>410</v>
      </c>
      <c r="D370" s="15" t="s">
        <v>409</v>
      </c>
      <c r="E370" s="15">
        <v>2021</v>
      </c>
      <c r="F370" s="15" t="s">
        <v>85</v>
      </c>
      <c r="G370" s="15">
        <v>5</v>
      </c>
      <c r="H370" s="51">
        <v>0</v>
      </c>
      <c r="I370" s="50">
        <f t="shared" si="20"/>
        <v>0</v>
      </c>
      <c r="J370" s="50">
        <f t="shared" si="21"/>
        <v>0</v>
      </c>
      <c r="K370" s="50">
        <f t="shared" si="22"/>
        <v>0</v>
      </c>
      <c r="L370" s="15"/>
      <c r="M370" s="15"/>
      <c r="N370" s="15"/>
      <c r="O370" s="15"/>
      <c r="P370" s="15"/>
      <c r="Q370" s="15"/>
      <c r="R370" s="15"/>
      <c r="S370" s="15"/>
    </row>
    <row r="371" spans="2:19" x14ac:dyDescent="0.3">
      <c r="B371" s="53">
        <v>2020</v>
      </c>
      <c r="C371" s="15" t="s">
        <v>408</v>
      </c>
      <c r="D371" s="15" t="s">
        <v>407</v>
      </c>
      <c r="E371" s="15">
        <v>2021</v>
      </c>
      <c r="F371" s="15" t="s">
        <v>77</v>
      </c>
      <c r="G371" s="15">
        <v>5</v>
      </c>
      <c r="H371" s="51">
        <v>0</v>
      </c>
      <c r="I371" s="50">
        <f t="shared" si="20"/>
        <v>0</v>
      </c>
      <c r="J371" s="50">
        <f t="shared" si="21"/>
        <v>0</v>
      </c>
      <c r="K371" s="50">
        <f t="shared" si="22"/>
        <v>0</v>
      </c>
      <c r="L371" s="15"/>
      <c r="M371" s="15"/>
      <c r="N371" s="15"/>
      <c r="O371" s="15"/>
      <c r="P371" s="15"/>
      <c r="Q371" s="15"/>
      <c r="R371" s="15"/>
      <c r="S371" s="15"/>
    </row>
    <row r="372" spans="2:19" x14ac:dyDescent="0.3">
      <c r="B372" s="53">
        <v>2020</v>
      </c>
      <c r="C372" s="15" t="s">
        <v>406</v>
      </c>
      <c r="D372" s="15" t="s">
        <v>88</v>
      </c>
      <c r="E372" s="15">
        <v>2017</v>
      </c>
      <c r="F372" s="15" t="s">
        <v>117</v>
      </c>
      <c r="G372" s="15">
        <v>5</v>
      </c>
      <c r="H372" s="51">
        <v>216</v>
      </c>
      <c r="I372" s="50">
        <f t="shared" si="20"/>
        <v>0</v>
      </c>
      <c r="J372" s="50">
        <f t="shared" si="21"/>
        <v>0</v>
      </c>
      <c r="K372" s="50">
        <f t="shared" si="22"/>
        <v>216</v>
      </c>
      <c r="L372" s="15"/>
      <c r="M372" s="15"/>
      <c r="N372" s="15"/>
      <c r="O372" s="15"/>
      <c r="P372" s="15"/>
      <c r="Q372" s="15"/>
      <c r="R372" s="15"/>
      <c r="S372" s="15"/>
    </row>
    <row r="373" spans="2:19" x14ac:dyDescent="0.3">
      <c r="B373" s="53">
        <v>2020</v>
      </c>
      <c r="C373" s="15" t="s">
        <v>405</v>
      </c>
      <c r="D373" s="15" t="s">
        <v>88</v>
      </c>
      <c r="E373" s="15">
        <v>2019</v>
      </c>
      <c r="F373" s="15" t="s">
        <v>77</v>
      </c>
      <c r="G373" s="15">
        <v>5</v>
      </c>
      <c r="H373" s="51">
        <v>218</v>
      </c>
      <c r="I373" s="50">
        <f t="shared" si="20"/>
        <v>0</v>
      </c>
      <c r="J373" s="50">
        <f t="shared" si="21"/>
        <v>0</v>
      </c>
      <c r="K373" s="50">
        <f t="shared" si="22"/>
        <v>218</v>
      </c>
      <c r="L373" s="15"/>
      <c r="M373" s="15"/>
      <c r="N373" s="15"/>
      <c r="O373" s="15"/>
      <c r="P373" s="15"/>
      <c r="Q373" s="15"/>
      <c r="R373" s="15"/>
      <c r="S373" s="15"/>
    </row>
    <row r="374" spans="2:19" x14ac:dyDescent="0.3">
      <c r="B374" s="53">
        <v>2020</v>
      </c>
      <c r="C374" s="15" t="s">
        <v>404</v>
      </c>
      <c r="D374" s="15" t="s">
        <v>88</v>
      </c>
      <c r="E374" s="15">
        <v>2020</v>
      </c>
      <c r="F374" s="15" t="s">
        <v>117</v>
      </c>
      <c r="G374" s="15">
        <v>4</v>
      </c>
      <c r="H374" s="51">
        <v>17</v>
      </c>
      <c r="I374" s="50">
        <f t="shared" si="20"/>
        <v>0</v>
      </c>
      <c r="J374" s="50">
        <f t="shared" si="21"/>
        <v>17</v>
      </c>
      <c r="K374" s="50">
        <f t="shared" si="22"/>
        <v>0</v>
      </c>
      <c r="L374" s="15"/>
      <c r="M374" s="15"/>
      <c r="N374" s="15"/>
      <c r="O374" s="15"/>
      <c r="P374" s="15"/>
      <c r="Q374" s="15"/>
      <c r="R374" s="15"/>
      <c r="S374" s="15"/>
    </row>
    <row r="375" spans="2:19" x14ac:dyDescent="0.3">
      <c r="B375" s="53">
        <v>2020</v>
      </c>
      <c r="C375" s="15" t="s">
        <v>403</v>
      </c>
      <c r="D375" s="15" t="s">
        <v>402</v>
      </c>
      <c r="E375" s="15">
        <v>2015</v>
      </c>
      <c r="F375" s="15" t="s">
        <v>117</v>
      </c>
      <c r="G375" s="15">
        <v>5</v>
      </c>
      <c r="H375" s="51">
        <v>86</v>
      </c>
      <c r="I375" s="50">
        <f t="shared" si="20"/>
        <v>0</v>
      </c>
      <c r="J375" s="50">
        <f t="shared" si="21"/>
        <v>0</v>
      </c>
      <c r="K375" s="50">
        <f t="shared" si="22"/>
        <v>86</v>
      </c>
      <c r="L375" s="15"/>
      <c r="M375" s="15"/>
      <c r="N375" s="15"/>
      <c r="O375" s="15"/>
      <c r="P375" s="15"/>
      <c r="Q375" s="15"/>
      <c r="R375" s="15"/>
      <c r="S375" s="15"/>
    </row>
    <row r="376" spans="2:19" x14ac:dyDescent="0.3">
      <c r="B376" s="53">
        <v>2020</v>
      </c>
      <c r="C376" s="15" t="s">
        <v>400</v>
      </c>
      <c r="D376" s="15" t="s">
        <v>401</v>
      </c>
      <c r="E376" s="15">
        <v>2015</v>
      </c>
      <c r="F376" s="15" t="s">
        <v>94</v>
      </c>
      <c r="G376" s="15">
        <v>5</v>
      </c>
      <c r="H376" s="51">
        <v>53</v>
      </c>
      <c r="I376" s="50">
        <f t="shared" si="20"/>
        <v>0</v>
      </c>
      <c r="J376" s="50">
        <f t="shared" si="21"/>
        <v>0</v>
      </c>
      <c r="K376" s="50">
        <f t="shared" si="22"/>
        <v>53</v>
      </c>
      <c r="L376" s="15"/>
      <c r="M376" s="15"/>
      <c r="N376" s="15"/>
      <c r="O376" s="15"/>
      <c r="P376" s="15"/>
      <c r="Q376" s="15"/>
      <c r="R376" s="15"/>
      <c r="S376" s="15"/>
    </row>
    <row r="377" spans="2:19" x14ac:dyDescent="0.3">
      <c r="B377" s="53">
        <v>2020</v>
      </c>
      <c r="C377" s="15" t="s">
        <v>400</v>
      </c>
      <c r="D377" s="15" t="s">
        <v>399</v>
      </c>
      <c r="E377" s="15">
        <v>2020</v>
      </c>
      <c r="F377" s="15" t="s">
        <v>117</v>
      </c>
      <c r="G377" s="15">
        <v>5</v>
      </c>
      <c r="H377" s="51">
        <v>36</v>
      </c>
      <c r="I377" s="50">
        <f t="shared" si="20"/>
        <v>0</v>
      </c>
      <c r="J377" s="50">
        <f t="shared" si="21"/>
        <v>0</v>
      </c>
      <c r="K377" s="50">
        <f t="shared" si="22"/>
        <v>36</v>
      </c>
      <c r="L377" s="15"/>
      <c r="M377" s="15"/>
      <c r="N377" s="15"/>
      <c r="O377" s="15"/>
      <c r="P377" s="15"/>
      <c r="Q377" s="15"/>
      <c r="R377" s="15"/>
      <c r="S377" s="15"/>
    </row>
    <row r="378" spans="2:19" x14ac:dyDescent="0.3">
      <c r="B378" s="53">
        <v>2020</v>
      </c>
      <c r="C378" s="15" t="s">
        <v>398</v>
      </c>
      <c r="D378" s="15" t="s">
        <v>88</v>
      </c>
      <c r="E378" s="15">
        <v>2014</v>
      </c>
      <c r="F378" s="15" t="s">
        <v>94</v>
      </c>
      <c r="G378" s="15">
        <v>4</v>
      </c>
      <c r="H378" s="51">
        <v>2</v>
      </c>
      <c r="I378" s="50">
        <f t="shared" si="20"/>
        <v>0</v>
      </c>
      <c r="J378" s="50">
        <f t="shared" si="21"/>
        <v>2</v>
      </c>
      <c r="K378" s="50">
        <f t="shared" si="22"/>
        <v>0</v>
      </c>
      <c r="L378" s="15"/>
      <c r="M378" s="15"/>
      <c r="N378" s="15"/>
      <c r="O378" s="15"/>
      <c r="P378" s="15"/>
      <c r="Q378" s="15"/>
      <c r="R378" s="15"/>
      <c r="S378" s="15"/>
    </row>
    <row r="379" spans="2:19" x14ac:dyDescent="0.3">
      <c r="B379" s="53">
        <v>2020</v>
      </c>
      <c r="C379" s="15" t="s">
        <v>398</v>
      </c>
      <c r="D379" s="15" t="s">
        <v>397</v>
      </c>
      <c r="E379" s="15">
        <v>2020</v>
      </c>
      <c r="F379" s="15" t="s">
        <v>94</v>
      </c>
      <c r="G379" s="15">
        <v>3</v>
      </c>
      <c r="H379" s="51">
        <v>110</v>
      </c>
      <c r="I379" s="50">
        <f t="shared" si="20"/>
        <v>110</v>
      </c>
      <c r="J379" s="50">
        <f t="shared" si="21"/>
        <v>0</v>
      </c>
      <c r="K379" s="50">
        <f t="shared" si="22"/>
        <v>0</v>
      </c>
      <c r="L379" s="15"/>
      <c r="M379" s="15"/>
      <c r="N379" s="15"/>
      <c r="O379" s="15"/>
      <c r="P379" s="15"/>
      <c r="Q379" s="15"/>
      <c r="R379" s="15"/>
      <c r="S379" s="15"/>
    </row>
    <row r="380" spans="2:19" x14ac:dyDescent="0.3">
      <c r="B380" s="53">
        <v>2020</v>
      </c>
      <c r="C380" s="15" t="s">
        <v>396</v>
      </c>
      <c r="D380" s="15" t="s">
        <v>395</v>
      </c>
      <c r="E380" s="15">
        <v>2015</v>
      </c>
      <c r="F380" s="15" t="s">
        <v>94</v>
      </c>
      <c r="G380" s="15">
        <v>4</v>
      </c>
      <c r="H380" s="51">
        <v>769</v>
      </c>
      <c r="I380" s="50">
        <f t="shared" si="20"/>
        <v>0</v>
      </c>
      <c r="J380" s="50">
        <f t="shared" si="21"/>
        <v>769</v>
      </c>
      <c r="K380" s="50">
        <f t="shared" si="22"/>
        <v>0</v>
      </c>
      <c r="L380" s="15"/>
      <c r="M380" s="15"/>
      <c r="N380" s="15"/>
      <c r="O380" s="15"/>
      <c r="P380" s="15"/>
      <c r="Q380" s="15"/>
      <c r="R380" s="15"/>
      <c r="S380" s="15"/>
    </row>
    <row r="381" spans="2:19" x14ac:dyDescent="0.3">
      <c r="B381" s="53">
        <v>2020</v>
      </c>
      <c r="C381" s="15" t="s">
        <v>394</v>
      </c>
      <c r="D381" s="15" t="s">
        <v>88</v>
      </c>
      <c r="E381" s="15">
        <v>2017</v>
      </c>
      <c r="F381" s="15" t="s">
        <v>117</v>
      </c>
      <c r="G381" s="15">
        <v>5</v>
      </c>
      <c r="H381" s="51">
        <v>814</v>
      </c>
      <c r="I381" s="50">
        <f t="shared" si="20"/>
        <v>0</v>
      </c>
      <c r="J381" s="50">
        <f t="shared" si="21"/>
        <v>0</v>
      </c>
      <c r="K381" s="50">
        <f t="shared" si="22"/>
        <v>814</v>
      </c>
      <c r="L381" s="15"/>
      <c r="M381" s="15"/>
      <c r="N381" s="15"/>
      <c r="O381" s="15"/>
      <c r="P381" s="15"/>
      <c r="Q381" s="15"/>
      <c r="R381" s="15"/>
      <c r="S381" s="15"/>
    </row>
    <row r="382" spans="2:19" x14ac:dyDescent="0.3">
      <c r="B382" s="53">
        <v>2020</v>
      </c>
      <c r="C382" s="15" t="s">
        <v>393</v>
      </c>
      <c r="D382" s="15" t="s">
        <v>88</v>
      </c>
      <c r="E382" s="15">
        <v>2016</v>
      </c>
      <c r="F382" s="15" t="s">
        <v>117</v>
      </c>
      <c r="G382" s="15">
        <v>5</v>
      </c>
      <c r="H382" s="51">
        <v>541</v>
      </c>
      <c r="I382" s="50">
        <f t="shared" si="20"/>
        <v>0</v>
      </c>
      <c r="J382" s="50">
        <f t="shared" si="21"/>
        <v>0</v>
      </c>
      <c r="K382" s="50">
        <f t="shared" si="22"/>
        <v>541</v>
      </c>
      <c r="L382" s="15"/>
      <c r="M382" s="15"/>
      <c r="N382" s="15"/>
      <c r="O382" s="15"/>
      <c r="P382" s="15"/>
      <c r="Q382" s="15"/>
      <c r="R382" s="15"/>
      <c r="S382" s="15"/>
    </row>
    <row r="383" spans="2:19" x14ac:dyDescent="0.3">
      <c r="B383" s="53">
        <v>2020</v>
      </c>
      <c r="C383" s="15" t="s">
        <v>392</v>
      </c>
      <c r="D383" s="15" t="s">
        <v>391</v>
      </c>
      <c r="E383" s="15">
        <v>2017</v>
      </c>
      <c r="F383" s="15" t="s">
        <v>82</v>
      </c>
      <c r="G383" s="15">
        <v>5</v>
      </c>
      <c r="H383" s="51">
        <v>698</v>
      </c>
      <c r="I383" s="50">
        <f t="shared" si="20"/>
        <v>0</v>
      </c>
      <c r="J383" s="50">
        <f t="shared" si="21"/>
        <v>0</v>
      </c>
      <c r="K383" s="50">
        <f t="shared" si="22"/>
        <v>698</v>
      </c>
      <c r="L383" s="15"/>
      <c r="M383" s="15"/>
      <c r="N383" s="15"/>
      <c r="O383" s="15"/>
      <c r="P383" s="15"/>
      <c r="Q383" s="15"/>
      <c r="R383" s="15"/>
      <c r="S383" s="15"/>
    </row>
    <row r="384" spans="2:19" x14ac:dyDescent="0.3">
      <c r="B384" s="53">
        <v>2020</v>
      </c>
      <c r="C384" s="15" t="s">
        <v>390</v>
      </c>
      <c r="D384" s="15" t="s">
        <v>389</v>
      </c>
      <c r="E384" s="15">
        <v>2018</v>
      </c>
      <c r="F384" s="15" t="s">
        <v>77</v>
      </c>
      <c r="G384" s="15">
        <v>5</v>
      </c>
      <c r="H384" s="51">
        <v>0</v>
      </c>
      <c r="I384" s="50">
        <f t="shared" si="20"/>
        <v>0</v>
      </c>
      <c r="J384" s="50">
        <f t="shared" si="21"/>
        <v>0</v>
      </c>
      <c r="K384" s="50">
        <f t="shared" si="22"/>
        <v>0</v>
      </c>
      <c r="L384" s="15"/>
      <c r="M384" s="15"/>
      <c r="N384" s="15"/>
      <c r="O384" s="15"/>
      <c r="P384" s="15"/>
      <c r="Q384" s="15"/>
      <c r="R384" s="15"/>
      <c r="S384" s="15"/>
    </row>
    <row r="385" spans="2:19" x14ac:dyDescent="0.3">
      <c r="B385" s="53">
        <v>2020</v>
      </c>
      <c r="C385" s="15" t="s">
        <v>388</v>
      </c>
      <c r="D385" s="15" t="s">
        <v>387</v>
      </c>
      <c r="E385" s="15">
        <v>2018</v>
      </c>
      <c r="F385" s="15" t="s">
        <v>77</v>
      </c>
      <c r="G385" s="15">
        <v>5</v>
      </c>
      <c r="H385" s="51">
        <v>13</v>
      </c>
      <c r="I385" s="50">
        <f t="shared" si="20"/>
        <v>0</v>
      </c>
      <c r="J385" s="50">
        <f t="shared" si="21"/>
        <v>0</v>
      </c>
      <c r="K385" s="50">
        <f t="shared" si="22"/>
        <v>13</v>
      </c>
      <c r="L385" s="15"/>
      <c r="M385" s="15"/>
      <c r="N385" s="15"/>
      <c r="O385" s="15"/>
      <c r="P385" s="15"/>
      <c r="Q385" s="15"/>
      <c r="R385" s="15"/>
      <c r="S385" s="15"/>
    </row>
    <row r="386" spans="2:19" x14ac:dyDescent="0.3">
      <c r="B386" s="53">
        <v>2020</v>
      </c>
      <c r="C386" s="15" t="s">
        <v>386</v>
      </c>
      <c r="D386" s="15" t="s">
        <v>385</v>
      </c>
      <c r="E386" s="15">
        <v>2015</v>
      </c>
      <c r="F386" s="15" t="s">
        <v>82</v>
      </c>
      <c r="G386" s="15">
        <v>5</v>
      </c>
      <c r="H386" s="51">
        <v>180</v>
      </c>
      <c r="I386" s="50">
        <f t="shared" si="20"/>
        <v>0</v>
      </c>
      <c r="J386" s="50">
        <f t="shared" si="21"/>
        <v>0</v>
      </c>
      <c r="K386" s="50">
        <f t="shared" si="22"/>
        <v>180</v>
      </c>
      <c r="L386" s="15"/>
      <c r="M386" s="15"/>
      <c r="N386" s="15"/>
      <c r="O386" s="15"/>
      <c r="P386" s="15"/>
      <c r="Q386" s="15"/>
      <c r="R386" s="15"/>
      <c r="S386" s="15"/>
    </row>
    <row r="387" spans="2:19" x14ac:dyDescent="0.3">
      <c r="B387" s="53">
        <v>2020</v>
      </c>
      <c r="C387" s="15" t="s">
        <v>384</v>
      </c>
      <c r="D387" s="15" t="s">
        <v>383</v>
      </c>
      <c r="E387" s="15">
        <v>2015</v>
      </c>
      <c r="F387" s="15" t="s">
        <v>117</v>
      </c>
      <c r="G387" s="15">
        <v>5</v>
      </c>
      <c r="H387" s="51">
        <v>0</v>
      </c>
      <c r="I387" s="50">
        <f t="shared" si="20"/>
        <v>0</v>
      </c>
      <c r="J387" s="50">
        <f t="shared" si="21"/>
        <v>0</v>
      </c>
      <c r="K387" s="50">
        <f t="shared" si="22"/>
        <v>0</v>
      </c>
      <c r="L387" s="15"/>
      <c r="M387" s="15"/>
      <c r="N387" s="15"/>
      <c r="O387" s="15"/>
      <c r="P387" s="15"/>
      <c r="Q387" s="15"/>
      <c r="R387" s="15"/>
      <c r="S387" s="15"/>
    </row>
    <row r="388" spans="2:19" x14ac:dyDescent="0.3">
      <c r="B388" s="53">
        <v>2020</v>
      </c>
      <c r="C388" s="15" t="s">
        <v>382</v>
      </c>
      <c r="D388" s="15" t="s">
        <v>88</v>
      </c>
      <c r="E388" s="15">
        <v>2013</v>
      </c>
      <c r="F388" s="15" t="s">
        <v>85</v>
      </c>
      <c r="G388" s="15">
        <v>5</v>
      </c>
      <c r="H388" s="51">
        <v>0</v>
      </c>
      <c r="I388" s="50">
        <f t="shared" si="20"/>
        <v>0</v>
      </c>
      <c r="J388" s="50">
        <f t="shared" si="21"/>
        <v>0</v>
      </c>
      <c r="K388" s="50">
        <f t="shared" si="22"/>
        <v>0</v>
      </c>
      <c r="L388" s="15"/>
      <c r="M388" s="15"/>
      <c r="N388" s="15"/>
      <c r="O388" s="15"/>
      <c r="P388" s="15"/>
      <c r="Q388" s="15"/>
      <c r="R388" s="15"/>
      <c r="S388" s="15"/>
    </row>
    <row r="389" spans="2:19" x14ac:dyDescent="0.3">
      <c r="B389" s="53">
        <v>2020</v>
      </c>
      <c r="C389" s="15" t="s">
        <v>381</v>
      </c>
      <c r="D389" s="15" t="s">
        <v>380</v>
      </c>
      <c r="E389" s="15">
        <v>2020</v>
      </c>
      <c r="F389" s="15" t="s">
        <v>137</v>
      </c>
      <c r="G389" s="15">
        <v>5</v>
      </c>
      <c r="H389" s="51">
        <v>0</v>
      </c>
      <c r="I389" s="50">
        <f t="shared" si="20"/>
        <v>0</v>
      </c>
      <c r="J389" s="50">
        <f t="shared" si="21"/>
        <v>0</v>
      </c>
      <c r="K389" s="50">
        <f t="shared" si="22"/>
        <v>0</v>
      </c>
      <c r="L389" s="15"/>
      <c r="M389" s="15"/>
      <c r="N389" s="15"/>
      <c r="O389" s="15"/>
      <c r="P389" s="15"/>
      <c r="Q389" s="15"/>
      <c r="R389" s="15"/>
      <c r="S389" s="15"/>
    </row>
    <row r="390" spans="2:19" x14ac:dyDescent="0.3">
      <c r="B390" s="53">
        <v>2020</v>
      </c>
      <c r="C390" s="15" t="s">
        <v>379</v>
      </c>
      <c r="D390" s="15" t="s">
        <v>88</v>
      </c>
      <c r="E390" s="15">
        <v>2017</v>
      </c>
      <c r="F390" s="15" t="s">
        <v>82</v>
      </c>
      <c r="G390" s="15">
        <v>5</v>
      </c>
      <c r="H390" s="51">
        <v>8</v>
      </c>
      <c r="I390" s="50">
        <f t="shared" si="20"/>
        <v>0</v>
      </c>
      <c r="J390" s="50">
        <f t="shared" si="21"/>
        <v>0</v>
      </c>
      <c r="K390" s="50">
        <f t="shared" si="22"/>
        <v>8</v>
      </c>
      <c r="L390" s="15"/>
      <c r="M390" s="15"/>
      <c r="N390" s="15"/>
      <c r="O390" s="15"/>
      <c r="P390" s="15"/>
      <c r="Q390" s="15"/>
      <c r="R390" s="15"/>
      <c r="S390" s="15"/>
    </row>
    <row r="391" spans="2:19" x14ac:dyDescent="0.3">
      <c r="B391" s="53">
        <v>2020</v>
      </c>
      <c r="C391" s="15" t="s">
        <v>378</v>
      </c>
      <c r="D391" s="15" t="s">
        <v>377</v>
      </c>
      <c r="E391" s="15">
        <v>2017</v>
      </c>
      <c r="F391" s="15" t="s">
        <v>82</v>
      </c>
      <c r="G391" s="15">
        <v>5</v>
      </c>
      <c r="H391" s="51">
        <v>14</v>
      </c>
      <c r="I391" s="50">
        <f t="shared" si="20"/>
        <v>0</v>
      </c>
      <c r="J391" s="50">
        <f t="shared" si="21"/>
        <v>0</v>
      </c>
      <c r="K391" s="50">
        <f t="shared" si="22"/>
        <v>14</v>
      </c>
      <c r="L391" s="15"/>
      <c r="M391" s="15"/>
      <c r="N391" s="15"/>
      <c r="O391" s="15"/>
      <c r="P391" s="15"/>
      <c r="Q391" s="15"/>
      <c r="R391" s="15"/>
      <c r="S391" s="15"/>
    </row>
    <row r="392" spans="2:19" x14ac:dyDescent="0.3">
      <c r="B392" s="53">
        <v>2020</v>
      </c>
      <c r="C392" s="15" t="s">
        <v>376</v>
      </c>
      <c r="D392" s="15" t="s">
        <v>375</v>
      </c>
      <c r="E392" s="15">
        <v>2018</v>
      </c>
      <c r="F392" s="15" t="s">
        <v>85</v>
      </c>
      <c r="G392" s="15">
        <v>5</v>
      </c>
      <c r="H392" s="51">
        <v>59</v>
      </c>
      <c r="I392" s="50">
        <f t="shared" si="20"/>
        <v>0</v>
      </c>
      <c r="J392" s="50">
        <f t="shared" si="21"/>
        <v>0</v>
      </c>
      <c r="K392" s="50">
        <f t="shared" si="22"/>
        <v>59</v>
      </c>
      <c r="L392" s="15"/>
      <c r="M392" s="15"/>
      <c r="N392" s="15"/>
      <c r="O392" s="15"/>
      <c r="P392" s="15"/>
      <c r="Q392" s="15"/>
      <c r="R392" s="15"/>
      <c r="S392" s="15"/>
    </row>
    <row r="393" spans="2:19" x14ac:dyDescent="0.3">
      <c r="B393" s="53">
        <v>2020</v>
      </c>
      <c r="C393" s="15" t="s">
        <v>374</v>
      </c>
      <c r="D393" s="15" t="s">
        <v>373</v>
      </c>
      <c r="E393" s="15">
        <v>2015</v>
      </c>
      <c r="F393" s="15" t="s">
        <v>90</v>
      </c>
      <c r="G393" s="15">
        <v>5</v>
      </c>
      <c r="H393" s="51">
        <v>6</v>
      </c>
      <c r="I393" s="50">
        <f t="shared" si="20"/>
        <v>0</v>
      </c>
      <c r="J393" s="50">
        <f t="shared" si="21"/>
        <v>0</v>
      </c>
      <c r="K393" s="50">
        <f t="shared" si="22"/>
        <v>6</v>
      </c>
      <c r="L393" s="15"/>
      <c r="M393" s="15"/>
      <c r="N393" s="15"/>
      <c r="O393" s="15"/>
      <c r="P393" s="15"/>
      <c r="Q393" s="15"/>
      <c r="R393" s="15"/>
      <c r="S393" s="15"/>
    </row>
    <row r="394" spans="2:19" x14ac:dyDescent="0.3">
      <c r="B394" s="53">
        <v>2020</v>
      </c>
      <c r="C394" s="15" t="s">
        <v>372</v>
      </c>
      <c r="D394" s="15" t="s">
        <v>88</v>
      </c>
      <c r="E394" s="15">
        <v>2015</v>
      </c>
      <c r="F394" s="15" t="s">
        <v>85</v>
      </c>
      <c r="G394" s="15">
        <v>5</v>
      </c>
      <c r="H394" s="51">
        <v>0</v>
      </c>
      <c r="I394" s="50">
        <f t="shared" si="20"/>
        <v>0</v>
      </c>
      <c r="J394" s="50">
        <f t="shared" si="21"/>
        <v>0</v>
      </c>
      <c r="K394" s="50">
        <f t="shared" si="22"/>
        <v>0</v>
      </c>
      <c r="L394" s="15"/>
      <c r="M394" s="15"/>
      <c r="N394" s="15"/>
      <c r="O394" s="15"/>
      <c r="P394" s="15"/>
      <c r="Q394" s="15"/>
      <c r="R394" s="15"/>
      <c r="S394" s="15"/>
    </row>
    <row r="395" spans="2:19" x14ac:dyDescent="0.3">
      <c r="B395" s="53">
        <v>2020</v>
      </c>
      <c r="C395" s="15" t="s">
        <v>371</v>
      </c>
      <c r="D395" s="15" t="s">
        <v>88</v>
      </c>
      <c r="E395" s="15">
        <v>2013</v>
      </c>
      <c r="F395" s="15" t="s">
        <v>82</v>
      </c>
      <c r="G395" s="15">
        <v>5</v>
      </c>
      <c r="H395" s="51">
        <v>0</v>
      </c>
      <c r="I395" s="50">
        <f t="shared" si="20"/>
        <v>0</v>
      </c>
      <c r="J395" s="50">
        <f t="shared" si="21"/>
        <v>0</v>
      </c>
      <c r="K395" s="50">
        <f t="shared" si="22"/>
        <v>0</v>
      </c>
      <c r="L395" s="15"/>
      <c r="M395" s="15"/>
      <c r="N395" s="15"/>
      <c r="O395" s="15"/>
      <c r="P395" s="15"/>
      <c r="Q395" s="15"/>
      <c r="R395" s="15"/>
      <c r="S395" s="15"/>
    </row>
    <row r="396" spans="2:19" x14ac:dyDescent="0.3">
      <c r="B396" s="53">
        <v>2020</v>
      </c>
      <c r="C396" s="15" t="s">
        <v>371</v>
      </c>
      <c r="D396" s="15" t="s">
        <v>370</v>
      </c>
      <c r="E396" s="15">
        <v>2019</v>
      </c>
      <c r="F396" s="15" t="s">
        <v>82</v>
      </c>
      <c r="G396" s="15">
        <v>4</v>
      </c>
      <c r="H396" s="51">
        <v>0</v>
      </c>
      <c r="I396" s="50">
        <f t="shared" si="20"/>
        <v>0</v>
      </c>
      <c r="J396" s="50">
        <f t="shared" si="21"/>
        <v>0</v>
      </c>
      <c r="K396" s="50">
        <f t="shared" si="22"/>
        <v>0</v>
      </c>
      <c r="L396" s="15"/>
      <c r="M396" s="15"/>
      <c r="N396" s="15"/>
      <c r="O396" s="15"/>
      <c r="P396" s="15"/>
      <c r="Q396" s="15"/>
      <c r="R396" s="15"/>
      <c r="S396" s="15"/>
    </row>
    <row r="397" spans="2:19" x14ac:dyDescent="0.3">
      <c r="B397" s="53">
        <v>2020</v>
      </c>
      <c r="C397" s="15" t="s">
        <v>369</v>
      </c>
      <c r="D397" s="15" t="s">
        <v>368</v>
      </c>
      <c r="E397" s="15">
        <v>2017</v>
      </c>
      <c r="F397" s="15" t="s">
        <v>82</v>
      </c>
      <c r="G397" s="15">
        <v>5</v>
      </c>
      <c r="H397" s="51">
        <v>9</v>
      </c>
      <c r="I397" s="50">
        <f t="shared" si="20"/>
        <v>0</v>
      </c>
      <c r="J397" s="50">
        <f t="shared" si="21"/>
        <v>0</v>
      </c>
      <c r="K397" s="50">
        <f t="shared" si="22"/>
        <v>9</v>
      </c>
      <c r="L397" s="15"/>
      <c r="M397" s="15"/>
      <c r="N397" s="15"/>
      <c r="O397" s="15"/>
      <c r="P397" s="15"/>
      <c r="Q397" s="15"/>
      <c r="R397" s="15"/>
      <c r="S397" s="15"/>
    </row>
    <row r="398" spans="2:19" x14ac:dyDescent="0.3">
      <c r="B398" s="53">
        <v>2020</v>
      </c>
      <c r="C398" s="15" t="s">
        <v>367</v>
      </c>
      <c r="D398" s="15" t="s">
        <v>88</v>
      </c>
      <c r="E398" s="15">
        <v>2014</v>
      </c>
      <c r="F398" s="15" t="s">
        <v>82</v>
      </c>
      <c r="G398" s="15">
        <v>5</v>
      </c>
      <c r="H398" s="51">
        <v>0</v>
      </c>
      <c r="I398" s="50">
        <f t="shared" si="20"/>
        <v>0</v>
      </c>
      <c r="J398" s="50">
        <f t="shared" si="21"/>
        <v>0</v>
      </c>
      <c r="K398" s="50">
        <f t="shared" si="22"/>
        <v>0</v>
      </c>
      <c r="L398" s="15"/>
      <c r="M398" s="15"/>
      <c r="N398" s="15"/>
      <c r="O398" s="15"/>
      <c r="P398" s="15"/>
      <c r="Q398" s="15"/>
      <c r="R398" s="15"/>
      <c r="S398" s="15"/>
    </row>
    <row r="399" spans="2:19" x14ac:dyDescent="0.3">
      <c r="B399" s="53">
        <v>2020</v>
      </c>
      <c r="C399" s="15" t="s">
        <v>367</v>
      </c>
      <c r="D399" s="15" t="s">
        <v>366</v>
      </c>
      <c r="E399" s="15">
        <v>2019</v>
      </c>
      <c r="F399" s="15" t="s">
        <v>82</v>
      </c>
      <c r="G399" s="15">
        <v>3</v>
      </c>
      <c r="H399" s="51">
        <v>26</v>
      </c>
      <c r="I399" s="50">
        <f t="shared" si="20"/>
        <v>26</v>
      </c>
      <c r="J399" s="50">
        <f t="shared" si="21"/>
        <v>0</v>
      </c>
      <c r="K399" s="50">
        <f t="shared" si="22"/>
        <v>0</v>
      </c>
      <c r="L399" s="15"/>
      <c r="M399" s="15"/>
      <c r="N399" s="15"/>
      <c r="O399" s="15"/>
      <c r="P399" s="15"/>
      <c r="Q399" s="15"/>
      <c r="R399" s="15"/>
      <c r="S399" s="15"/>
    </row>
    <row r="400" spans="2:19" x14ac:dyDescent="0.3">
      <c r="B400" s="53">
        <v>2020</v>
      </c>
      <c r="C400" s="15" t="s">
        <v>365</v>
      </c>
      <c r="D400" s="15" t="s">
        <v>364</v>
      </c>
      <c r="E400" s="15">
        <v>2018</v>
      </c>
      <c r="F400" s="15" t="s">
        <v>77</v>
      </c>
      <c r="G400" s="15">
        <v>1</v>
      </c>
      <c r="H400" s="51">
        <v>1</v>
      </c>
      <c r="I400" s="50">
        <f t="shared" si="20"/>
        <v>1</v>
      </c>
      <c r="J400" s="50">
        <f t="shared" si="21"/>
        <v>0</v>
      </c>
      <c r="K400" s="50">
        <f t="shared" si="22"/>
        <v>0</v>
      </c>
      <c r="L400" s="15"/>
      <c r="M400" s="15"/>
      <c r="N400" s="15"/>
      <c r="O400" s="15"/>
      <c r="P400" s="15"/>
      <c r="Q400" s="15"/>
      <c r="R400" s="15"/>
      <c r="S400" s="15"/>
    </row>
    <row r="401" spans="2:19" x14ac:dyDescent="0.3">
      <c r="B401" s="53">
        <v>2020</v>
      </c>
      <c r="C401" s="15" t="s">
        <v>363</v>
      </c>
      <c r="D401" s="15" t="s">
        <v>88</v>
      </c>
      <c r="E401" s="15">
        <v>2013</v>
      </c>
      <c r="F401" s="15" t="s">
        <v>101</v>
      </c>
      <c r="G401" s="15">
        <v>5</v>
      </c>
      <c r="H401" s="51">
        <v>0</v>
      </c>
      <c r="I401" s="50">
        <f t="shared" si="20"/>
        <v>0</v>
      </c>
      <c r="J401" s="50">
        <f t="shared" si="21"/>
        <v>0</v>
      </c>
      <c r="K401" s="50">
        <f t="shared" si="22"/>
        <v>0</v>
      </c>
      <c r="L401" s="15"/>
      <c r="M401" s="15"/>
      <c r="N401" s="15"/>
      <c r="O401" s="15"/>
      <c r="P401" s="15"/>
      <c r="Q401" s="15"/>
      <c r="R401" s="15"/>
      <c r="S401" s="15"/>
    </row>
    <row r="402" spans="2:19" x14ac:dyDescent="0.3">
      <c r="B402" s="53">
        <v>2020</v>
      </c>
      <c r="C402" s="15" t="s">
        <v>362</v>
      </c>
      <c r="D402" s="15" t="s">
        <v>361</v>
      </c>
      <c r="E402" s="15">
        <v>2019</v>
      </c>
      <c r="F402" s="15" t="s">
        <v>117</v>
      </c>
      <c r="G402" s="15">
        <v>5</v>
      </c>
      <c r="H402" s="51">
        <v>2253</v>
      </c>
      <c r="I402" s="50">
        <f t="shared" si="20"/>
        <v>0</v>
      </c>
      <c r="J402" s="50">
        <f t="shared" si="21"/>
        <v>0</v>
      </c>
      <c r="K402" s="50">
        <f t="shared" si="22"/>
        <v>2253</v>
      </c>
      <c r="L402" s="15"/>
      <c r="M402" s="15"/>
      <c r="N402" s="15"/>
      <c r="O402" s="15"/>
      <c r="P402" s="15"/>
      <c r="Q402" s="15"/>
      <c r="R402" s="15"/>
      <c r="S402" s="15"/>
    </row>
    <row r="403" spans="2:19" x14ac:dyDescent="0.3">
      <c r="B403" s="53">
        <v>2020</v>
      </c>
      <c r="C403" s="15" t="s">
        <v>360</v>
      </c>
      <c r="D403" s="15" t="s">
        <v>359</v>
      </c>
      <c r="E403" s="15">
        <v>2016</v>
      </c>
      <c r="F403" s="15" t="s">
        <v>117</v>
      </c>
      <c r="G403" s="15">
        <v>5</v>
      </c>
      <c r="H403" s="51">
        <v>920</v>
      </c>
      <c r="I403" s="50">
        <f t="shared" si="20"/>
        <v>0</v>
      </c>
      <c r="J403" s="50">
        <f t="shared" si="21"/>
        <v>0</v>
      </c>
      <c r="K403" s="50">
        <f t="shared" si="22"/>
        <v>920</v>
      </c>
      <c r="L403" s="15"/>
      <c r="M403" s="15"/>
      <c r="N403" s="15"/>
      <c r="O403" s="15"/>
      <c r="P403" s="15"/>
      <c r="Q403" s="15"/>
      <c r="R403" s="15"/>
      <c r="S403" s="15"/>
    </row>
    <row r="404" spans="2:19" x14ac:dyDescent="0.3">
      <c r="B404" s="53">
        <v>2020</v>
      </c>
      <c r="C404" s="15" t="s">
        <v>358</v>
      </c>
      <c r="D404" s="15" t="s">
        <v>357</v>
      </c>
      <c r="E404" s="15">
        <v>2015</v>
      </c>
      <c r="F404" s="15" t="s">
        <v>90</v>
      </c>
      <c r="G404" s="15">
        <v>5</v>
      </c>
      <c r="H404" s="51">
        <v>255</v>
      </c>
      <c r="I404" s="50">
        <f t="shared" si="20"/>
        <v>0</v>
      </c>
      <c r="J404" s="50">
        <f t="shared" si="21"/>
        <v>0</v>
      </c>
      <c r="K404" s="50">
        <f t="shared" si="22"/>
        <v>255</v>
      </c>
      <c r="L404" s="15"/>
      <c r="M404" s="15"/>
      <c r="N404" s="15"/>
      <c r="O404" s="15"/>
      <c r="P404" s="15"/>
      <c r="Q404" s="15"/>
      <c r="R404" s="15"/>
      <c r="S404" s="15"/>
    </row>
    <row r="405" spans="2:19" x14ac:dyDescent="0.3">
      <c r="B405" s="53">
        <v>2020</v>
      </c>
      <c r="C405" s="15" t="s">
        <v>356</v>
      </c>
      <c r="D405" s="15" t="s">
        <v>88</v>
      </c>
      <c r="E405" s="15">
        <v>2017</v>
      </c>
      <c r="F405" s="15" t="s">
        <v>94</v>
      </c>
      <c r="G405" s="15">
        <v>4</v>
      </c>
      <c r="H405" s="51">
        <v>337</v>
      </c>
      <c r="I405" s="50">
        <f t="shared" si="20"/>
        <v>0</v>
      </c>
      <c r="J405" s="50">
        <f t="shared" si="21"/>
        <v>337</v>
      </c>
      <c r="K405" s="50">
        <f t="shared" si="22"/>
        <v>0</v>
      </c>
      <c r="L405" s="15"/>
      <c r="M405" s="15"/>
      <c r="N405" s="15"/>
      <c r="O405" s="15"/>
      <c r="P405" s="15"/>
      <c r="Q405" s="15"/>
      <c r="R405" s="15"/>
      <c r="S405" s="15"/>
    </row>
    <row r="406" spans="2:19" x14ac:dyDescent="0.3">
      <c r="B406" s="53">
        <v>2020</v>
      </c>
      <c r="C406" s="15" t="s">
        <v>355</v>
      </c>
      <c r="D406" s="15" t="s">
        <v>354</v>
      </c>
      <c r="E406" s="15">
        <v>2017</v>
      </c>
      <c r="F406" s="15" t="s">
        <v>117</v>
      </c>
      <c r="G406" s="15">
        <v>5</v>
      </c>
      <c r="H406" s="51">
        <v>1582</v>
      </c>
      <c r="I406" s="50">
        <f t="shared" si="20"/>
        <v>0</v>
      </c>
      <c r="J406" s="50">
        <f t="shared" si="21"/>
        <v>0</v>
      </c>
      <c r="K406" s="50">
        <f t="shared" si="22"/>
        <v>1582</v>
      </c>
      <c r="L406" s="15"/>
      <c r="M406" s="15"/>
      <c r="N406" s="15"/>
      <c r="O406" s="15"/>
      <c r="P406" s="15"/>
      <c r="Q406" s="15"/>
      <c r="R406" s="15"/>
      <c r="S406" s="15"/>
    </row>
    <row r="407" spans="2:19" x14ac:dyDescent="0.3">
      <c r="B407" s="53">
        <v>2020</v>
      </c>
      <c r="C407" s="15" t="s">
        <v>352</v>
      </c>
      <c r="D407" s="15" t="s">
        <v>353</v>
      </c>
      <c r="E407" s="15">
        <v>2014</v>
      </c>
      <c r="F407" s="15" t="s">
        <v>77</v>
      </c>
      <c r="G407" s="15">
        <v>5</v>
      </c>
      <c r="H407" s="51">
        <v>69</v>
      </c>
      <c r="I407" s="50">
        <f t="shared" si="20"/>
        <v>0</v>
      </c>
      <c r="J407" s="50">
        <f t="shared" si="21"/>
        <v>0</v>
      </c>
      <c r="K407" s="50">
        <f t="shared" si="22"/>
        <v>69</v>
      </c>
      <c r="L407" s="15"/>
      <c r="M407" s="15"/>
      <c r="N407" s="15"/>
      <c r="O407" s="15"/>
      <c r="P407" s="15"/>
      <c r="Q407" s="15"/>
      <c r="R407" s="15"/>
      <c r="S407" s="15"/>
    </row>
    <row r="408" spans="2:19" x14ac:dyDescent="0.3">
      <c r="B408" s="53">
        <v>2020</v>
      </c>
      <c r="C408" s="15" t="s">
        <v>352</v>
      </c>
      <c r="D408" s="15" t="s">
        <v>351</v>
      </c>
      <c r="E408" s="15">
        <v>2020</v>
      </c>
      <c r="F408" s="15" t="s">
        <v>77</v>
      </c>
      <c r="G408" s="15">
        <v>5</v>
      </c>
      <c r="H408" s="51">
        <v>64</v>
      </c>
      <c r="I408" s="50">
        <f t="shared" si="20"/>
        <v>0</v>
      </c>
      <c r="J408" s="50">
        <f t="shared" si="21"/>
        <v>0</v>
      </c>
      <c r="K408" s="50">
        <f t="shared" si="22"/>
        <v>64</v>
      </c>
      <c r="L408" s="15"/>
      <c r="M408" s="15"/>
      <c r="N408" s="15"/>
      <c r="O408" s="15"/>
      <c r="P408" s="15"/>
      <c r="Q408" s="15"/>
      <c r="R408" s="15"/>
      <c r="S408" s="15"/>
    </row>
    <row r="409" spans="2:19" x14ac:dyDescent="0.3">
      <c r="B409" s="53">
        <v>2020</v>
      </c>
      <c r="C409" s="15" t="s">
        <v>350</v>
      </c>
      <c r="D409" s="15" t="s">
        <v>349</v>
      </c>
      <c r="E409" s="15">
        <v>2014</v>
      </c>
      <c r="F409" s="15" t="s">
        <v>101</v>
      </c>
      <c r="G409" s="15">
        <v>4</v>
      </c>
      <c r="H409" s="51">
        <v>17</v>
      </c>
      <c r="I409" s="50">
        <f t="shared" si="20"/>
        <v>0</v>
      </c>
      <c r="J409" s="50">
        <f t="shared" si="21"/>
        <v>17</v>
      </c>
      <c r="K409" s="50">
        <f t="shared" si="22"/>
        <v>0</v>
      </c>
      <c r="L409" s="15"/>
      <c r="M409" s="15"/>
      <c r="N409" s="15"/>
      <c r="O409" s="15"/>
      <c r="P409" s="15"/>
      <c r="Q409" s="15"/>
      <c r="R409" s="15"/>
      <c r="S409" s="15"/>
    </row>
    <row r="410" spans="2:19" x14ac:dyDescent="0.3">
      <c r="B410" s="53">
        <v>2020</v>
      </c>
      <c r="C410" s="15" t="s">
        <v>348</v>
      </c>
      <c r="D410" s="15" t="s">
        <v>88</v>
      </c>
      <c r="E410" s="15">
        <v>2014</v>
      </c>
      <c r="F410" s="15" t="s">
        <v>101</v>
      </c>
      <c r="G410" s="15">
        <v>4</v>
      </c>
      <c r="H410" s="51">
        <v>0</v>
      </c>
      <c r="I410" s="50">
        <f t="shared" si="20"/>
        <v>0</v>
      </c>
      <c r="J410" s="50">
        <f t="shared" si="21"/>
        <v>0</v>
      </c>
      <c r="K410" s="50">
        <f t="shared" si="22"/>
        <v>0</v>
      </c>
      <c r="L410" s="15"/>
      <c r="M410" s="15"/>
      <c r="N410" s="15"/>
      <c r="O410" s="15"/>
      <c r="P410" s="15"/>
      <c r="Q410" s="15"/>
      <c r="R410" s="15"/>
      <c r="S410" s="15"/>
    </row>
    <row r="411" spans="2:19" x14ac:dyDescent="0.3">
      <c r="B411" s="53">
        <v>2020</v>
      </c>
      <c r="C411" s="15" t="s">
        <v>347</v>
      </c>
      <c r="D411" s="15" t="s">
        <v>346</v>
      </c>
      <c r="E411" s="15">
        <v>2015</v>
      </c>
      <c r="F411" s="15" t="s">
        <v>82</v>
      </c>
      <c r="G411" s="15">
        <v>5</v>
      </c>
      <c r="H411" s="51">
        <v>333</v>
      </c>
      <c r="I411" s="50">
        <f t="shared" si="20"/>
        <v>0</v>
      </c>
      <c r="J411" s="50">
        <f t="shared" si="21"/>
        <v>0</v>
      </c>
      <c r="K411" s="50">
        <f t="shared" si="22"/>
        <v>333</v>
      </c>
      <c r="L411" s="15"/>
      <c r="M411" s="15"/>
      <c r="N411" s="15"/>
      <c r="O411" s="15"/>
      <c r="P411" s="15"/>
      <c r="Q411" s="15"/>
      <c r="R411" s="15"/>
      <c r="S411" s="15"/>
    </row>
    <row r="412" spans="2:19" x14ac:dyDescent="0.3">
      <c r="B412" s="53">
        <v>2020</v>
      </c>
      <c r="C412" s="15" t="s">
        <v>345</v>
      </c>
      <c r="D412" s="15" t="s">
        <v>344</v>
      </c>
      <c r="E412" s="15">
        <v>2017</v>
      </c>
      <c r="F412" s="15" t="s">
        <v>85</v>
      </c>
      <c r="G412" s="15">
        <v>5</v>
      </c>
      <c r="H412" s="51">
        <v>17</v>
      </c>
      <c r="I412" s="50">
        <f t="shared" si="20"/>
        <v>0</v>
      </c>
      <c r="J412" s="50">
        <f t="shared" si="21"/>
        <v>0</v>
      </c>
      <c r="K412" s="50">
        <f t="shared" si="22"/>
        <v>17</v>
      </c>
      <c r="L412" s="15"/>
      <c r="M412" s="15"/>
      <c r="N412" s="15"/>
      <c r="O412" s="15"/>
      <c r="P412" s="15"/>
      <c r="Q412" s="15"/>
      <c r="R412" s="15"/>
      <c r="S412" s="15"/>
    </row>
    <row r="413" spans="2:19" x14ac:dyDescent="0.3">
      <c r="B413" s="53">
        <v>2020</v>
      </c>
      <c r="C413" s="15" t="s">
        <v>343</v>
      </c>
      <c r="D413" s="15" t="s">
        <v>88</v>
      </c>
      <c r="E413" s="15">
        <v>2017</v>
      </c>
      <c r="F413" s="15" t="s">
        <v>117</v>
      </c>
      <c r="G413" s="15">
        <v>5</v>
      </c>
      <c r="H413" s="51">
        <v>1010</v>
      </c>
      <c r="I413" s="50">
        <f t="shared" si="20"/>
        <v>0</v>
      </c>
      <c r="J413" s="50">
        <f t="shared" si="21"/>
        <v>0</v>
      </c>
      <c r="K413" s="50">
        <f t="shared" si="22"/>
        <v>1010</v>
      </c>
      <c r="L413" s="15"/>
      <c r="M413" s="15"/>
      <c r="N413" s="15"/>
      <c r="O413" s="15"/>
      <c r="P413" s="15"/>
      <c r="Q413" s="15"/>
      <c r="R413" s="15"/>
      <c r="S413" s="15"/>
    </row>
    <row r="414" spans="2:19" x14ac:dyDescent="0.3">
      <c r="B414" s="53">
        <v>2020</v>
      </c>
      <c r="C414" s="15" t="s">
        <v>342</v>
      </c>
      <c r="D414" s="15" t="s">
        <v>341</v>
      </c>
      <c r="E414" s="15">
        <v>2015</v>
      </c>
      <c r="F414" s="15" t="s">
        <v>94</v>
      </c>
      <c r="G414" s="15">
        <v>2</v>
      </c>
      <c r="H414" s="51">
        <v>0</v>
      </c>
      <c r="I414" s="50">
        <f t="shared" si="20"/>
        <v>0</v>
      </c>
      <c r="J414" s="50">
        <f t="shared" si="21"/>
        <v>0</v>
      </c>
      <c r="K414" s="50">
        <f t="shared" si="22"/>
        <v>0</v>
      </c>
      <c r="L414" s="15"/>
      <c r="M414" s="15"/>
      <c r="N414" s="15"/>
      <c r="O414" s="15"/>
      <c r="P414" s="15"/>
      <c r="Q414" s="15"/>
      <c r="R414" s="15"/>
      <c r="S414" s="15"/>
    </row>
    <row r="415" spans="2:19" x14ac:dyDescent="0.3">
      <c r="B415" s="53">
        <v>2020</v>
      </c>
      <c r="C415" s="15" t="s">
        <v>340</v>
      </c>
      <c r="D415" s="15" t="s">
        <v>339</v>
      </c>
      <c r="E415" s="15">
        <v>2020</v>
      </c>
      <c r="F415" s="15" t="s">
        <v>77</v>
      </c>
      <c r="G415" s="15">
        <v>5</v>
      </c>
      <c r="H415" s="51">
        <v>16</v>
      </c>
      <c r="I415" s="50">
        <f t="shared" si="20"/>
        <v>0</v>
      </c>
      <c r="J415" s="50">
        <f t="shared" si="21"/>
        <v>0</v>
      </c>
      <c r="K415" s="50">
        <f t="shared" si="22"/>
        <v>16</v>
      </c>
      <c r="L415" s="15"/>
      <c r="M415" s="15"/>
      <c r="N415" s="15"/>
      <c r="O415" s="15"/>
      <c r="P415" s="15"/>
      <c r="Q415" s="15"/>
      <c r="R415" s="15"/>
      <c r="S415" s="15"/>
    </row>
    <row r="416" spans="2:19" x14ac:dyDescent="0.3">
      <c r="B416" s="53">
        <v>2020</v>
      </c>
      <c r="C416" s="15" t="s">
        <v>338</v>
      </c>
      <c r="D416" s="15" t="s">
        <v>88</v>
      </c>
      <c r="E416" s="15">
        <v>2017</v>
      </c>
      <c r="F416" s="15" t="s">
        <v>77</v>
      </c>
      <c r="G416" s="15">
        <v>5</v>
      </c>
      <c r="H416" s="51">
        <v>8</v>
      </c>
      <c r="I416" s="50">
        <f t="shared" si="20"/>
        <v>0</v>
      </c>
      <c r="J416" s="50">
        <f t="shared" si="21"/>
        <v>0</v>
      </c>
      <c r="K416" s="50">
        <f t="shared" si="22"/>
        <v>8</v>
      </c>
      <c r="L416" s="15"/>
      <c r="M416" s="15"/>
      <c r="N416" s="15"/>
      <c r="O416" s="15"/>
      <c r="P416" s="15"/>
      <c r="Q416" s="15"/>
      <c r="R416" s="15"/>
      <c r="S416" s="15"/>
    </row>
    <row r="417" spans="2:19" x14ac:dyDescent="0.3">
      <c r="B417" s="53">
        <v>2020</v>
      </c>
      <c r="C417" s="15" t="s">
        <v>337</v>
      </c>
      <c r="D417" s="15" t="s">
        <v>336</v>
      </c>
      <c r="E417" s="15">
        <v>2014</v>
      </c>
      <c r="F417" s="15" t="s">
        <v>82</v>
      </c>
      <c r="G417" s="15">
        <v>5</v>
      </c>
      <c r="H417" s="51">
        <v>36</v>
      </c>
      <c r="I417" s="50">
        <f t="shared" si="20"/>
        <v>0</v>
      </c>
      <c r="J417" s="50">
        <f t="shared" si="21"/>
        <v>0</v>
      </c>
      <c r="K417" s="50">
        <f t="shared" si="22"/>
        <v>36</v>
      </c>
      <c r="L417" s="15"/>
      <c r="M417" s="15"/>
      <c r="N417" s="15"/>
      <c r="O417" s="15"/>
      <c r="P417" s="15"/>
      <c r="Q417" s="15"/>
      <c r="R417" s="15"/>
      <c r="S417" s="15"/>
    </row>
    <row r="418" spans="2:19" x14ac:dyDescent="0.3">
      <c r="B418" s="53">
        <v>2020</v>
      </c>
      <c r="C418" s="15" t="s">
        <v>335</v>
      </c>
      <c r="D418" s="15" t="s">
        <v>334</v>
      </c>
      <c r="E418" s="15">
        <v>2019</v>
      </c>
      <c r="F418" s="15" t="s">
        <v>82</v>
      </c>
      <c r="G418" s="15">
        <v>5</v>
      </c>
      <c r="H418" s="51">
        <v>31</v>
      </c>
      <c r="I418" s="50">
        <f t="shared" si="20"/>
        <v>0</v>
      </c>
      <c r="J418" s="50">
        <f t="shared" si="21"/>
        <v>0</v>
      </c>
      <c r="K418" s="50">
        <f t="shared" si="22"/>
        <v>31</v>
      </c>
      <c r="L418" s="15"/>
      <c r="M418" s="15"/>
      <c r="N418" s="15"/>
      <c r="O418" s="15"/>
      <c r="P418" s="15"/>
      <c r="Q418" s="15"/>
      <c r="R418" s="15"/>
      <c r="S418" s="15"/>
    </row>
    <row r="419" spans="2:19" x14ac:dyDescent="0.3">
      <c r="B419" s="53">
        <v>2020</v>
      </c>
      <c r="C419" s="15" t="s">
        <v>333</v>
      </c>
      <c r="D419" s="15" t="s">
        <v>332</v>
      </c>
      <c r="E419" s="15">
        <v>2017</v>
      </c>
      <c r="F419" s="15" t="s">
        <v>82</v>
      </c>
      <c r="G419" s="15">
        <v>5</v>
      </c>
      <c r="H419" s="51">
        <v>6</v>
      </c>
      <c r="I419" s="50">
        <f t="shared" si="20"/>
        <v>0</v>
      </c>
      <c r="J419" s="50">
        <f t="shared" si="21"/>
        <v>0</v>
      </c>
      <c r="K419" s="50">
        <f t="shared" si="22"/>
        <v>6</v>
      </c>
      <c r="L419" s="15"/>
      <c r="M419" s="15"/>
      <c r="N419" s="15"/>
      <c r="O419" s="15"/>
      <c r="P419" s="15"/>
      <c r="Q419" s="15"/>
      <c r="R419" s="15"/>
      <c r="S419" s="15"/>
    </row>
    <row r="420" spans="2:19" x14ac:dyDescent="0.3">
      <c r="B420" s="53">
        <v>2020</v>
      </c>
      <c r="C420" s="15" t="s">
        <v>331</v>
      </c>
      <c r="D420" s="15" t="s">
        <v>330</v>
      </c>
      <c r="E420" s="15">
        <v>2018</v>
      </c>
      <c r="F420" s="15" t="s">
        <v>90</v>
      </c>
      <c r="G420" s="15">
        <v>5</v>
      </c>
      <c r="H420" s="51">
        <v>61</v>
      </c>
      <c r="I420" s="50">
        <f t="shared" si="20"/>
        <v>0</v>
      </c>
      <c r="J420" s="50">
        <f t="shared" si="21"/>
        <v>0</v>
      </c>
      <c r="K420" s="50">
        <f t="shared" si="22"/>
        <v>61</v>
      </c>
      <c r="L420" s="15"/>
      <c r="M420" s="15"/>
      <c r="N420" s="15"/>
      <c r="O420" s="15"/>
      <c r="P420" s="15"/>
      <c r="Q420" s="15"/>
      <c r="R420" s="15"/>
      <c r="S420" s="15"/>
    </row>
    <row r="421" spans="2:19" x14ac:dyDescent="0.3">
      <c r="B421" s="53">
        <v>2020</v>
      </c>
      <c r="C421" s="15" t="s">
        <v>329</v>
      </c>
      <c r="D421" s="15" t="s">
        <v>88</v>
      </c>
      <c r="E421" s="15">
        <v>2013</v>
      </c>
      <c r="F421" s="15" t="s">
        <v>90</v>
      </c>
      <c r="G421" s="15">
        <v>5</v>
      </c>
      <c r="H421" s="51" t="s">
        <v>88</v>
      </c>
      <c r="I421" s="50">
        <f t="shared" si="20"/>
        <v>0</v>
      </c>
      <c r="J421" s="50">
        <f t="shared" si="21"/>
        <v>0</v>
      </c>
      <c r="K421" s="50" t="str">
        <f t="shared" si="22"/>
        <v/>
      </c>
      <c r="L421" s="15"/>
      <c r="M421" s="15"/>
      <c r="N421" s="15"/>
      <c r="O421" s="15"/>
      <c r="P421" s="15"/>
      <c r="Q421" s="15"/>
      <c r="R421" s="15"/>
      <c r="S421" s="15"/>
    </row>
    <row r="422" spans="2:19" x14ac:dyDescent="0.3">
      <c r="B422" s="53">
        <v>2020</v>
      </c>
      <c r="C422" s="15" t="s">
        <v>328</v>
      </c>
      <c r="D422" s="15" t="s">
        <v>327</v>
      </c>
      <c r="E422" s="15">
        <v>2014</v>
      </c>
      <c r="F422" s="15" t="s">
        <v>82</v>
      </c>
      <c r="G422" s="15">
        <v>5</v>
      </c>
      <c r="H422" s="51">
        <v>62</v>
      </c>
      <c r="I422" s="50">
        <f t="shared" si="20"/>
        <v>0</v>
      </c>
      <c r="J422" s="50">
        <f t="shared" si="21"/>
        <v>0</v>
      </c>
      <c r="K422" s="50">
        <f t="shared" si="22"/>
        <v>62</v>
      </c>
      <c r="L422" s="15"/>
      <c r="M422" s="15"/>
      <c r="N422" s="15"/>
      <c r="O422" s="15"/>
      <c r="P422" s="15"/>
      <c r="Q422" s="15"/>
      <c r="R422" s="15"/>
      <c r="S422" s="15"/>
    </row>
    <row r="423" spans="2:19" x14ac:dyDescent="0.3">
      <c r="B423" s="53">
        <v>2020</v>
      </c>
      <c r="C423" s="15" t="s">
        <v>326</v>
      </c>
      <c r="D423" s="15" t="s">
        <v>325</v>
      </c>
      <c r="E423" s="15">
        <v>2015</v>
      </c>
      <c r="F423" s="15" t="s">
        <v>77</v>
      </c>
      <c r="G423" s="15">
        <v>5</v>
      </c>
      <c r="H423" s="51">
        <v>19</v>
      </c>
      <c r="I423" s="50">
        <f t="shared" ref="I423:I486" si="23">IF(G423&lt;4,H423,0)</f>
        <v>0</v>
      </c>
      <c r="J423" s="50">
        <f t="shared" ref="J423:J486" si="24">IF(G423=4,H423,0)</f>
        <v>0</v>
      </c>
      <c r="K423" s="50">
        <f t="shared" ref="K423:K486" si="25">IF(G423=5,H423,0)</f>
        <v>19</v>
      </c>
      <c r="L423" s="15"/>
      <c r="M423" s="15"/>
      <c r="N423" s="15"/>
      <c r="O423" s="15"/>
      <c r="P423" s="15"/>
      <c r="Q423" s="15"/>
      <c r="R423" s="15"/>
      <c r="S423" s="15"/>
    </row>
    <row r="424" spans="2:19" x14ac:dyDescent="0.3">
      <c r="B424" s="53">
        <v>2020</v>
      </c>
      <c r="C424" s="15" t="s">
        <v>324</v>
      </c>
      <c r="D424" s="15" t="s">
        <v>323</v>
      </c>
      <c r="E424" s="15">
        <v>2019</v>
      </c>
      <c r="F424" s="15" t="s">
        <v>82</v>
      </c>
      <c r="G424" s="15">
        <v>5</v>
      </c>
      <c r="H424" s="51">
        <v>95</v>
      </c>
      <c r="I424" s="50">
        <f t="shared" si="23"/>
        <v>0</v>
      </c>
      <c r="J424" s="50">
        <f t="shared" si="24"/>
        <v>0</v>
      </c>
      <c r="K424" s="50">
        <f t="shared" si="25"/>
        <v>95</v>
      </c>
      <c r="L424" s="15"/>
      <c r="M424" s="15"/>
      <c r="N424" s="15"/>
      <c r="O424" s="15"/>
      <c r="P424" s="15"/>
      <c r="Q424" s="15"/>
      <c r="R424" s="15"/>
      <c r="S424" s="15"/>
    </row>
    <row r="425" spans="2:19" x14ac:dyDescent="0.3">
      <c r="B425" s="53">
        <v>2020</v>
      </c>
      <c r="C425" s="15" t="s">
        <v>322</v>
      </c>
      <c r="D425" s="15" t="s">
        <v>88</v>
      </c>
      <c r="E425" s="15">
        <v>2013</v>
      </c>
      <c r="F425" s="15" t="s">
        <v>85</v>
      </c>
      <c r="G425" s="15">
        <v>5</v>
      </c>
      <c r="H425" s="51" t="s">
        <v>88</v>
      </c>
      <c r="I425" s="50">
        <f t="shared" si="23"/>
        <v>0</v>
      </c>
      <c r="J425" s="50">
        <f t="shared" si="24"/>
        <v>0</v>
      </c>
      <c r="K425" s="50" t="str">
        <f t="shared" si="25"/>
        <v/>
      </c>
      <c r="L425" s="15"/>
      <c r="M425" s="15"/>
      <c r="N425" s="15"/>
      <c r="O425" s="15"/>
      <c r="P425" s="15"/>
      <c r="Q425" s="15"/>
      <c r="R425" s="15"/>
      <c r="S425" s="15"/>
    </row>
    <row r="426" spans="2:19" x14ac:dyDescent="0.3">
      <c r="B426" s="53">
        <v>2020</v>
      </c>
      <c r="C426" s="15" t="s">
        <v>321</v>
      </c>
      <c r="D426" s="15" t="s">
        <v>315</v>
      </c>
      <c r="E426" s="15">
        <v>2015</v>
      </c>
      <c r="F426" s="15" t="s">
        <v>94</v>
      </c>
      <c r="G426" s="15">
        <v>4</v>
      </c>
      <c r="H426" s="51">
        <v>58</v>
      </c>
      <c r="I426" s="50">
        <f t="shared" si="23"/>
        <v>0</v>
      </c>
      <c r="J426" s="50">
        <f t="shared" si="24"/>
        <v>58</v>
      </c>
      <c r="K426" s="50">
        <f t="shared" si="25"/>
        <v>0</v>
      </c>
      <c r="L426" s="15"/>
      <c r="M426" s="15"/>
      <c r="N426" s="15"/>
      <c r="O426" s="15"/>
      <c r="P426" s="15"/>
      <c r="Q426" s="15"/>
      <c r="R426" s="15"/>
      <c r="S426" s="15"/>
    </row>
    <row r="427" spans="2:19" x14ac:dyDescent="0.3">
      <c r="B427" s="53">
        <v>2020</v>
      </c>
      <c r="C427" s="15" t="s">
        <v>320</v>
      </c>
      <c r="D427" s="15" t="s">
        <v>319</v>
      </c>
      <c r="E427" s="15">
        <v>2019</v>
      </c>
      <c r="F427" s="15" t="s">
        <v>117</v>
      </c>
      <c r="G427" s="15">
        <v>5</v>
      </c>
      <c r="H427" s="51">
        <v>356</v>
      </c>
      <c r="I427" s="50">
        <f t="shared" si="23"/>
        <v>0</v>
      </c>
      <c r="J427" s="50">
        <f t="shared" si="24"/>
        <v>0</v>
      </c>
      <c r="K427" s="50">
        <f t="shared" si="25"/>
        <v>356</v>
      </c>
      <c r="L427" s="15"/>
      <c r="M427" s="15"/>
      <c r="N427" s="15"/>
      <c r="O427" s="15"/>
      <c r="P427" s="15"/>
      <c r="Q427" s="15"/>
      <c r="R427" s="15"/>
      <c r="S427" s="15"/>
    </row>
    <row r="428" spans="2:19" x14ac:dyDescent="0.3">
      <c r="B428" s="53">
        <v>2020</v>
      </c>
      <c r="C428" s="15" t="s">
        <v>318</v>
      </c>
      <c r="D428" s="15" t="s">
        <v>317</v>
      </c>
      <c r="E428" s="15">
        <v>2018</v>
      </c>
      <c r="F428" s="15" t="s">
        <v>90</v>
      </c>
      <c r="G428" s="15">
        <v>5</v>
      </c>
      <c r="H428" s="51">
        <v>56</v>
      </c>
      <c r="I428" s="50">
        <f t="shared" si="23"/>
        <v>0</v>
      </c>
      <c r="J428" s="50">
        <f t="shared" si="24"/>
        <v>0</v>
      </c>
      <c r="K428" s="50">
        <f t="shared" si="25"/>
        <v>56</v>
      </c>
      <c r="L428" s="15"/>
      <c r="M428" s="15"/>
      <c r="N428" s="15"/>
      <c r="O428" s="15"/>
      <c r="P428" s="15"/>
      <c r="Q428" s="15"/>
      <c r="R428" s="15"/>
      <c r="S428" s="15"/>
    </row>
    <row r="429" spans="2:19" x14ac:dyDescent="0.3">
      <c r="B429" s="53">
        <v>2020</v>
      </c>
      <c r="C429" s="15" t="s">
        <v>316</v>
      </c>
      <c r="D429" s="15" t="s">
        <v>315</v>
      </c>
      <c r="E429" s="15">
        <v>2015</v>
      </c>
      <c r="F429" s="15" t="s">
        <v>94</v>
      </c>
      <c r="G429" s="15">
        <v>4</v>
      </c>
      <c r="H429" s="51">
        <v>3</v>
      </c>
      <c r="I429" s="50">
        <f t="shared" si="23"/>
        <v>0</v>
      </c>
      <c r="J429" s="50">
        <f t="shared" si="24"/>
        <v>3</v>
      </c>
      <c r="K429" s="50">
        <f t="shared" si="25"/>
        <v>0</v>
      </c>
      <c r="L429" s="15"/>
      <c r="M429" s="15"/>
      <c r="N429" s="15"/>
      <c r="O429" s="15"/>
      <c r="P429" s="15"/>
      <c r="Q429" s="15"/>
      <c r="R429" s="15"/>
      <c r="S429" s="15"/>
    </row>
    <row r="430" spans="2:19" x14ac:dyDescent="0.3">
      <c r="B430" s="53">
        <v>2020</v>
      </c>
      <c r="C430" s="15" t="s">
        <v>314</v>
      </c>
      <c r="D430" s="15" t="s">
        <v>313</v>
      </c>
      <c r="E430" s="15">
        <v>2019</v>
      </c>
      <c r="F430" s="15" t="s">
        <v>82</v>
      </c>
      <c r="G430" s="15">
        <v>5</v>
      </c>
      <c r="H430" s="51">
        <v>373</v>
      </c>
      <c r="I430" s="50">
        <f t="shared" si="23"/>
        <v>0</v>
      </c>
      <c r="J430" s="50">
        <f t="shared" si="24"/>
        <v>0</v>
      </c>
      <c r="K430" s="50">
        <f t="shared" si="25"/>
        <v>373</v>
      </c>
      <c r="L430" s="15"/>
      <c r="M430" s="15"/>
      <c r="N430" s="15"/>
      <c r="O430" s="15"/>
      <c r="P430" s="15"/>
      <c r="Q430" s="15"/>
      <c r="R430" s="15"/>
      <c r="S430" s="15"/>
    </row>
    <row r="431" spans="2:19" x14ac:dyDescent="0.3">
      <c r="B431" s="53">
        <v>2020</v>
      </c>
      <c r="C431" s="15" t="s">
        <v>312</v>
      </c>
      <c r="D431" s="15" t="s">
        <v>88</v>
      </c>
      <c r="E431" s="15">
        <v>2017</v>
      </c>
      <c r="F431" s="15" t="s">
        <v>82</v>
      </c>
      <c r="G431" s="15">
        <v>5</v>
      </c>
      <c r="H431" s="51">
        <v>69</v>
      </c>
      <c r="I431" s="50">
        <f t="shared" si="23"/>
        <v>0</v>
      </c>
      <c r="J431" s="50">
        <f t="shared" si="24"/>
        <v>0</v>
      </c>
      <c r="K431" s="50">
        <f t="shared" si="25"/>
        <v>69</v>
      </c>
      <c r="L431" s="15"/>
      <c r="M431" s="15"/>
      <c r="N431" s="15"/>
      <c r="O431" s="15"/>
      <c r="P431" s="15"/>
      <c r="Q431" s="15"/>
      <c r="R431" s="15"/>
      <c r="S431" s="15"/>
    </row>
    <row r="432" spans="2:19" x14ac:dyDescent="0.3">
      <c r="B432" s="53">
        <v>2020</v>
      </c>
      <c r="C432" s="15" t="s">
        <v>311</v>
      </c>
      <c r="D432" s="15" t="s">
        <v>310</v>
      </c>
      <c r="E432" s="15">
        <v>2020</v>
      </c>
      <c r="F432" s="15" t="s">
        <v>117</v>
      </c>
      <c r="G432" s="15">
        <v>5</v>
      </c>
      <c r="H432" s="51">
        <v>26</v>
      </c>
      <c r="I432" s="50">
        <f t="shared" si="23"/>
        <v>0</v>
      </c>
      <c r="J432" s="50">
        <f t="shared" si="24"/>
        <v>0</v>
      </c>
      <c r="K432" s="50">
        <f t="shared" si="25"/>
        <v>26</v>
      </c>
      <c r="L432" s="15"/>
      <c r="M432" s="15"/>
      <c r="N432" s="15"/>
      <c r="O432" s="15"/>
      <c r="P432" s="15"/>
      <c r="Q432" s="15"/>
      <c r="R432" s="15"/>
      <c r="S432" s="15"/>
    </row>
    <row r="433" spans="2:19" x14ac:dyDescent="0.3">
      <c r="B433" s="53">
        <v>2020</v>
      </c>
      <c r="C433" s="15" t="s">
        <v>309</v>
      </c>
      <c r="D433" s="15" t="s">
        <v>308</v>
      </c>
      <c r="E433" s="15">
        <v>2015</v>
      </c>
      <c r="F433" s="15" t="s">
        <v>307</v>
      </c>
      <c r="G433" s="15">
        <v>4</v>
      </c>
      <c r="H433" s="51">
        <v>7</v>
      </c>
      <c r="I433" s="50">
        <f t="shared" si="23"/>
        <v>0</v>
      </c>
      <c r="J433" s="50">
        <f t="shared" si="24"/>
        <v>7</v>
      </c>
      <c r="K433" s="50">
        <f t="shared" si="25"/>
        <v>0</v>
      </c>
      <c r="L433" s="15"/>
      <c r="M433" s="15"/>
      <c r="N433" s="15"/>
      <c r="O433" s="15"/>
      <c r="P433" s="15"/>
      <c r="Q433" s="15"/>
      <c r="R433" s="15"/>
      <c r="S433" s="15"/>
    </row>
    <row r="434" spans="2:19" x14ac:dyDescent="0.3">
      <c r="B434" s="53">
        <v>2020</v>
      </c>
      <c r="C434" s="15" t="s">
        <v>306</v>
      </c>
      <c r="D434" s="15" t="s">
        <v>305</v>
      </c>
      <c r="E434" s="15">
        <v>2018</v>
      </c>
      <c r="F434" s="15" t="s">
        <v>117</v>
      </c>
      <c r="G434" s="15">
        <v>5</v>
      </c>
      <c r="H434" s="51">
        <v>1086</v>
      </c>
      <c r="I434" s="50">
        <f t="shared" si="23"/>
        <v>0</v>
      </c>
      <c r="J434" s="50">
        <f t="shared" si="24"/>
        <v>0</v>
      </c>
      <c r="K434" s="50">
        <f t="shared" si="25"/>
        <v>1086</v>
      </c>
      <c r="L434" s="15"/>
      <c r="M434" s="15"/>
      <c r="N434" s="15"/>
      <c r="O434" s="15"/>
      <c r="P434" s="15"/>
      <c r="Q434" s="15"/>
      <c r="R434" s="15"/>
      <c r="S434" s="15"/>
    </row>
    <row r="435" spans="2:19" x14ac:dyDescent="0.3">
      <c r="B435" s="53">
        <v>2020</v>
      </c>
      <c r="C435" s="15" t="s">
        <v>304</v>
      </c>
      <c r="D435" s="15" t="s">
        <v>303</v>
      </c>
      <c r="E435" s="15">
        <v>2019</v>
      </c>
      <c r="F435" s="15" t="s">
        <v>101</v>
      </c>
      <c r="G435" s="15">
        <v>5</v>
      </c>
      <c r="H435" s="51">
        <v>144</v>
      </c>
      <c r="I435" s="50">
        <f t="shared" si="23"/>
        <v>0</v>
      </c>
      <c r="J435" s="50">
        <f t="shared" si="24"/>
        <v>0</v>
      </c>
      <c r="K435" s="50">
        <f t="shared" si="25"/>
        <v>144</v>
      </c>
      <c r="L435" s="15"/>
      <c r="M435" s="15"/>
      <c r="N435" s="15"/>
      <c r="O435" s="15"/>
      <c r="P435" s="15"/>
      <c r="Q435" s="15"/>
      <c r="R435" s="15"/>
      <c r="S435" s="15"/>
    </row>
    <row r="436" spans="2:19" x14ac:dyDescent="0.3">
      <c r="B436" s="53">
        <v>2020</v>
      </c>
      <c r="C436" s="15" t="s">
        <v>302</v>
      </c>
      <c r="D436" s="15" t="s">
        <v>301</v>
      </c>
      <c r="E436" s="15">
        <v>2014</v>
      </c>
      <c r="F436" s="15" t="s">
        <v>90</v>
      </c>
      <c r="G436" s="15">
        <v>5</v>
      </c>
      <c r="H436" s="51">
        <v>838</v>
      </c>
      <c r="I436" s="50">
        <f t="shared" si="23"/>
        <v>0</v>
      </c>
      <c r="J436" s="50">
        <f t="shared" si="24"/>
        <v>0</v>
      </c>
      <c r="K436" s="50">
        <f t="shared" si="25"/>
        <v>838</v>
      </c>
      <c r="L436" s="15"/>
      <c r="M436" s="15"/>
      <c r="N436" s="15"/>
      <c r="O436" s="15"/>
      <c r="P436" s="15"/>
      <c r="Q436" s="15"/>
      <c r="R436" s="15"/>
      <c r="S436" s="15"/>
    </row>
    <row r="437" spans="2:19" x14ac:dyDescent="0.3">
      <c r="B437" s="53">
        <v>2020</v>
      </c>
      <c r="C437" s="15" t="s">
        <v>300</v>
      </c>
      <c r="D437" s="15" t="s">
        <v>88</v>
      </c>
      <c r="E437" s="15">
        <v>2017</v>
      </c>
      <c r="F437" s="15" t="s">
        <v>90</v>
      </c>
      <c r="G437" s="15">
        <v>5</v>
      </c>
      <c r="H437" s="51">
        <v>0</v>
      </c>
      <c r="I437" s="50">
        <f t="shared" si="23"/>
        <v>0</v>
      </c>
      <c r="J437" s="50">
        <f t="shared" si="24"/>
        <v>0</v>
      </c>
      <c r="K437" s="50">
        <f t="shared" si="25"/>
        <v>0</v>
      </c>
      <c r="L437" s="15"/>
      <c r="M437" s="15"/>
      <c r="N437" s="15"/>
      <c r="O437" s="15"/>
      <c r="P437" s="15"/>
      <c r="Q437" s="15"/>
      <c r="R437" s="15"/>
      <c r="S437" s="15"/>
    </row>
    <row r="438" spans="2:19" x14ac:dyDescent="0.3">
      <c r="B438" s="53">
        <v>2020</v>
      </c>
      <c r="C438" s="15" t="s">
        <v>299</v>
      </c>
      <c r="D438" s="15" t="s">
        <v>88</v>
      </c>
      <c r="E438" s="15">
        <v>2013</v>
      </c>
      <c r="F438" s="15" t="s">
        <v>101</v>
      </c>
      <c r="G438" s="15">
        <v>4</v>
      </c>
      <c r="H438" s="51">
        <v>4</v>
      </c>
      <c r="I438" s="50">
        <f t="shared" si="23"/>
        <v>0</v>
      </c>
      <c r="J438" s="50">
        <f t="shared" si="24"/>
        <v>4</v>
      </c>
      <c r="K438" s="50">
        <f t="shared" si="25"/>
        <v>0</v>
      </c>
      <c r="L438" s="15"/>
      <c r="M438" s="15"/>
      <c r="N438" s="15"/>
      <c r="O438" s="15"/>
      <c r="P438" s="15"/>
      <c r="Q438" s="15"/>
      <c r="R438" s="15"/>
      <c r="S438" s="15"/>
    </row>
    <row r="439" spans="2:19" x14ac:dyDescent="0.3">
      <c r="B439" s="53">
        <v>2020</v>
      </c>
      <c r="C439" s="15" t="s">
        <v>298</v>
      </c>
      <c r="D439" s="15" t="s">
        <v>297</v>
      </c>
      <c r="E439" s="15">
        <v>2019</v>
      </c>
      <c r="F439" s="15" t="s">
        <v>117</v>
      </c>
      <c r="G439" s="15">
        <v>5</v>
      </c>
      <c r="H439" s="51">
        <v>516</v>
      </c>
      <c r="I439" s="50">
        <f t="shared" si="23"/>
        <v>0</v>
      </c>
      <c r="J439" s="50">
        <f t="shared" si="24"/>
        <v>0</v>
      </c>
      <c r="K439" s="50">
        <f t="shared" si="25"/>
        <v>516</v>
      </c>
      <c r="L439" s="15"/>
      <c r="M439" s="15"/>
      <c r="N439" s="15"/>
      <c r="O439" s="15"/>
      <c r="P439" s="15"/>
      <c r="Q439" s="15"/>
      <c r="R439" s="15"/>
      <c r="S439" s="15"/>
    </row>
    <row r="440" spans="2:19" x14ac:dyDescent="0.3">
      <c r="B440" s="53">
        <v>2020</v>
      </c>
      <c r="C440" s="15" t="s">
        <v>296</v>
      </c>
      <c r="D440" s="15" t="s">
        <v>88</v>
      </c>
      <c r="E440" s="15">
        <v>2013</v>
      </c>
      <c r="F440" s="15" t="s">
        <v>117</v>
      </c>
      <c r="G440" s="15">
        <v>5</v>
      </c>
      <c r="H440" s="51"/>
      <c r="I440" s="50">
        <f t="shared" si="23"/>
        <v>0</v>
      </c>
      <c r="J440" s="50">
        <f t="shared" si="24"/>
        <v>0</v>
      </c>
      <c r="K440" s="50">
        <f t="shared" si="25"/>
        <v>0</v>
      </c>
      <c r="L440" s="15"/>
      <c r="M440" s="15"/>
      <c r="N440" s="15"/>
      <c r="O440" s="15"/>
      <c r="P440" s="15"/>
      <c r="Q440" s="15"/>
      <c r="R440" s="15"/>
      <c r="S440" s="15"/>
    </row>
    <row r="441" spans="2:19" x14ac:dyDescent="0.3">
      <c r="B441" s="53">
        <v>2020</v>
      </c>
      <c r="C441" s="15" t="s">
        <v>295</v>
      </c>
      <c r="D441" s="15" t="s">
        <v>88</v>
      </c>
      <c r="E441" s="15">
        <v>2016</v>
      </c>
      <c r="F441" s="15" t="s">
        <v>85</v>
      </c>
      <c r="G441" s="15">
        <v>5</v>
      </c>
      <c r="H441" s="51">
        <v>15</v>
      </c>
      <c r="I441" s="50">
        <f t="shared" si="23"/>
        <v>0</v>
      </c>
      <c r="J441" s="50">
        <f t="shared" si="24"/>
        <v>0</v>
      </c>
      <c r="K441" s="50">
        <f t="shared" si="25"/>
        <v>15</v>
      </c>
      <c r="L441" s="15"/>
      <c r="M441" s="15"/>
      <c r="N441" s="15"/>
      <c r="O441" s="15"/>
      <c r="P441" s="15"/>
      <c r="Q441" s="15"/>
      <c r="R441" s="15"/>
      <c r="S441" s="15"/>
    </row>
    <row r="442" spans="2:19" x14ac:dyDescent="0.3">
      <c r="B442" s="53">
        <v>2020</v>
      </c>
      <c r="C442" s="15" t="s">
        <v>294</v>
      </c>
      <c r="D442" s="15" t="s">
        <v>293</v>
      </c>
      <c r="E442" s="15">
        <v>2016</v>
      </c>
      <c r="F442" s="15" t="s">
        <v>85</v>
      </c>
      <c r="G442" s="15">
        <v>5</v>
      </c>
      <c r="H442" s="51">
        <v>535</v>
      </c>
      <c r="I442" s="50">
        <f t="shared" si="23"/>
        <v>0</v>
      </c>
      <c r="J442" s="50">
        <f t="shared" si="24"/>
        <v>0</v>
      </c>
      <c r="K442" s="50">
        <f t="shared" si="25"/>
        <v>535</v>
      </c>
      <c r="L442" s="15"/>
      <c r="M442" s="15"/>
      <c r="N442" s="15"/>
      <c r="O442" s="15"/>
      <c r="P442" s="15"/>
      <c r="Q442" s="15"/>
      <c r="R442" s="15"/>
      <c r="S442" s="15"/>
    </row>
    <row r="443" spans="2:19" x14ac:dyDescent="0.3">
      <c r="B443" s="53">
        <v>2020</v>
      </c>
      <c r="C443" s="15" t="s">
        <v>292</v>
      </c>
      <c r="D443" s="15" t="s">
        <v>291</v>
      </c>
      <c r="E443" s="15">
        <v>2019</v>
      </c>
      <c r="F443" s="15" t="s">
        <v>82</v>
      </c>
      <c r="G443" s="15">
        <v>5</v>
      </c>
      <c r="H443" s="51">
        <v>93</v>
      </c>
      <c r="I443" s="50">
        <f t="shared" si="23"/>
        <v>0</v>
      </c>
      <c r="J443" s="50">
        <f t="shared" si="24"/>
        <v>0</v>
      </c>
      <c r="K443" s="50">
        <f t="shared" si="25"/>
        <v>93</v>
      </c>
      <c r="L443" s="15"/>
      <c r="M443" s="15"/>
      <c r="N443" s="15"/>
      <c r="O443" s="15"/>
      <c r="P443" s="15"/>
      <c r="Q443" s="15"/>
      <c r="R443" s="15"/>
      <c r="S443" s="15"/>
    </row>
    <row r="444" spans="2:19" x14ac:dyDescent="0.3">
      <c r="B444" s="53">
        <v>2020</v>
      </c>
      <c r="C444" s="15" t="s">
        <v>290</v>
      </c>
      <c r="D444" s="15" t="s">
        <v>289</v>
      </c>
      <c r="E444" s="15">
        <v>2019</v>
      </c>
      <c r="F444" s="15" t="s">
        <v>77</v>
      </c>
      <c r="G444" s="15">
        <v>5</v>
      </c>
      <c r="H444" s="51">
        <v>2</v>
      </c>
      <c r="I444" s="50">
        <f t="shared" si="23"/>
        <v>0</v>
      </c>
      <c r="J444" s="50">
        <f t="shared" si="24"/>
        <v>0</v>
      </c>
      <c r="K444" s="50">
        <f t="shared" si="25"/>
        <v>2</v>
      </c>
      <c r="L444" s="15"/>
      <c r="M444" s="15"/>
      <c r="N444" s="15"/>
      <c r="O444" s="15"/>
      <c r="P444" s="15"/>
      <c r="Q444" s="15"/>
      <c r="R444" s="15"/>
      <c r="S444" s="15"/>
    </row>
    <row r="445" spans="2:19" x14ac:dyDescent="0.3">
      <c r="B445" s="53">
        <v>2020</v>
      </c>
      <c r="C445" s="15" t="s">
        <v>288</v>
      </c>
      <c r="D445" s="15" t="s">
        <v>287</v>
      </c>
      <c r="E445" s="15">
        <v>2014</v>
      </c>
      <c r="F445" s="15" t="s">
        <v>82</v>
      </c>
      <c r="G445" s="15">
        <v>5</v>
      </c>
      <c r="H445" s="51">
        <v>36</v>
      </c>
      <c r="I445" s="50">
        <f t="shared" si="23"/>
        <v>0</v>
      </c>
      <c r="J445" s="50">
        <f t="shared" si="24"/>
        <v>0</v>
      </c>
      <c r="K445" s="50">
        <f t="shared" si="25"/>
        <v>36</v>
      </c>
      <c r="L445" s="15"/>
      <c r="M445" s="15"/>
      <c r="N445" s="15"/>
      <c r="O445" s="15"/>
      <c r="P445" s="15"/>
      <c r="Q445" s="15"/>
      <c r="R445" s="15"/>
      <c r="S445" s="15"/>
    </row>
    <row r="446" spans="2:19" x14ac:dyDescent="0.3">
      <c r="B446" s="53">
        <v>2020</v>
      </c>
      <c r="C446" s="15" t="s">
        <v>286</v>
      </c>
      <c r="D446" s="15" t="s">
        <v>285</v>
      </c>
      <c r="E446" s="15">
        <v>2019</v>
      </c>
      <c r="F446" s="15" t="s">
        <v>82</v>
      </c>
      <c r="G446" s="15">
        <v>5</v>
      </c>
      <c r="H446" s="51">
        <v>20</v>
      </c>
      <c r="I446" s="50">
        <f t="shared" si="23"/>
        <v>0</v>
      </c>
      <c r="J446" s="50">
        <f t="shared" si="24"/>
        <v>0</v>
      </c>
      <c r="K446" s="50">
        <f t="shared" si="25"/>
        <v>20</v>
      </c>
      <c r="L446" s="15"/>
      <c r="M446" s="15"/>
      <c r="N446" s="15"/>
      <c r="O446" s="15"/>
      <c r="P446" s="15"/>
      <c r="Q446" s="15"/>
      <c r="R446" s="15"/>
      <c r="S446" s="15"/>
    </row>
    <row r="447" spans="2:19" x14ac:dyDescent="0.3">
      <c r="B447" s="53">
        <v>2020</v>
      </c>
      <c r="C447" s="15" t="s">
        <v>284</v>
      </c>
      <c r="D447" s="15" t="s">
        <v>283</v>
      </c>
      <c r="E447" s="15">
        <v>2015</v>
      </c>
      <c r="F447" s="15" t="s">
        <v>82</v>
      </c>
      <c r="G447" s="15">
        <v>5</v>
      </c>
      <c r="H447" s="51">
        <v>1074</v>
      </c>
      <c r="I447" s="50">
        <f t="shared" si="23"/>
        <v>0</v>
      </c>
      <c r="J447" s="50">
        <f t="shared" si="24"/>
        <v>0</v>
      </c>
      <c r="K447" s="50">
        <f t="shared" si="25"/>
        <v>1074</v>
      </c>
      <c r="L447" s="15"/>
      <c r="M447" s="15"/>
      <c r="N447" s="15"/>
      <c r="O447" s="15"/>
      <c r="P447" s="15"/>
      <c r="Q447" s="15"/>
      <c r="R447" s="15"/>
      <c r="S447" s="15"/>
    </row>
    <row r="448" spans="2:19" x14ac:dyDescent="0.3">
      <c r="B448" s="53">
        <v>2020</v>
      </c>
      <c r="C448" s="15" t="s">
        <v>282</v>
      </c>
      <c r="D448" s="15" t="s">
        <v>281</v>
      </c>
      <c r="E448" s="15">
        <v>2019</v>
      </c>
      <c r="F448" s="15" t="s">
        <v>77</v>
      </c>
      <c r="G448" s="15">
        <v>5</v>
      </c>
      <c r="H448" s="51">
        <v>242</v>
      </c>
      <c r="I448" s="50">
        <f t="shared" si="23"/>
        <v>0</v>
      </c>
      <c r="J448" s="50">
        <f t="shared" si="24"/>
        <v>0</v>
      </c>
      <c r="K448" s="50">
        <f t="shared" si="25"/>
        <v>242</v>
      </c>
      <c r="L448" s="15"/>
      <c r="M448" s="15"/>
      <c r="N448" s="15"/>
      <c r="O448" s="15"/>
      <c r="P448" s="15"/>
      <c r="Q448" s="15"/>
      <c r="R448" s="15"/>
      <c r="S448" s="15"/>
    </row>
    <row r="449" spans="2:19" x14ac:dyDescent="0.3">
      <c r="B449" s="53">
        <v>2020</v>
      </c>
      <c r="C449" s="15" t="s">
        <v>280</v>
      </c>
      <c r="D449" s="15" t="s">
        <v>88</v>
      </c>
      <c r="E449" s="15">
        <v>2014</v>
      </c>
      <c r="F449" s="15" t="s">
        <v>99</v>
      </c>
      <c r="G449" s="15">
        <v>5</v>
      </c>
      <c r="H449" s="51">
        <v>54</v>
      </c>
      <c r="I449" s="50">
        <f t="shared" si="23"/>
        <v>0</v>
      </c>
      <c r="J449" s="50">
        <f t="shared" si="24"/>
        <v>0</v>
      </c>
      <c r="K449" s="50">
        <f t="shared" si="25"/>
        <v>54</v>
      </c>
      <c r="L449" s="15"/>
      <c r="M449" s="15"/>
      <c r="N449" s="15"/>
      <c r="O449" s="15"/>
      <c r="P449" s="15"/>
      <c r="Q449" s="15"/>
      <c r="R449" s="15"/>
      <c r="S449" s="15"/>
    </row>
    <row r="450" spans="2:19" x14ac:dyDescent="0.3">
      <c r="B450" s="53">
        <v>2020</v>
      </c>
      <c r="C450" s="15" t="s">
        <v>279</v>
      </c>
      <c r="D450" s="15" t="s">
        <v>278</v>
      </c>
      <c r="E450" s="15">
        <v>2017</v>
      </c>
      <c r="F450" s="15" t="s">
        <v>137</v>
      </c>
      <c r="G450" s="15">
        <v>5</v>
      </c>
      <c r="H450" s="51">
        <v>0</v>
      </c>
      <c r="I450" s="50">
        <f t="shared" si="23"/>
        <v>0</v>
      </c>
      <c r="J450" s="50">
        <f t="shared" si="24"/>
        <v>0</v>
      </c>
      <c r="K450" s="50">
        <f t="shared" si="25"/>
        <v>0</v>
      </c>
      <c r="L450" s="15"/>
      <c r="M450" s="15"/>
      <c r="N450" s="15"/>
      <c r="O450" s="15"/>
      <c r="P450" s="15"/>
      <c r="Q450" s="15"/>
      <c r="R450" s="15"/>
      <c r="S450" s="15"/>
    </row>
    <row r="451" spans="2:19" x14ac:dyDescent="0.3">
      <c r="B451" s="53">
        <v>2020</v>
      </c>
      <c r="C451" s="15" t="s">
        <v>277</v>
      </c>
      <c r="D451" s="15" t="s">
        <v>88</v>
      </c>
      <c r="E451" s="15">
        <v>2014</v>
      </c>
      <c r="F451" s="15" t="s">
        <v>94</v>
      </c>
      <c r="G451" s="15">
        <v>3</v>
      </c>
      <c r="H451" s="51">
        <v>0</v>
      </c>
      <c r="I451" s="50">
        <f t="shared" si="23"/>
        <v>0</v>
      </c>
      <c r="J451" s="50">
        <f t="shared" si="24"/>
        <v>0</v>
      </c>
      <c r="K451" s="50">
        <f t="shared" si="25"/>
        <v>0</v>
      </c>
      <c r="L451" s="15"/>
      <c r="M451" s="15"/>
      <c r="N451" s="15"/>
      <c r="O451" s="15"/>
      <c r="P451" s="15"/>
      <c r="Q451" s="15"/>
      <c r="R451" s="15"/>
      <c r="S451" s="15"/>
    </row>
    <row r="452" spans="2:19" x14ac:dyDescent="0.3">
      <c r="B452" s="53">
        <v>2020</v>
      </c>
      <c r="C452" s="15" t="s">
        <v>276</v>
      </c>
      <c r="D452" s="15" t="s">
        <v>88</v>
      </c>
      <c r="E452" s="15">
        <v>2019</v>
      </c>
      <c r="F452" s="15" t="s">
        <v>82</v>
      </c>
      <c r="G452" s="15">
        <v>5</v>
      </c>
      <c r="H452" s="51">
        <v>0</v>
      </c>
      <c r="I452" s="50">
        <f t="shared" si="23"/>
        <v>0</v>
      </c>
      <c r="J452" s="50">
        <f t="shared" si="24"/>
        <v>0</v>
      </c>
      <c r="K452" s="50">
        <f t="shared" si="25"/>
        <v>0</v>
      </c>
      <c r="L452" s="15"/>
      <c r="M452" s="15"/>
      <c r="N452" s="15"/>
      <c r="O452" s="15"/>
      <c r="P452" s="15"/>
      <c r="Q452" s="15"/>
      <c r="R452" s="15"/>
      <c r="S452" s="15"/>
    </row>
    <row r="453" spans="2:19" x14ac:dyDescent="0.3">
      <c r="B453" s="53">
        <v>2020</v>
      </c>
      <c r="C453" s="15" t="s">
        <v>275</v>
      </c>
      <c r="D453" s="15" t="s">
        <v>88</v>
      </c>
      <c r="E453" s="15">
        <v>2017</v>
      </c>
      <c r="F453" s="15" t="s">
        <v>117</v>
      </c>
      <c r="G453" s="15">
        <v>3</v>
      </c>
      <c r="H453" s="51">
        <v>0</v>
      </c>
      <c r="I453" s="50">
        <f t="shared" si="23"/>
        <v>0</v>
      </c>
      <c r="J453" s="50">
        <f t="shared" si="24"/>
        <v>0</v>
      </c>
      <c r="K453" s="50">
        <f t="shared" si="25"/>
        <v>0</v>
      </c>
      <c r="L453" s="15"/>
      <c r="M453" s="15"/>
      <c r="N453" s="15"/>
      <c r="O453" s="15"/>
      <c r="P453" s="15"/>
      <c r="Q453" s="15"/>
      <c r="R453" s="15"/>
      <c r="S453" s="15"/>
    </row>
    <row r="454" spans="2:19" x14ac:dyDescent="0.3">
      <c r="B454" s="53">
        <v>2020</v>
      </c>
      <c r="C454" s="15" t="s">
        <v>274</v>
      </c>
      <c r="D454" s="15" t="s">
        <v>88</v>
      </c>
      <c r="E454" s="15">
        <v>2019</v>
      </c>
      <c r="F454" s="15" t="s">
        <v>117</v>
      </c>
      <c r="G454" s="15">
        <v>5</v>
      </c>
      <c r="H454" s="51">
        <v>0</v>
      </c>
      <c r="I454" s="50">
        <f t="shared" si="23"/>
        <v>0</v>
      </c>
      <c r="J454" s="50">
        <f t="shared" si="24"/>
        <v>0</v>
      </c>
      <c r="K454" s="50">
        <f t="shared" si="25"/>
        <v>0</v>
      </c>
      <c r="L454" s="15"/>
      <c r="M454" s="15"/>
      <c r="N454" s="15"/>
      <c r="O454" s="15"/>
      <c r="P454" s="15"/>
      <c r="Q454" s="15"/>
      <c r="R454" s="15"/>
      <c r="S454" s="15"/>
    </row>
    <row r="455" spans="2:19" x14ac:dyDescent="0.3">
      <c r="B455" s="53">
        <v>2020</v>
      </c>
      <c r="C455" s="15" t="s">
        <v>273</v>
      </c>
      <c r="D455" s="15" t="s">
        <v>88</v>
      </c>
      <c r="E455" s="15">
        <v>2015</v>
      </c>
      <c r="F455" s="15" t="s">
        <v>94</v>
      </c>
      <c r="G455" s="15">
        <v>4</v>
      </c>
      <c r="H455" s="51">
        <v>19</v>
      </c>
      <c r="I455" s="50">
        <f t="shared" si="23"/>
        <v>0</v>
      </c>
      <c r="J455" s="50">
        <f t="shared" si="24"/>
        <v>19</v>
      </c>
      <c r="K455" s="50">
        <f t="shared" si="25"/>
        <v>0</v>
      </c>
      <c r="L455" s="15"/>
      <c r="M455" s="15"/>
      <c r="N455" s="15"/>
      <c r="O455" s="15"/>
      <c r="P455" s="15"/>
      <c r="Q455" s="15"/>
      <c r="R455" s="15"/>
      <c r="S455" s="15"/>
    </row>
    <row r="456" spans="2:19" x14ac:dyDescent="0.3">
      <c r="B456" s="53">
        <v>2020</v>
      </c>
      <c r="C456" s="15" t="s">
        <v>272</v>
      </c>
      <c r="D456" s="15" t="s">
        <v>88</v>
      </c>
      <c r="E456" s="15">
        <v>2017</v>
      </c>
      <c r="F456" s="15" t="s">
        <v>101</v>
      </c>
      <c r="G456" s="15">
        <v>5</v>
      </c>
      <c r="H456" s="51">
        <v>152</v>
      </c>
      <c r="I456" s="50">
        <f t="shared" si="23"/>
        <v>0</v>
      </c>
      <c r="J456" s="50">
        <f t="shared" si="24"/>
        <v>0</v>
      </c>
      <c r="K456" s="50">
        <f t="shared" si="25"/>
        <v>152</v>
      </c>
      <c r="L456" s="15"/>
      <c r="M456" s="15"/>
      <c r="N456" s="15"/>
      <c r="O456" s="15"/>
      <c r="P456" s="15"/>
      <c r="Q456" s="15"/>
      <c r="R456" s="15"/>
      <c r="S456" s="15"/>
    </row>
    <row r="457" spans="2:19" x14ac:dyDescent="0.3">
      <c r="B457" s="53">
        <v>2020</v>
      </c>
      <c r="C457" s="15" t="s">
        <v>271</v>
      </c>
      <c r="D457" s="15" t="s">
        <v>270</v>
      </c>
      <c r="E457" s="15">
        <v>2014</v>
      </c>
      <c r="F457" s="15" t="s">
        <v>94</v>
      </c>
      <c r="G457" s="15">
        <v>4</v>
      </c>
      <c r="H457" s="51">
        <v>0</v>
      </c>
      <c r="I457" s="50">
        <f t="shared" si="23"/>
        <v>0</v>
      </c>
      <c r="J457" s="50">
        <f t="shared" si="24"/>
        <v>0</v>
      </c>
      <c r="K457" s="50">
        <f t="shared" si="25"/>
        <v>0</v>
      </c>
      <c r="L457" s="15"/>
      <c r="M457" s="15"/>
      <c r="N457" s="15"/>
      <c r="O457" s="15"/>
      <c r="P457" s="15"/>
      <c r="Q457" s="15"/>
      <c r="R457" s="15"/>
      <c r="S457" s="15"/>
    </row>
    <row r="458" spans="2:19" x14ac:dyDescent="0.3">
      <c r="B458" s="53">
        <v>2020</v>
      </c>
      <c r="C458" s="15" t="s">
        <v>269</v>
      </c>
      <c r="D458" s="15" t="s">
        <v>268</v>
      </c>
      <c r="E458" s="15">
        <v>2017</v>
      </c>
      <c r="F458" s="15" t="s">
        <v>82</v>
      </c>
      <c r="G458" s="15">
        <v>5</v>
      </c>
      <c r="H458" s="51">
        <v>213</v>
      </c>
      <c r="I458" s="50">
        <f t="shared" si="23"/>
        <v>0</v>
      </c>
      <c r="J458" s="50">
        <f t="shared" si="24"/>
        <v>0</v>
      </c>
      <c r="K458" s="50">
        <f t="shared" si="25"/>
        <v>213</v>
      </c>
      <c r="L458" s="15"/>
      <c r="M458" s="15"/>
      <c r="N458" s="15"/>
      <c r="O458" s="15"/>
      <c r="P458" s="15"/>
      <c r="Q458" s="15"/>
      <c r="R458" s="15"/>
      <c r="S458" s="15"/>
    </row>
    <row r="459" spans="2:19" x14ac:dyDescent="0.3">
      <c r="B459" s="53">
        <v>2020</v>
      </c>
      <c r="C459" s="15" t="s">
        <v>267</v>
      </c>
      <c r="D459" s="15" t="s">
        <v>88</v>
      </c>
      <c r="E459" s="15">
        <v>2015</v>
      </c>
      <c r="F459" s="15" t="s">
        <v>137</v>
      </c>
      <c r="G459" s="15">
        <v>4</v>
      </c>
      <c r="H459" s="51">
        <v>1</v>
      </c>
      <c r="I459" s="50">
        <f t="shared" si="23"/>
        <v>0</v>
      </c>
      <c r="J459" s="50">
        <f t="shared" si="24"/>
        <v>1</v>
      </c>
      <c r="K459" s="50">
        <f t="shared" si="25"/>
        <v>0</v>
      </c>
      <c r="L459" s="15"/>
      <c r="M459" s="15"/>
      <c r="N459" s="15"/>
      <c r="O459" s="15"/>
      <c r="P459" s="15"/>
      <c r="Q459" s="15"/>
      <c r="R459" s="15"/>
      <c r="S459" s="15"/>
    </row>
    <row r="460" spans="2:19" x14ac:dyDescent="0.3">
      <c r="B460" s="53">
        <v>2020</v>
      </c>
      <c r="C460" s="15" t="s">
        <v>266</v>
      </c>
      <c r="D460" s="15" t="s">
        <v>88</v>
      </c>
      <c r="E460" s="15">
        <v>2013</v>
      </c>
      <c r="F460" s="15" t="s">
        <v>82</v>
      </c>
      <c r="G460" s="15">
        <v>5</v>
      </c>
      <c r="H460" s="51"/>
      <c r="I460" s="50">
        <f t="shared" si="23"/>
        <v>0</v>
      </c>
      <c r="J460" s="50">
        <f t="shared" si="24"/>
        <v>0</v>
      </c>
      <c r="K460" s="50">
        <f t="shared" si="25"/>
        <v>0</v>
      </c>
      <c r="L460" s="15"/>
      <c r="M460" s="15"/>
      <c r="N460" s="15"/>
      <c r="O460" s="15"/>
      <c r="P460" s="15"/>
      <c r="Q460" s="15"/>
      <c r="R460" s="15"/>
      <c r="S460" s="15"/>
    </row>
    <row r="461" spans="2:19" x14ac:dyDescent="0.3">
      <c r="B461" s="53">
        <v>2020</v>
      </c>
      <c r="C461" s="15" t="s">
        <v>265</v>
      </c>
      <c r="D461" s="15" t="s">
        <v>88</v>
      </c>
      <c r="E461" s="15">
        <v>2013</v>
      </c>
      <c r="F461" s="15" t="s">
        <v>94</v>
      </c>
      <c r="G461" s="15">
        <v>4</v>
      </c>
      <c r="H461" s="51" t="s">
        <v>88</v>
      </c>
      <c r="I461" s="50">
        <f t="shared" si="23"/>
        <v>0</v>
      </c>
      <c r="J461" s="50" t="str">
        <f t="shared" si="24"/>
        <v/>
      </c>
      <c r="K461" s="50">
        <f t="shared" si="25"/>
        <v>0</v>
      </c>
      <c r="L461" s="15"/>
      <c r="M461" s="15"/>
      <c r="N461" s="15"/>
      <c r="O461" s="15"/>
      <c r="P461" s="15"/>
      <c r="Q461" s="15"/>
      <c r="R461" s="15"/>
      <c r="S461" s="15"/>
    </row>
    <row r="462" spans="2:19" x14ac:dyDescent="0.3">
      <c r="B462" s="53">
        <v>2020</v>
      </c>
      <c r="C462" s="15" t="s">
        <v>264</v>
      </c>
      <c r="D462" s="15" t="s">
        <v>88</v>
      </c>
      <c r="E462" s="15">
        <v>2014</v>
      </c>
      <c r="F462" s="15" t="s">
        <v>101</v>
      </c>
      <c r="G462" s="15">
        <v>3</v>
      </c>
      <c r="H462" s="51">
        <v>6</v>
      </c>
      <c r="I462" s="50">
        <f t="shared" si="23"/>
        <v>6</v>
      </c>
      <c r="J462" s="50">
        <f t="shared" si="24"/>
        <v>0</v>
      </c>
      <c r="K462" s="50">
        <f t="shared" si="25"/>
        <v>0</v>
      </c>
      <c r="L462" s="15"/>
      <c r="M462" s="15"/>
      <c r="N462" s="15"/>
      <c r="O462" s="15"/>
      <c r="P462" s="15"/>
      <c r="Q462" s="15"/>
      <c r="R462" s="15"/>
      <c r="S462" s="15"/>
    </row>
    <row r="463" spans="2:19" x14ac:dyDescent="0.3">
      <c r="B463" s="53">
        <v>2020</v>
      </c>
      <c r="C463" s="15" t="s">
        <v>263</v>
      </c>
      <c r="D463" s="15" t="s">
        <v>88</v>
      </c>
      <c r="E463" s="15">
        <v>2013</v>
      </c>
      <c r="F463" s="15" t="s">
        <v>101</v>
      </c>
      <c r="G463" s="15">
        <v>3</v>
      </c>
      <c r="H463" s="51"/>
      <c r="I463" s="50">
        <f t="shared" si="23"/>
        <v>0</v>
      </c>
      <c r="J463" s="50">
        <f t="shared" si="24"/>
        <v>0</v>
      </c>
      <c r="K463" s="50">
        <f t="shared" si="25"/>
        <v>0</v>
      </c>
      <c r="L463" s="15"/>
      <c r="M463" s="15"/>
      <c r="N463" s="15"/>
      <c r="O463" s="15"/>
      <c r="P463" s="15"/>
      <c r="Q463" s="15"/>
      <c r="R463" s="15"/>
      <c r="S463" s="15"/>
    </row>
    <row r="464" spans="2:19" x14ac:dyDescent="0.3">
      <c r="B464" s="53">
        <v>2020</v>
      </c>
      <c r="C464" s="15" t="s">
        <v>262</v>
      </c>
      <c r="D464" s="15" t="s">
        <v>261</v>
      </c>
      <c r="E464" s="15">
        <v>2019</v>
      </c>
      <c r="F464" s="15" t="s">
        <v>82</v>
      </c>
      <c r="G464" s="15">
        <v>5</v>
      </c>
      <c r="H464" s="51">
        <v>387</v>
      </c>
      <c r="I464" s="50">
        <f t="shared" si="23"/>
        <v>0</v>
      </c>
      <c r="J464" s="50">
        <f t="shared" si="24"/>
        <v>0</v>
      </c>
      <c r="K464" s="50">
        <f t="shared" si="25"/>
        <v>387</v>
      </c>
      <c r="L464" s="15"/>
      <c r="M464" s="15"/>
      <c r="N464" s="15"/>
      <c r="O464" s="15"/>
      <c r="P464" s="15"/>
      <c r="Q464" s="15"/>
      <c r="R464" s="15"/>
      <c r="S464" s="15"/>
    </row>
    <row r="465" spans="2:19" x14ac:dyDescent="0.3">
      <c r="B465" s="53">
        <v>2020</v>
      </c>
      <c r="C465" s="15" t="s">
        <v>260</v>
      </c>
      <c r="D465" s="15" t="s">
        <v>259</v>
      </c>
      <c r="E465" s="15">
        <v>2018</v>
      </c>
      <c r="F465" s="15" t="s">
        <v>117</v>
      </c>
      <c r="G465" s="15">
        <v>5</v>
      </c>
      <c r="H465" s="51">
        <v>210</v>
      </c>
      <c r="I465" s="50">
        <f t="shared" si="23"/>
        <v>0</v>
      </c>
      <c r="J465" s="50">
        <f t="shared" si="24"/>
        <v>0</v>
      </c>
      <c r="K465" s="50">
        <f t="shared" si="25"/>
        <v>210</v>
      </c>
      <c r="L465" s="15"/>
      <c r="M465" s="15"/>
      <c r="N465" s="15"/>
      <c r="O465" s="15"/>
      <c r="P465" s="15"/>
      <c r="Q465" s="15"/>
      <c r="R465" s="15"/>
      <c r="S465" s="15"/>
    </row>
    <row r="466" spans="2:19" x14ac:dyDescent="0.3">
      <c r="B466" s="53">
        <v>2020</v>
      </c>
      <c r="C466" s="15" t="s">
        <v>258</v>
      </c>
      <c r="D466" s="15" t="s">
        <v>88</v>
      </c>
      <c r="E466" s="15">
        <v>2017</v>
      </c>
      <c r="F466" s="15" t="s">
        <v>94</v>
      </c>
      <c r="G466" s="15">
        <v>5</v>
      </c>
      <c r="H466" s="51">
        <v>210</v>
      </c>
      <c r="I466" s="50">
        <f t="shared" si="23"/>
        <v>0</v>
      </c>
      <c r="J466" s="50">
        <f t="shared" si="24"/>
        <v>0</v>
      </c>
      <c r="K466" s="50">
        <f t="shared" si="25"/>
        <v>210</v>
      </c>
      <c r="L466" s="15"/>
      <c r="M466" s="15"/>
      <c r="N466" s="15"/>
      <c r="O466" s="15"/>
      <c r="P466" s="15"/>
      <c r="Q466" s="15"/>
      <c r="R466" s="15"/>
      <c r="S466" s="15"/>
    </row>
    <row r="467" spans="2:19" x14ac:dyDescent="0.3">
      <c r="B467" s="53">
        <v>2020</v>
      </c>
      <c r="C467" s="15" t="s">
        <v>257</v>
      </c>
      <c r="D467" s="15" t="s">
        <v>88</v>
      </c>
      <c r="E467" s="15">
        <v>2013</v>
      </c>
      <c r="F467" s="15" t="s">
        <v>94</v>
      </c>
      <c r="G467" s="15">
        <v>4</v>
      </c>
      <c r="H467" s="51"/>
      <c r="I467" s="50">
        <f t="shared" si="23"/>
        <v>0</v>
      </c>
      <c r="J467" s="50">
        <f t="shared" si="24"/>
        <v>0</v>
      </c>
      <c r="K467" s="50">
        <f t="shared" si="25"/>
        <v>0</v>
      </c>
      <c r="L467" s="15"/>
      <c r="M467" s="15"/>
      <c r="N467" s="15"/>
      <c r="O467" s="15"/>
      <c r="P467" s="15"/>
      <c r="Q467" s="15"/>
      <c r="R467" s="15"/>
      <c r="S467" s="15"/>
    </row>
    <row r="468" spans="2:19" x14ac:dyDescent="0.3">
      <c r="B468" s="53">
        <v>2020</v>
      </c>
      <c r="C468" s="15" t="s">
        <v>256</v>
      </c>
      <c r="D468" s="15" t="s">
        <v>88</v>
      </c>
      <c r="E468" s="15">
        <v>2015</v>
      </c>
      <c r="F468" s="15" t="s">
        <v>137</v>
      </c>
      <c r="G468" s="15">
        <v>4</v>
      </c>
      <c r="H468" s="51">
        <v>0</v>
      </c>
      <c r="I468" s="50">
        <f t="shared" si="23"/>
        <v>0</v>
      </c>
      <c r="J468" s="50">
        <f t="shared" si="24"/>
        <v>0</v>
      </c>
      <c r="K468" s="50">
        <f t="shared" si="25"/>
        <v>0</v>
      </c>
      <c r="L468" s="15"/>
      <c r="M468" s="15"/>
      <c r="N468" s="15"/>
      <c r="O468" s="15"/>
      <c r="P468" s="15"/>
      <c r="Q468" s="15"/>
      <c r="R468" s="15"/>
      <c r="S468" s="15"/>
    </row>
    <row r="469" spans="2:19" x14ac:dyDescent="0.3">
      <c r="B469" s="53">
        <v>2020</v>
      </c>
      <c r="C469" s="15" t="s">
        <v>255</v>
      </c>
      <c r="D469" s="15" t="s">
        <v>254</v>
      </c>
      <c r="E469" s="15">
        <v>2014</v>
      </c>
      <c r="F469" s="15" t="s">
        <v>117</v>
      </c>
      <c r="G469" s="15">
        <v>5</v>
      </c>
      <c r="H469" s="51">
        <v>0</v>
      </c>
      <c r="I469" s="50">
        <f t="shared" si="23"/>
        <v>0</v>
      </c>
      <c r="J469" s="50">
        <f t="shared" si="24"/>
        <v>0</v>
      </c>
      <c r="K469" s="50">
        <f t="shared" si="25"/>
        <v>0</v>
      </c>
      <c r="L469" s="15"/>
      <c r="M469" s="15"/>
      <c r="N469" s="15"/>
      <c r="O469" s="15"/>
      <c r="P469" s="15"/>
      <c r="Q469" s="15"/>
      <c r="R469" s="15"/>
      <c r="S469" s="15"/>
    </row>
    <row r="470" spans="2:19" x14ac:dyDescent="0.3">
      <c r="B470" s="53">
        <v>2020</v>
      </c>
      <c r="C470" s="15" t="s">
        <v>253</v>
      </c>
      <c r="D470" s="15" t="s">
        <v>88</v>
      </c>
      <c r="E470" s="15">
        <v>2014</v>
      </c>
      <c r="F470" s="15" t="s">
        <v>117</v>
      </c>
      <c r="G470" s="15">
        <v>5</v>
      </c>
      <c r="H470" s="51">
        <v>2947</v>
      </c>
      <c r="I470" s="50">
        <f t="shared" si="23"/>
        <v>0</v>
      </c>
      <c r="J470" s="50">
        <f t="shared" si="24"/>
        <v>0</v>
      </c>
      <c r="K470" s="50">
        <f t="shared" si="25"/>
        <v>2947</v>
      </c>
      <c r="L470" s="15"/>
      <c r="M470" s="15"/>
      <c r="N470" s="15"/>
      <c r="O470" s="15"/>
      <c r="P470" s="15"/>
      <c r="Q470" s="15"/>
      <c r="R470" s="15"/>
      <c r="S470" s="15"/>
    </row>
    <row r="471" spans="2:19" x14ac:dyDescent="0.3">
      <c r="B471" s="53">
        <v>2020</v>
      </c>
      <c r="C471" s="15" t="s">
        <v>252</v>
      </c>
      <c r="D471" s="15" t="s">
        <v>251</v>
      </c>
      <c r="E471" s="15">
        <v>2014</v>
      </c>
      <c r="F471" s="15" t="s">
        <v>82</v>
      </c>
      <c r="G471" s="15">
        <v>5</v>
      </c>
      <c r="H471" s="51">
        <v>157</v>
      </c>
      <c r="I471" s="50">
        <f t="shared" si="23"/>
        <v>0</v>
      </c>
      <c r="J471" s="50">
        <f t="shared" si="24"/>
        <v>0</v>
      </c>
      <c r="K471" s="50">
        <f t="shared" si="25"/>
        <v>157</v>
      </c>
      <c r="L471" s="15"/>
      <c r="M471" s="15"/>
      <c r="N471" s="15"/>
      <c r="O471" s="15"/>
      <c r="P471" s="15"/>
      <c r="Q471" s="15"/>
      <c r="R471" s="15"/>
      <c r="S471" s="15"/>
    </row>
    <row r="472" spans="2:19" x14ac:dyDescent="0.3">
      <c r="B472" s="53">
        <v>2020</v>
      </c>
      <c r="C472" s="15" t="s">
        <v>250</v>
      </c>
      <c r="D472" s="15" t="s">
        <v>88</v>
      </c>
      <c r="E472" s="15">
        <v>2013</v>
      </c>
      <c r="F472" s="15" t="s">
        <v>94</v>
      </c>
      <c r="G472" s="15">
        <v>4</v>
      </c>
      <c r="H472" s="51"/>
      <c r="I472" s="50">
        <f t="shared" si="23"/>
        <v>0</v>
      </c>
      <c r="J472" s="50">
        <f t="shared" si="24"/>
        <v>0</v>
      </c>
      <c r="K472" s="50">
        <f t="shared" si="25"/>
        <v>0</v>
      </c>
      <c r="L472" s="15"/>
      <c r="M472" s="15"/>
      <c r="N472" s="15"/>
      <c r="O472" s="15"/>
      <c r="P472" s="15"/>
      <c r="Q472" s="15"/>
      <c r="R472" s="15"/>
      <c r="S472" s="15"/>
    </row>
    <row r="473" spans="2:19" x14ac:dyDescent="0.3">
      <c r="B473" s="53">
        <v>2020</v>
      </c>
      <c r="C473" s="15" t="s">
        <v>249</v>
      </c>
      <c r="D473" s="15" t="s">
        <v>88</v>
      </c>
      <c r="E473" s="15">
        <v>2017</v>
      </c>
      <c r="F473" s="15" t="s">
        <v>117</v>
      </c>
      <c r="G473" s="15">
        <v>4</v>
      </c>
      <c r="H473" s="51">
        <v>0</v>
      </c>
      <c r="I473" s="50">
        <f t="shared" si="23"/>
        <v>0</v>
      </c>
      <c r="J473" s="50">
        <f t="shared" si="24"/>
        <v>0</v>
      </c>
      <c r="K473" s="50">
        <f t="shared" si="25"/>
        <v>0</v>
      </c>
      <c r="L473" s="15"/>
      <c r="M473" s="15"/>
      <c r="N473" s="15"/>
      <c r="O473" s="15"/>
      <c r="P473" s="15"/>
      <c r="Q473" s="15"/>
      <c r="R473" s="15"/>
      <c r="S473" s="15"/>
    </row>
    <row r="474" spans="2:19" x14ac:dyDescent="0.3">
      <c r="B474" s="53">
        <v>2020</v>
      </c>
      <c r="C474" s="15" t="s">
        <v>248</v>
      </c>
      <c r="D474" s="15" t="s">
        <v>88</v>
      </c>
      <c r="E474" s="15">
        <v>2015</v>
      </c>
      <c r="F474" s="15" t="s">
        <v>117</v>
      </c>
      <c r="G474" s="15">
        <v>5</v>
      </c>
      <c r="H474" s="51">
        <v>898</v>
      </c>
      <c r="I474" s="50">
        <f t="shared" si="23"/>
        <v>0</v>
      </c>
      <c r="J474" s="50">
        <f t="shared" si="24"/>
        <v>0</v>
      </c>
      <c r="K474" s="50">
        <f t="shared" si="25"/>
        <v>898</v>
      </c>
      <c r="L474" s="15"/>
      <c r="M474" s="15"/>
      <c r="N474" s="15"/>
      <c r="O474" s="15"/>
      <c r="P474" s="15"/>
      <c r="Q474" s="15"/>
      <c r="R474" s="15"/>
      <c r="S474" s="15"/>
    </row>
    <row r="475" spans="2:19" x14ac:dyDescent="0.3">
      <c r="B475" s="53">
        <v>2020</v>
      </c>
      <c r="C475" s="15" t="s">
        <v>247</v>
      </c>
      <c r="D475" s="15" t="s">
        <v>88</v>
      </c>
      <c r="E475" s="15">
        <v>2018</v>
      </c>
      <c r="F475" s="15" t="s">
        <v>101</v>
      </c>
      <c r="G475" s="15">
        <v>4</v>
      </c>
      <c r="H475" s="51">
        <v>79</v>
      </c>
      <c r="I475" s="50">
        <f t="shared" si="23"/>
        <v>0</v>
      </c>
      <c r="J475" s="50">
        <f t="shared" si="24"/>
        <v>79</v>
      </c>
      <c r="K475" s="50">
        <f t="shared" si="25"/>
        <v>0</v>
      </c>
      <c r="L475" s="15"/>
      <c r="M475" s="15"/>
      <c r="N475" s="15"/>
      <c r="O475" s="15"/>
      <c r="P475" s="15"/>
      <c r="Q475" s="15"/>
      <c r="R475" s="15"/>
      <c r="S475" s="15"/>
    </row>
    <row r="476" spans="2:19" x14ac:dyDescent="0.3">
      <c r="B476" s="53">
        <v>2020</v>
      </c>
      <c r="C476" s="15" t="s">
        <v>246</v>
      </c>
      <c r="D476" s="15" t="s">
        <v>88</v>
      </c>
      <c r="E476" s="15">
        <v>2019</v>
      </c>
      <c r="F476" s="15" t="s">
        <v>94</v>
      </c>
      <c r="G476" s="15">
        <v>4</v>
      </c>
      <c r="H476" s="51">
        <v>840</v>
      </c>
      <c r="I476" s="50">
        <f t="shared" si="23"/>
        <v>0</v>
      </c>
      <c r="J476" s="50">
        <f t="shared" si="24"/>
        <v>840</v>
      </c>
      <c r="K476" s="50">
        <f t="shared" si="25"/>
        <v>0</v>
      </c>
      <c r="L476" s="15"/>
      <c r="M476" s="15"/>
      <c r="N476" s="15"/>
      <c r="O476" s="15"/>
      <c r="P476" s="15"/>
      <c r="Q476" s="15"/>
      <c r="R476" s="15"/>
      <c r="S476" s="15"/>
    </row>
    <row r="477" spans="2:19" x14ac:dyDescent="0.3">
      <c r="B477" s="53">
        <v>2020</v>
      </c>
      <c r="C477" s="15" t="s">
        <v>245</v>
      </c>
      <c r="D477" s="15" t="s">
        <v>88</v>
      </c>
      <c r="E477" s="15">
        <v>2017</v>
      </c>
      <c r="F477" s="15" t="s">
        <v>101</v>
      </c>
      <c r="G477" s="15">
        <v>5</v>
      </c>
      <c r="H477" s="51">
        <v>600</v>
      </c>
      <c r="I477" s="50">
        <f t="shared" si="23"/>
        <v>0</v>
      </c>
      <c r="J477" s="50">
        <f t="shared" si="24"/>
        <v>0</v>
      </c>
      <c r="K477" s="50">
        <f t="shared" si="25"/>
        <v>600</v>
      </c>
      <c r="L477" s="15"/>
      <c r="M477" s="15"/>
      <c r="N477" s="15"/>
      <c r="O477" s="15"/>
      <c r="P477" s="15"/>
      <c r="Q477" s="15"/>
      <c r="R477" s="15"/>
      <c r="S477" s="15"/>
    </row>
    <row r="478" spans="2:19" x14ac:dyDescent="0.3">
      <c r="B478" s="53">
        <v>2020</v>
      </c>
      <c r="C478" s="15" t="s">
        <v>244</v>
      </c>
      <c r="D478" s="15" t="s">
        <v>88</v>
      </c>
      <c r="E478" s="15">
        <v>2017</v>
      </c>
      <c r="F478" s="15" t="s">
        <v>82</v>
      </c>
      <c r="G478" s="15">
        <v>5</v>
      </c>
      <c r="H478" s="51">
        <v>548</v>
      </c>
      <c r="I478" s="50">
        <f t="shared" si="23"/>
        <v>0</v>
      </c>
      <c r="J478" s="50">
        <f t="shared" si="24"/>
        <v>0</v>
      </c>
      <c r="K478" s="50">
        <f t="shared" si="25"/>
        <v>548</v>
      </c>
      <c r="L478" s="15"/>
      <c r="M478" s="15"/>
      <c r="N478" s="15"/>
      <c r="O478" s="15"/>
      <c r="P478" s="15"/>
      <c r="Q478" s="15"/>
      <c r="R478" s="15"/>
      <c r="S478" s="15"/>
    </row>
    <row r="479" spans="2:19" x14ac:dyDescent="0.3">
      <c r="B479" s="53">
        <v>2020</v>
      </c>
      <c r="C479" s="15" t="s">
        <v>243</v>
      </c>
      <c r="D479" s="15" t="s">
        <v>88</v>
      </c>
      <c r="E479" s="15">
        <v>2017</v>
      </c>
      <c r="F479" s="15" t="s">
        <v>90</v>
      </c>
      <c r="G479" s="15">
        <v>5</v>
      </c>
      <c r="H479" s="51">
        <v>635</v>
      </c>
      <c r="I479" s="50">
        <f t="shared" si="23"/>
        <v>0</v>
      </c>
      <c r="J479" s="50">
        <f t="shared" si="24"/>
        <v>0</v>
      </c>
      <c r="K479" s="50">
        <f t="shared" si="25"/>
        <v>635</v>
      </c>
      <c r="L479" s="15"/>
      <c r="M479" s="15"/>
      <c r="N479" s="15"/>
      <c r="O479" s="15"/>
      <c r="P479" s="15"/>
      <c r="Q479" s="15"/>
      <c r="R479" s="15"/>
      <c r="S479" s="15"/>
    </row>
    <row r="480" spans="2:19" x14ac:dyDescent="0.3">
      <c r="B480" s="53">
        <v>2020</v>
      </c>
      <c r="C480" s="15" t="s">
        <v>242</v>
      </c>
      <c r="D480" s="15" t="s">
        <v>88</v>
      </c>
      <c r="E480" s="15">
        <v>2017</v>
      </c>
      <c r="F480" s="15" t="s">
        <v>94</v>
      </c>
      <c r="G480" s="15">
        <v>3</v>
      </c>
      <c r="H480" s="51">
        <v>0</v>
      </c>
      <c r="I480" s="50">
        <f t="shared" si="23"/>
        <v>0</v>
      </c>
      <c r="J480" s="50">
        <f t="shared" si="24"/>
        <v>0</v>
      </c>
      <c r="K480" s="50">
        <f t="shared" si="25"/>
        <v>0</v>
      </c>
      <c r="L480" s="15"/>
      <c r="M480" s="15"/>
      <c r="N480" s="15"/>
      <c r="O480" s="15"/>
      <c r="P480" s="15"/>
      <c r="Q480" s="15"/>
      <c r="R480" s="15"/>
      <c r="S480" s="15"/>
    </row>
    <row r="481" spans="2:19" x14ac:dyDescent="0.3">
      <c r="B481" s="53">
        <v>2020</v>
      </c>
      <c r="C481" s="15" t="s">
        <v>241</v>
      </c>
      <c r="D481" s="15" t="s">
        <v>88</v>
      </c>
      <c r="E481" s="15">
        <v>2014</v>
      </c>
      <c r="F481" s="15" t="s">
        <v>94</v>
      </c>
      <c r="G481" s="15">
        <v>4</v>
      </c>
      <c r="H481" s="51">
        <v>3</v>
      </c>
      <c r="I481" s="50">
        <f t="shared" si="23"/>
        <v>0</v>
      </c>
      <c r="J481" s="50">
        <f t="shared" si="24"/>
        <v>3</v>
      </c>
      <c r="K481" s="50">
        <f t="shared" si="25"/>
        <v>0</v>
      </c>
      <c r="L481" s="15"/>
      <c r="M481" s="15"/>
      <c r="N481" s="15"/>
      <c r="O481" s="15"/>
      <c r="P481" s="15"/>
      <c r="Q481" s="15"/>
      <c r="R481" s="15"/>
      <c r="S481" s="15"/>
    </row>
    <row r="482" spans="2:19" x14ac:dyDescent="0.3">
      <c r="B482" s="53">
        <v>2020</v>
      </c>
      <c r="C482" s="15" t="s">
        <v>240</v>
      </c>
      <c r="D482" s="15" t="s">
        <v>88</v>
      </c>
      <c r="E482" s="15">
        <v>2013</v>
      </c>
      <c r="F482" s="15" t="s">
        <v>94</v>
      </c>
      <c r="G482" s="15">
        <v>5</v>
      </c>
      <c r="H482" s="51"/>
      <c r="I482" s="50">
        <f t="shared" si="23"/>
        <v>0</v>
      </c>
      <c r="J482" s="50">
        <f t="shared" si="24"/>
        <v>0</v>
      </c>
      <c r="K482" s="50">
        <f t="shared" si="25"/>
        <v>0</v>
      </c>
      <c r="L482" s="15"/>
      <c r="M482" s="15"/>
      <c r="N482" s="15"/>
      <c r="O482" s="15"/>
      <c r="P482" s="15"/>
      <c r="Q482" s="15"/>
      <c r="R482" s="15"/>
      <c r="S482" s="15"/>
    </row>
    <row r="483" spans="2:19" x14ac:dyDescent="0.3">
      <c r="B483" s="53">
        <v>2020</v>
      </c>
      <c r="C483" s="15" t="s">
        <v>240</v>
      </c>
      <c r="D483" s="15" t="s">
        <v>239</v>
      </c>
      <c r="E483" s="15">
        <v>2019</v>
      </c>
      <c r="F483" s="15" t="s">
        <v>82</v>
      </c>
      <c r="G483" s="15">
        <v>5</v>
      </c>
      <c r="H483" s="51">
        <v>800</v>
      </c>
      <c r="I483" s="50">
        <f t="shared" si="23"/>
        <v>0</v>
      </c>
      <c r="J483" s="50">
        <f t="shared" si="24"/>
        <v>0</v>
      </c>
      <c r="K483" s="50">
        <f t="shared" si="25"/>
        <v>800</v>
      </c>
      <c r="L483" s="15"/>
      <c r="M483" s="15"/>
      <c r="N483" s="15"/>
      <c r="O483" s="15"/>
      <c r="P483" s="15"/>
      <c r="Q483" s="15"/>
      <c r="R483" s="15"/>
      <c r="S483" s="15"/>
    </row>
    <row r="484" spans="2:19" x14ac:dyDescent="0.3">
      <c r="B484" s="53">
        <v>2020</v>
      </c>
      <c r="C484" s="15" t="s">
        <v>238</v>
      </c>
      <c r="D484" s="15" t="s">
        <v>237</v>
      </c>
      <c r="E484" s="15">
        <v>2019</v>
      </c>
      <c r="F484" s="15" t="s">
        <v>94</v>
      </c>
      <c r="G484" s="15">
        <v>4</v>
      </c>
      <c r="H484" s="51">
        <v>714</v>
      </c>
      <c r="I484" s="50">
        <f t="shared" si="23"/>
        <v>0</v>
      </c>
      <c r="J484" s="50">
        <f t="shared" si="24"/>
        <v>714</v>
      </c>
      <c r="K484" s="50">
        <f t="shared" si="25"/>
        <v>0</v>
      </c>
      <c r="L484" s="15"/>
      <c r="M484" s="15"/>
      <c r="N484" s="15"/>
      <c r="O484" s="15"/>
      <c r="P484" s="15"/>
      <c r="Q484" s="15"/>
      <c r="R484" s="15"/>
      <c r="S484" s="15"/>
    </row>
    <row r="485" spans="2:19" x14ac:dyDescent="0.3">
      <c r="B485" s="53">
        <v>2020</v>
      </c>
      <c r="C485" s="15" t="s">
        <v>236</v>
      </c>
      <c r="D485" s="15" t="s">
        <v>88</v>
      </c>
      <c r="E485" s="15">
        <v>2016</v>
      </c>
      <c r="F485" s="15" t="s">
        <v>82</v>
      </c>
      <c r="G485" s="15">
        <v>5</v>
      </c>
      <c r="H485" s="51">
        <v>433</v>
      </c>
      <c r="I485" s="50">
        <f t="shared" si="23"/>
        <v>0</v>
      </c>
      <c r="J485" s="50">
        <f t="shared" si="24"/>
        <v>0</v>
      </c>
      <c r="K485" s="50">
        <f t="shared" si="25"/>
        <v>433</v>
      </c>
      <c r="L485" s="15"/>
      <c r="M485" s="15"/>
      <c r="N485" s="15"/>
      <c r="O485" s="15"/>
      <c r="P485" s="15"/>
      <c r="Q485" s="15"/>
      <c r="R485" s="15"/>
      <c r="S485" s="15"/>
    </row>
    <row r="486" spans="2:19" x14ac:dyDescent="0.3">
      <c r="B486" s="53">
        <v>2020</v>
      </c>
      <c r="C486" s="15" t="s">
        <v>235</v>
      </c>
      <c r="D486" s="15" t="s">
        <v>88</v>
      </c>
      <c r="E486" s="15">
        <v>2014</v>
      </c>
      <c r="F486" s="15" t="s">
        <v>117</v>
      </c>
      <c r="G486" s="15">
        <v>3</v>
      </c>
      <c r="H486" s="51">
        <v>0</v>
      </c>
      <c r="I486" s="50">
        <f t="shared" si="23"/>
        <v>0</v>
      </c>
      <c r="J486" s="50">
        <f t="shared" si="24"/>
        <v>0</v>
      </c>
      <c r="K486" s="50">
        <f t="shared" si="25"/>
        <v>0</v>
      </c>
      <c r="L486" s="15"/>
      <c r="M486" s="15"/>
      <c r="N486" s="15"/>
      <c r="O486" s="15"/>
      <c r="P486" s="15"/>
      <c r="Q486" s="15"/>
      <c r="R486" s="15"/>
      <c r="S486" s="15"/>
    </row>
    <row r="487" spans="2:19" x14ac:dyDescent="0.3">
      <c r="B487" s="53">
        <v>2020</v>
      </c>
      <c r="C487" s="15" t="s">
        <v>234</v>
      </c>
      <c r="D487" s="15" t="s">
        <v>88</v>
      </c>
      <c r="E487" s="15">
        <v>2013</v>
      </c>
      <c r="F487" s="15" t="s">
        <v>117</v>
      </c>
      <c r="G487" s="15">
        <v>5</v>
      </c>
      <c r="H487" s="51" t="s">
        <v>88</v>
      </c>
      <c r="I487" s="50">
        <f t="shared" ref="I487:I550" si="26">IF(G487&lt;4,H487,0)</f>
        <v>0</v>
      </c>
      <c r="J487" s="50">
        <f t="shared" ref="J487:J550" si="27">IF(G487=4,H487,0)</f>
        <v>0</v>
      </c>
      <c r="K487" s="50" t="str">
        <f t="shared" ref="K487:K550" si="28">IF(G487=5,H487,0)</f>
        <v/>
      </c>
      <c r="L487" s="15"/>
      <c r="M487" s="15"/>
      <c r="N487" s="15"/>
      <c r="O487" s="15"/>
      <c r="P487" s="15"/>
      <c r="Q487" s="15"/>
      <c r="R487" s="15"/>
      <c r="S487" s="15"/>
    </row>
    <row r="488" spans="2:19" x14ac:dyDescent="0.3">
      <c r="B488" s="53">
        <v>2020</v>
      </c>
      <c r="C488" s="15" t="s">
        <v>233</v>
      </c>
      <c r="D488" s="15" t="s">
        <v>88</v>
      </c>
      <c r="E488" s="15">
        <v>2016</v>
      </c>
      <c r="F488" s="15" t="s">
        <v>82</v>
      </c>
      <c r="G488" s="15">
        <v>5</v>
      </c>
      <c r="H488" s="51">
        <v>204</v>
      </c>
      <c r="I488" s="50">
        <f t="shared" si="26"/>
        <v>0</v>
      </c>
      <c r="J488" s="50">
        <f t="shared" si="27"/>
        <v>0</v>
      </c>
      <c r="K488" s="50">
        <f t="shared" si="28"/>
        <v>204</v>
      </c>
      <c r="L488" s="15"/>
      <c r="M488" s="15"/>
      <c r="N488" s="15"/>
      <c r="O488" s="15"/>
      <c r="P488" s="15"/>
      <c r="Q488" s="15"/>
      <c r="R488" s="15"/>
      <c r="S488" s="15"/>
    </row>
    <row r="489" spans="2:19" x14ac:dyDescent="0.3">
      <c r="B489" s="53">
        <v>2020</v>
      </c>
      <c r="C489" s="15" t="s">
        <v>232</v>
      </c>
      <c r="D489" s="15" t="s">
        <v>88</v>
      </c>
      <c r="E489" s="15">
        <v>2018</v>
      </c>
      <c r="F489" s="15" t="s">
        <v>90</v>
      </c>
      <c r="G489" s="15">
        <v>5</v>
      </c>
      <c r="H489" s="51">
        <v>191</v>
      </c>
      <c r="I489" s="50">
        <f t="shared" si="26"/>
        <v>0</v>
      </c>
      <c r="J489" s="50">
        <f t="shared" si="27"/>
        <v>0</v>
      </c>
      <c r="K489" s="50">
        <f t="shared" si="28"/>
        <v>191</v>
      </c>
      <c r="L489" s="15"/>
      <c r="M489" s="15"/>
      <c r="N489" s="15"/>
      <c r="O489" s="15"/>
      <c r="P489" s="15"/>
      <c r="Q489" s="15"/>
      <c r="R489" s="15"/>
      <c r="S489" s="15"/>
    </row>
    <row r="490" spans="2:19" x14ac:dyDescent="0.3">
      <c r="B490" s="53">
        <v>2020</v>
      </c>
      <c r="C490" s="15" t="s">
        <v>231</v>
      </c>
      <c r="D490" s="15" t="s">
        <v>88</v>
      </c>
      <c r="E490" s="15">
        <v>2014</v>
      </c>
      <c r="F490" s="15" t="s">
        <v>101</v>
      </c>
      <c r="G490" s="15">
        <v>3</v>
      </c>
      <c r="H490" s="51">
        <v>0</v>
      </c>
      <c r="I490" s="50">
        <f t="shared" si="26"/>
        <v>0</v>
      </c>
      <c r="J490" s="50">
        <f t="shared" si="27"/>
        <v>0</v>
      </c>
      <c r="K490" s="50">
        <f t="shared" si="28"/>
        <v>0</v>
      </c>
      <c r="L490" s="15"/>
      <c r="M490" s="15"/>
      <c r="N490" s="15"/>
      <c r="O490" s="15"/>
      <c r="P490" s="15"/>
      <c r="Q490" s="15"/>
      <c r="R490" s="15"/>
      <c r="S490" s="15"/>
    </row>
    <row r="491" spans="2:19" x14ac:dyDescent="0.3">
      <c r="B491" s="53">
        <v>2020</v>
      </c>
      <c r="C491" s="15" t="s">
        <v>230</v>
      </c>
      <c r="D491" s="15" t="s">
        <v>229</v>
      </c>
      <c r="E491" s="15">
        <v>2018</v>
      </c>
      <c r="F491" s="15" t="s">
        <v>101</v>
      </c>
      <c r="G491" s="15">
        <v>4</v>
      </c>
      <c r="H491" s="51">
        <v>49</v>
      </c>
      <c r="I491" s="50">
        <f t="shared" si="26"/>
        <v>0</v>
      </c>
      <c r="J491" s="50">
        <f t="shared" si="27"/>
        <v>49</v>
      </c>
      <c r="K491" s="50">
        <f t="shared" si="28"/>
        <v>0</v>
      </c>
      <c r="L491" s="15"/>
      <c r="M491" s="15"/>
      <c r="N491" s="15"/>
      <c r="O491" s="15"/>
      <c r="P491" s="15"/>
      <c r="Q491" s="15"/>
      <c r="R491" s="15"/>
      <c r="S491" s="15"/>
    </row>
    <row r="492" spans="2:19" x14ac:dyDescent="0.3">
      <c r="B492" s="53">
        <v>2020</v>
      </c>
      <c r="C492" s="15" t="s">
        <v>228</v>
      </c>
      <c r="D492" s="15" t="s">
        <v>88</v>
      </c>
      <c r="E492" s="15">
        <v>2015</v>
      </c>
      <c r="F492" s="15" t="s">
        <v>133</v>
      </c>
      <c r="G492" s="15">
        <v>5</v>
      </c>
      <c r="H492" s="51">
        <v>0</v>
      </c>
      <c r="I492" s="50">
        <f t="shared" si="26"/>
        <v>0</v>
      </c>
      <c r="J492" s="50">
        <f t="shared" si="27"/>
        <v>0</v>
      </c>
      <c r="K492" s="50">
        <f t="shared" si="28"/>
        <v>0</v>
      </c>
      <c r="L492" s="15"/>
      <c r="M492" s="15"/>
      <c r="N492" s="15"/>
      <c r="O492" s="15"/>
      <c r="P492" s="15"/>
      <c r="Q492" s="15"/>
      <c r="R492" s="15"/>
      <c r="S492" s="15"/>
    </row>
    <row r="493" spans="2:19" x14ac:dyDescent="0.3">
      <c r="B493" s="53">
        <v>2020</v>
      </c>
      <c r="C493" s="15" t="s">
        <v>227</v>
      </c>
      <c r="D493" s="15" t="s">
        <v>226</v>
      </c>
      <c r="E493" s="15">
        <v>2021</v>
      </c>
      <c r="F493" s="15" t="s">
        <v>85</v>
      </c>
      <c r="G493" s="15">
        <v>5</v>
      </c>
      <c r="H493" s="51">
        <v>1</v>
      </c>
      <c r="I493" s="50">
        <f t="shared" si="26"/>
        <v>0</v>
      </c>
      <c r="J493" s="50">
        <f t="shared" si="27"/>
        <v>0</v>
      </c>
      <c r="K493" s="50">
        <f t="shared" si="28"/>
        <v>1</v>
      </c>
      <c r="L493" s="15"/>
      <c r="M493" s="15"/>
      <c r="N493" s="15"/>
      <c r="O493" s="15"/>
      <c r="P493" s="15"/>
      <c r="Q493" s="15"/>
      <c r="R493" s="15"/>
      <c r="S493" s="15"/>
    </row>
    <row r="494" spans="2:19" x14ac:dyDescent="0.3">
      <c r="B494" s="53">
        <v>2020</v>
      </c>
      <c r="C494" s="15" t="s">
        <v>225</v>
      </c>
      <c r="D494" s="15" t="s">
        <v>224</v>
      </c>
      <c r="E494" s="15">
        <v>2017</v>
      </c>
      <c r="F494" s="15" t="s">
        <v>77</v>
      </c>
      <c r="G494" s="15">
        <v>5</v>
      </c>
      <c r="H494" s="51">
        <v>166</v>
      </c>
      <c r="I494" s="50">
        <f t="shared" si="26"/>
        <v>0</v>
      </c>
      <c r="J494" s="50">
        <f t="shared" si="27"/>
        <v>0</v>
      </c>
      <c r="K494" s="50">
        <f t="shared" si="28"/>
        <v>166</v>
      </c>
      <c r="L494" s="15"/>
      <c r="M494" s="15"/>
      <c r="N494" s="15"/>
      <c r="O494" s="15"/>
      <c r="P494" s="15"/>
      <c r="Q494" s="15"/>
      <c r="R494" s="15"/>
      <c r="S494" s="15"/>
    </row>
    <row r="495" spans="2:19" x14ac:dyDescent="0.3">
      <c r="B495" s="53">
        <v>2020</v>
      </c>
      <c r="C495" s="15" t="s">
        <v>223</v>
      </c>
      <c r="D495" s="15" t="s">
        <v>88</v>
      </c>
      <c r="E495" s="15">
        <v>2014</v>
      </c>
      <c r="F495" s="15" t="s">
        <v>82</v>
      </c>
      <c r="G495" s="15">
        <v>5</v>
      </c>
      <c r="H495" s="51">
        <v>7</v>
      </c>
      <c r="I495" s="50">
        <f t="shared" si="26"/>
        <v>0</v>
      </c>
      <c r="J495" s="50">
        <f t="shared" si="27"/>
        <v>0</v>
      </c>
      <c r="K495" s="50">
        <f t="shared" si="28"/>
        <v>7</v>
      </c>
      <c r="L495" s="15"/>
      <c r="M495" s="15"/>
      <c r="N495" s="15"/>
      <c r="O495" s="15"/>
      <c r="P495" s="15"/>
      <c r="Q495" s="15"/>
      <c r="R495" s="15"/>
      <c r="S495" s="15"/>
    </row>
    <row r="496" spans="2:19" x14ac:dyDescent="0.3">
      <c r="B496" s="53">
        <v>2020</v>
      </c>
      <c r="C496" s="15" t="s">
        <v>222</v>
      </c>
      <c r="D496" s="15" t="s">
        <v>88</v>
      </c>
      <c r="E496" s="15">
        <v>2019</v>
      </c>
      <c r="F496" s="15" t="s">
        <v>85</v>
      </c>
      <c r="G496" s="15">
        <v>5</v>
      </c>
      <c r="H496" s="51">
        <v>102</v>
      </c>
      <c r="I496" s="50">
        <f t="shared" si="26"/>
        <v>0</v>
      </c>
      <c r="J496" s="50">
        <f t="shared" si="27"/>
        <v>0</v>
      </c>
      <c r="K496" s="50">
        <f t="shared" si="28"/>
        <v>102</v>
      </c>
      <c r="L496" s="15"/>
      <c r="M496" s="15"/>
      <c r="N496" s="15"/>
      <c r="O496" s="15"/>
      <c r="P496" s="15"/>
      <c r="Q496" s="15"/>
      <c r="R496" s="15"/>
      <c r="S496" s="15"/>
    </row>
    <row r="497" spans="2:19" x14ac:dyDescent="0.3">
      <c r="B497" s="53">
        <v>2020</v>
      </c>
      <c r="C497" s="15" t="s">
        <v>221</v>
      </c>
      <c r="D497" s="15" t="s">
        <v>88</v>
      </c>
      <c r="E497" s="15">
        <v>2013</v>
      </c>
      <c r="F497" s="15" t="s">
        <v>117</v>
      </c>
      <c r="G497" s="15">
        <v>5</v>
      </c>
      <c r="H497" s="51"/>
      <c r="I497" s="50">
        <f t="shared" si="26"/>
        <v>0</v>
      </c>
      <c r="J497" s="50">
        <f t="shared" si="27"/>
        <v>0</v>
      </c>
      <c r="K497" s="50">
        <f t="shared" si="28"/>
        <v>0</v>
      </c>
      <c r="L497" s="15"/>
      <c r="M497" s="15"/>
      <c r="N497" s="15"/>
      <c r="O497" s="15"/>
      <c r="P497" s="15"/>
      <c r="Q497" s="15"/>
      <c r="R497" s="15"/>
      <c r="S497" s="15"/>
    </row>
    <row r="498" spans="2:19" x14ac:dyDescent="0.3">
      <c r="B498" s="53">
        <v>2020</v>
      </c>
      <c r="C498" s="15" t="s">
        <v>220</v>
      </c>
      <c r="D498" s="15" t="s">
        <v>88</v>
      </c>
      <c r="E498" s="15">
        <v>2019</v>
      </c>
      <c r="F498" s="15" t="s">
        <v>82</v>
      </c>
      <c r="G498" s="15">
        <v>5</v>
      </c>
      <c r="H498" s="51">
        <v>0</v>
      </c>
      <c r="I498" s="50">
        <f t="shared" si="26"/>
        <v>0</v>
      </c>
      <c r="J498" s="50">
        <f t="shared" si="27"/>
        <v>0</v>
      </c>
      <c r="K498" s="50">
        <f t="shared" si="28"/>
        <v>0</v>
      </c>
      <c r="L498" s="15"/>
      <c r="M498" s="15"/>
      <c r="N498" s="15"/>
      <c r="O498" s="15"/>
      <c r="P498" s="15"/>
      <c r="Q498" s="15"/>
      <c r="R498" s="15"/>
      <c r="S498" s="15"/>
    </row>
    <row r="499" spans="2:19" x14ac:dyDescent="0.3">
      <c r="B499" s="53">
        <v>2020</v>
      </c>
      <c r="C499" s="15" t="s">
        <v>219</v>
      </c>
      <c r="D499" s="15" t="s">
        <v>218</v>
      </c>
      <c r="E499" s="15">
        <v>2019</v>
      </c>
      <c r="F499" s="15" t="s">
        <v>82</v>
      </c>
      <c r="G499" s="15">
        <v>5</v>
      </c>
      <c r="H499" s="51">
        <v>931</v>
      </c>
      <c r="I499" s="50">
        <f t="shared" si="26"/>
        <v>0</v>
      </c>
      <c r="J499" s="50">
        <f t="shared" si="27"/>
        <v>0</v>
      </c>
      <c r="K499" s="50">
        <f t="shared" si="28"/>
        <v>931</v>
      </c>
      <c r="L499" s="15"/>
      <c r="M499" s="15"/>
      <c r="N499" s="15"/>
      <c r="O499" s="15"/>
      <c r="P499" s="15"/>
      <c r="Q499" s="15"/>
      <c r="R499" s="15"/>
      <c r="S499" s="15"/>
    </row>
    <row r="500" spans="2:19" x14ac:dyDescent="0.3">
      <c r="B500" s="53">
        <v>2020</v>
      </c>
      <c r="C500" s="15" t="s">
        <v>217</v>
      </c>
      <c r="D500" s="15" t="s">
        <v>216</v>
      </c>
      <c r="E500" s="15">
        <v>2019</v>
      </c>
      <c r="F500" s="15" t="s">
        <v>94</v>
      </c>
      <c r="G500" s="15">
        <v>5</v>
      </c>
      <c r="H500" s="51">
        <v>854</v>
      </c>
      <c r="I500" s="50">
        <f t="shared" si="26"/>
        <v>0</v>
      </c>
      <c r="J500" s="50">
        <f t="shared" si="27"/>
        <v>0</v>
      </c>
      <c r="K500" s="50">
        <f t="shared" si="28"/>
        <v>854</v>
      </c>
      <c r="L500" s="15"/>
      <c r="M500" s="15"/>
      <c r="N500" s="15"/>
      <c r="O500" s="15"/>
      <c r="P500" s="15"/>
      <c r="Q500" s="15"/>
      <c r="R500" s="15"/>
      <c r="S500" s="15"/>
    </row>
    <row r="501" spans="2:19" x14ac:dyDescent="0.3">
      <c r="B501" s="53">
        <v>2020</v>
      </c>
      <c r="C501" s="15" t="s">
        <v>215</v>
      </c>
      <c r="D501" s="15" t="s">
        <v>214</v>
      </c>
      <c r="E501" s="15">
        <v>2015</v>
      </c>
      <c r="F501" s="15" t="s">
        <v>99</v>
      </c>
      <c r="G501" s="15">
        <v>5</v>
      </c>
      <c r="H501" s="51">
        <v>0</v>
      </c>
      <c r="I501" s="50">
        <f t="shared" si="26"/>
        <v>0</v>
      </c>
      <c r="J501" s="50">
        <f t="shared" si="27"/>
        <v>0</v>
      </c>
      <c r="K501" s="50">
        <f t="shared" si="28"/>
        <v>0</v>
      </c>
      <c r="L501" s="15"/>
      <c r="M501" s="15"/>
      <c r="N501" s="15"/>
      <c r="O501" s="15"/>
      <c r="P501" s="15"/>
      <c r="Q501" s="15"/>
      <c r="R501" s="15"/>
      <c r="S501" s="15"/>
    </row>
    <row r="502" spans="2:19" x14ac:dyDescent="0.3">
      <c r="B502" s="53">
        <v>2020</v>
      </c>
      <c r="C502" s="15" t="s">
        <v>213</v>
      </c>
      <c r="D502" s="15" t="s">
        <v>88</v>
      </c>
      <c r="E502" s="15">
        <v>2015</v>
      </c>
      <c r="F502" s="15" t="s">
        <v>82</v>
      </c>
      <c r="G502" s="15">
        <v>5</v>
      </c>
      <c r="H502" s="51">
        <v>181</v>
      </c>
      <c r="I502" s="50">
        <f t="shared" si="26"/>
        <v>0</v>
      </c>
      <c r="J502" s="50">
        <f t="shared" si="27"/>
        <v>0</v>
      </c>
      <c r="K502" s="50">
        <f t="shared" si="28"/>
        <v>181</v>
      </c>
      <c r="L502" s="15"/>
      <c r="M502" s="15"/>
      <c r="N502" s="15"/>
      <c r="O502" s="15"/>
      <c r="P502" s="15"/>
      <c r="Q502" s="15"/>
      <c r="R502" s="15"/>
      <c r="S502" s="15"/>
    </row>
    <row r="503" spans="2:19" x14ac:dyDescent="0.3">
      <c r="B503" s="53">
        <v>2020</v>
      </c>
      <c r="C503" s="15" t="s">
        <v>212</v>
      </c>
      <c r="D503" s="15" t="s">
        <v>88</v>
      </c>
      <c r="E503" s="15">
        <v>2017</v>
      </c>
      <c r="F503" s="15" t="s">
        <v>77</v>
      </c>
      <c r="G503" s="15">
        <v>5</v>
      </c>
      <c r="H503" s="51">
        <v>0</v>
      </c>
      <c r="I503" s="50">
        <f t="shared" si="26"/>
        <v>0</v>
      </c>
      <c r="J503" s="50">
        <f t="shared" si="27"/>
        <v>0</v>
      </c>
      <c r="K503" s="50">
        <f t="shared" si="28"/>
        <v>0</v>
      </c>
      <c r="L503" s="15"/>
      <c r="M503" s="15"/>
      <c r="N503" s="15"/>
      <c r="O503" s="15"/>
      <c r="P503" s="15"/>
      <c r="Q503" s="15"/>
      <c r="R503" s="15"/>
      <c r="S503" s="15"/>
    </row>
    <row r="504" spans="2:19" x14ac:dyDescent="0.3">
      <c r="B504" s="53">
        <v>2020</v>
      </c>
      <c r="C504" s="15" t="s">
        <v>211</v>
      </c>
      <c r="D504" s="15" t="s">
        <v>88</v>
      </c>
      <c r="E504" s="15">
        <v>2015</v>
      </c>
      <c r="F504" s="15" t="s">
        <v>117</v>
      </c>
      <c r="G504" s="15">
        <v>5</v>
      </c>
      <c r="H504" s="51">
        <v>193</v>
      </c>
      <c r="I504" s="50">
        <f t="shared" si="26"/>
        <v>0</v>
      </c>
      <c r="J504" s="50">
        <f t="shared" si="27"/>
        <v>0</v>
      </c>
      <c r="K504" s="50">
        <f t="shared" si="28"/>
        <v>193</v>
      </c>
      <c r="L504" s="15"/>
      <c r="M504" s="15"/>
      <c r="N504" s="15"/>
      <c r="O504" s="15"/>
      <c r="P504" s="15"/>
      <c r="Q504" s="15"/>
      <c r="R504" s="15"/>
      <c r="S504" s="15"/>
    </row>
    <row r="505" spans="2:19" x14ac:dyDescent="0.3">
      <c r="B505" s="53">
        <v>2020</v>
      </c>
      <c r="C505" s="15" t="s">
        <v>210</v>
      </c>
      <c r="D505" s="15" t="s">
        <v>88</v>
      </c>
      <c r="E505" s="15">
        <v>2014</v>
      </c>
      <c r="F505" s="15" t="s">
        <v>117</v>
      </c>
      <c r="G505" s="15">
        <v>4</v>
      </c>
      <c r="H505" s="51">
        <v>0</v>
      </c>
      <c r="I505" s="50">
        <f t="shared" si="26"/>
        <v>0</v>
      </c>
      <c r="J505" s="50">
        <f t="shared" si="27"/>
        <v>0</v>
      </c>
      <c r="K505" s="50">
        <f t="shared" si="28"/>
        <v>0</v>
      </c>
      <c r="L505" s="15"/>
      <c r="M505" s="15"/>
      <c r="N505" s="15"/>
      <c r="O505" s="15"/>
      <c r="P505" s="15"/>
      <c r="Q505" s="15"/>
      <c r="R505" s="15"/>
      <c r="S505" s="15"/>
    </row>
    <row r="506" spans="2:19" x14ac:dyDescent="0.3">
      <c r="B506" s="53">
        <v>2020</v>
      </c>
      <c r="C506" s="15" t="s">
        <v>209</v>
      </c>
      <c r="D506" s="15" t="s">
        <v>88</v>
      </c>
      <c r="E506" s="15">
        <v>2016</v>
      </c>
      <c r="F506" s="15" t="s">
        <v>101</v>
      </c>
      <c r="G506" s="15">
        <v>5</v>
      </c>
      <c r="H506" s="51">
        <v>1</v>
      </c>
      <c r="I506" s="50">
        <f t="shared" si="26"/>
        <v>0</v>
      </c>
      <c r="J506" s="50">
        <f t="shared" si="27"/>
        <v>0</v>
      </c>
      <c r="K506" s="50">
        <f t="shared" si="28"/>
        <v>1</v>
      </c>
      <c r="L506" s="15"/>
      <c r="M506" s="15"/>
      <c r="N506" s="15"/>
      <c r="O506" s="15"/>
      <c r="P506" s="15"/>
      <c r="Q506" s="15"/>
      <c r="R506" s="15"/>
      <c r="S506" s="15"/>
    </row>
    <row r="507" spans="2:19" x14ac:dyDescent="0.3">
      <c r="B507" s="53">
        <v>2020</v>
      </c>
      <c r="C507" s="15" t="s">
        <v>208</v>
      </c>
      <c r="D507" s="15" t="s">
        <v>88</v>
      </c>
      <c r="E507" s="15">
        <v>2015</v>
      </c>
      <c r="F507" s="15" t="s">
        <v>90</v>
      </c>
      <c r="G507" s="15">
        <v>5</v>
      </c>
      <c r="H507" s="51">
        <v>3</v>
      </c>
      <c r="I507" s="50">
        <f t="shared" si="26"/>
        <v>0</v>
      </c>
      <c r="J507" s="50">
        <f t="shared" si="27"/>
        <v>0</v>
      </c>
      <c r="K507" s="50">
        <f t="shared" si="28"/>
        <v>3</v>
      </c>
      <c r="L507" s="15"/>
      <c r="M507" s="15"/>
      <c r="N507" s="15"/>
      <c r="O507" s="15"/>
      <c r="P507" s="15"/>
      <c r="Q507" s="15"/>
      <c r="R507" s="15"/>
      <c r="S507" s="15"/>
    </row>
    <row r="508" spans="2:19" x14ac:dyDescent="0.3">
      <c r="B508" s="53">
        <v>2020</v>
      </c>
      <c r="C508" s="15" t="s">
        <v>207</v>
      </c>
      <c r="D508" s="15" t="s">
        <v>88</v>
      </c>
      <c r="E508" s="15">
        <v>2014</v>
      </c>
      <c r="F508" s="15" t="s">
        <v>94</v>
      </c>
      <c r="G508" s="15">
        <v>4</v>
      </c>
      <c r="H508" s="51">
        <v>0</v>
      </c>
      <c r="I508" s="50">
        <f t="shared" si="26"/>
        <v>0</v>
      </c>
      <c r="J508" s="50">
        <f t="shared" si="27"/>
        <v>0</v>
      </c>
      <c r="K508" s="50">
        <f t="shared" si="28"/>
        <v>0</v>
      </c>
      <c r="L508" s="15"/>
      <c r="M508" s="15"/>
      <c r="N508" s="15"/>
      <c r="O508" s="15"/>
      <c r="P508" s="15"/>
      <c r="Q508" s="15"/>
      <c r="R508" s="15"/>
      <c r="S508" s="15"/>
    </row>
    <row r="509" spans="2:19" x14ac:dyDescent="0.3">
      <c r="B509" s="53">
        <v>2020</v>
      </c>
      <c r="C509" s="15" t="s">
        <v>206</v>
      </c>
      <c r="D509" s="15" t="s">
        <v>88</v>
      </c>
      <c r="E509" s="15">
        <v>2013</v>
      </c>
      <c r="F509" s="15" t="s">
        <v>94</v>
      </c>
      <c r="G509" s="15">
        <v>5</v>
      </c>
      <c r="H509" s="51" t="s">
        <v>88</v>
      </c>
      <c r="I509" s="50">
        <f t="shared" si="26"/>
        <v>0</v>
      </c>
      <c r="J509" s="50">
        <f t="shared" si="27"/>
        <v>0</v>
      </c>
      <c r="K509" s="50" t="str">
        <f t="shared" si="28"/>
        <v/>
      </c>
      <c r="L509" s="15"/>
      <c r="M509" s="15"/>
      <c r="N509" s="15"/>
      <c r="O509" s="15"/>
      <c r="P509" s="15"/>
      <c r="Q509" s="15"/>
      <c r="R509" s="15"/>
      <c r="S509" s="15"/>
    </row>
    <row r="510" spans="2:19" x14ac:dyDescent="0.3">
      <c r="B510" s="53">
        <v>2020</v>
      </c>
      <c r="C510" s="15" t="s">
        <v>205</v>
      </c>
      <c r="D510" s="15" t="s">
        <v>204</v>
      </c>
      <c r="E510" s="15">
        <v>2019</v>
      </c>
      <c r="F510" s="15" t="s">
        <v>99</v>
      </c>
      <c r="G510" s="15">
        <v>4</v>
      </c>
      <c r="H510" s="51">
        <v>6</v>
      </c>
      <c r="I510" s="50">
        <f t="shared" si="26"/>
        <v>0</v>
      </c>
      <c r="J510" s="50">
        <f t="shared" si="27"/>
        <v>6</v>
      </c>
      <c r="K510" s="50">
        <f t="shared" si="28"/>
        <v>0</v>
      </c>
      <c r="L510" s="15"/>
      <c r="M510" s="15"/>
      <c r="N510" s="15"/>
      <c r="O510" s="15"/>
      <c r="P510" s="15"/>
      <c r="Q510" s="15"/>
      <c r="R510" s="15"/>
      <c r="S510" s="15"/>
    </row>
    <row r="511" spans="2:19" x14ac:dyDescent="0.3">
      <c r="B511" s="53">
        <v>2020</v>
      </c>
      <c r="C511" s="15" t="s">
        <v>203</v>
      </c>
      <c r="D511" s="15" t="s">
        <v>202</v>
      </c>
      <c r="E511" s="15">
        <v>2017</v>
      </c>
      <c r="F511" s="15" t="s">
        <v>82</v>
      </c>
      <c r="G511" s="15">
        <v>5</v>
      </c>
      <c r="H511" s="51">
        <v>282</v>
      </c>
      <c r="I511" s="50">
        <f t="shared" si="26"/>
        <v>0</v>
      </c>
      <c r="J511" s="50">
        <f t="shared" si="27"/>
        <v>0</v>
      </c>
      <c r="K511" s="50">
        <f t="shared" si="28"/>
        <v>282</v>
      </c>
      <c r="L511" s="15"/>
      <c r="M511" s="15"/>
      <c r="N511" s="15"/>
      <c r="O511" s="15"/>
      <c r="P511" s="15"/>
      <c r="Q511" s="15"/>
      <c r="R511" s="15"/>
      <c r="S511" s="15"/>
    </row>
    <row r="512" spans="2:19" x14ac:dyDescent="0.3">
      <c r="B512" s="53">
        <v>2020</v>
      </c>
      <c r="C512" s="15" t="s">
        <v>201</v>
      </c>
      <c r="D512" s="15" t="s">
        <v>200</v>
      </c>
      <c r="E512" s="15">
        <v>2016</v>
      </c>
      <c r="F512" s="15" t="s">
        <v>82</v>
      </c>
      <c r="G512" s="15">
        <v>5</v>
      </c>
      <c r="H512" s="51">
        <v>201</v>
      </c>
      <c r="I512" s="50">
        <f t="shared" si="26"/>
        <v>0</v>
      </c>
      <c r="J512" s="50">
        <f t="shared" si="27"/>
        <v>0</v>
      </c>
      <c r="K512" s="50">
        <f t="shared" si="28"/>
        <v>201</v>
      </c>
      <c r="L512" s="15"/>
      <c r="M512" s="15"/>
      <c r="N512" s="15"/>
      <c r="O512" s="15"/>
      <c r="P512" s="15"/>
      <c r="Q512" s="15"/>
      <c r="R512" s="15"/>
      <c r="S512" s="15"/>
    </row>
    <row r="513" spans="2:19" x14ac:dyDescent="0.3">
      <c r="B513" s="53">
        <v>2020</v>
      </c>
      <c r="C513" s="15" t="s">
        <v>199</v>
      </c>
      <c r="D513" s="15" t="s">
        <v>198</v>
      </c>
      <c r="E513" s="15">
        <v>2017</v>
      </c>
      <c r="F513" s="15" t="s">
        <v>94</v>
      </c>
      <c r="G513" s="15">
        <v>5</v>
      </c>
      <c r="H513" s="51">
        <v>275</v>
      </c>
      <c r="I513" s="50">
        <f t="shared" si="26"/>
        <v>0</v>
      </c>
      <c r="J513" s="50">
        <f t="shared" si="27"/>
        <v>0</v>
      </c>
      <c r="K513" s="50">
        <f t="shared" si="28"/>
        <v>275</v>
      </c>
      <c r="L513" s="15"/>
      <c r="M513" s="15"/>
      <c r="N513" s="15"/>
      <c r="O513" s="15"/>
      <c r="P513" s="15"/>
      <c r="Q513" s="15"/>
      <c r="R513" s="15"/>
      <c r="S513" s="15"/>
    </row>
    <row r="514" spans="2:19" x14ac:dyDescent="0.3">
      <c r="B514" s="53">
        <v>2020</v>
      </c>
      <c r="C514" s="15" t="s">
        <v>197</v>
      </c>
      <c r="D514" s="15" t="s">
        <v>196</v>
      </c>
      <c r="E514" s="15">
        <v>2020</v>
      </c>
      <c r="F514" s="15" t="s">
        <v>117</v>
      </c>
      <c r="G514" s="15">
        <v>5</v>
      </c>
      <c r="H514" s="51">
        <v>468</v>
      </c>
      <c r="I514" s="50">
        <f t="shared" si="26"/>
        <v>0</v>
      </c>
      <c r="J514" s="50">
        <f t="shared" si="27"/>
        <v>0</v>
      </c>
      <c r="K514" s="50">
        <f t="shared" si="28"/>
        <v>468</v>
      </c>
      <c r="L514" s="15"/>
      <c r="M514" s="15"/>
      <c r="N514" s="15"/>
      <c r="O514" s="15"/>
      <c r="P514" s="15"/>
      <c r="Q514" s="15"/>
      <c r="R514" s="15"/>
      <c r="S514" s="15"/>
    </row>
    <row r="515" spans="2:19" x14ac:dyDescent="0.3">
      <c r="B515" s="53">
        <v>2020</v>
      </c>
      <c r="C515" s="15" t="s">
        <v>195</v>
      </c>
      <c r="D515" s="15" t="s">
        <v>194</v>
      </c>
      <c r="E515" s="15">
        <v>2019</v>
      </c>
      <c r="F515" s="15" t="s">
        <v>94</v>
      </c>
      <c r="G515" s="15">
        <v>3</v>
      </c>
      <c r="H515" s="51">
        <v>276</v>
      </c>
      <c r="I515" s="50">
        <f t="shared" si="26"/>
        <v>276</v>
      </c>
      <c r="J515" s="50">
        <f t="shared" si="27"/>
        <v>0</v>
      </c>
      <c r="K515" s="50">
        <f t="shared" si="28"/>
        <v>0</v>
      </c>
      <c r="L515" s="15"/>
      <c r="M515" s="15"/>
      <c r="N515" s="15"/>
      <c r="O515" s="15"/>
      <c r="P515" s="15"/>
      <c r="Q515" s="15"/>
      <c r="R515" s="15"/>
      <c r="S515" s="15"/>
    </row>
    <row r="516" spans="2:19" x14ac:dyDescent="0.3">
      <c r="B516" s="53">
        <v>2020</v>
      </c>
      <c r="C516" s="15" t="s">
        <v>193</v>
      </c>
      <c r="D516" s="15" t="s">
        <v>192</v>
      </c>
      <c r="E516" s="15">
        <v>2019</v>
      </c>
      <c r="F516" s="15" t="s">
        <v>77</v>
      </c>
      <c r="G516" s="15">
        <v>5</v>
      </c>
      <c r="H516" s="51">
        <v>111</v>
      </c>
      <c r="I516" s="50">
        <f t="shared" si="26"/>
        <v>0</v>
      </c>
      <c r="J516" s="50">
        <f t="shared" si="27"/>
        <v>0</v>
      </c>
      <c r="K516" s="50">
        <f t="shared" si="28"/>
        <v>111</v>
      </c>
      <c r="L516" s="15"/>
      <c r="M516" s="15"/>
      <c r="N516" s="15"/>
      <c r="O516" s="15"/>
      <c r="P516" s="15"/>
      <c r="Q516" s="15"/>
      <c r="R516" s="15"/>
      <c r="S516" s="15"/>
    </row>
    <row r="517" spans="2:19" x14ac:dyDescent="0.3">
      <c r="B517" s="53">
        <v>2020</v>
      </c>
      <c r="C517" s="15" t="s">
        <v>191</v>
      </c>
      <c r="D517" s="15" t="s">
        <v>88</v>
      </c>
      <c r="E517" s="15">
        <v>2021</v>
      </c>
      <c r="F517" s="15" t="s">
        <v>77</v>
      </c>
      <c r="G517" s="15">
        <v>5</v>
      </c>
      <c r="H517" s="51">
        <v>0</v>
      </c>
      <c r="I517" s="50">
        <f t="shared" si="26"/>
        <v>0</v>
      </c>
      <c r="J517" s="50">
        <f t="shared" si="27"/>
        <v>0</v>
      </c>
      <c r="K517" s="50">
        <f t="shared" si="28"/>
        <v>0</v>
      </c>
      <c r="L517" s="15"/>
      <c r="M517" s="15"/>
      <c r="N517" s="15"/>
      <c r="O517" s="15"/>
      <c r="P517" s="15"/>
      <c r="Q517" s="15"/>
      <c r="R517" s="15"/>
      <c r="S517" s="15"/>
    </row>
    <row r="518" spans="2:19" x14ac:dyDescent="0.3">
      <c r="B518" s="53">
        <v>2020</v>
      </c>
      <c r="C518" s="15" t="s">
        <v>190</v>
      </c>
      <c r="D518" s="15" t="s">
        <v>95</v>
      </c>
      <c r="E518" s="15">
        <v>2019</v>
      </c>
      <c r="F518" s="15" t="s">
        <v>94</v>
      </c>
      <c r="G518" s="15">
        <v>3</v>
      </c>
      <c r="H518" s="51">
        <v>160</v>
      </c>
      <c r="I518" s="50">
        <f t="shared" si="26"/>
        <v>160</v>
      </c>
      <c r="J518" s="50">
        <f t="shared" si="27"/>
        <v>0</v>
      </c>
      <c r="K518" s="50">
        <f t="shared" si="28"/>
        <v>0</v>
      </c>
      <c r="L518" s="15"/>
      <c r="M518" s="15"/>
      <c r="N518" s="15"/>
      <c r="O518" s="15"/>
      <c r="P518" s="15"/>
      <c r="Q518" s="15"/>
      <c r="R518" s="15"/>
      <c r="S518" s="15"/>
    </row>
    <row r="519" spans="2:19" x14ac:dyDescent="0.3">
      <c r="B519" s="53">
        <v>2020</v>
      </c>
      <c r="C519" s="15" t="s">
        <v>189</v>
      </c>
      <c r="D519" s="15" t="s">
        <v>88</v>
      </c>
      <c r="E519" s="15">
        <v>2014</v>
      </c>
      <c r="F519" s="15" t="s">
        <v>94</v>
      </c>
      <c r="G519" s="15">
        <v>5</v>
      </c>
      <c r="H519" s="51">
        <v>624</v>
      </c>
      <c r="I519" s="50">
        <f t="shared" si="26"/>
        <v>0</v>
      </c>
      <c r="J519" s="50">
        <f t="shared" si="27"/>
        <v>0</v>
      </c>
      <c r="K519" s="50">
        <f t="shared" si="28"/>
        <v>624</v>
      </c>
      <c r="L519" s="15"/>
      <c r="M519" s="15"/>
      <c r="N519" s="15"/>
      <c r="O519" s="15"/>
      <c r="P519" s="15"/>
      <c r="Q519" s="15"/>
      <c r="R519" s="15"/>
      <c r="S519" s="15"/>
    </row>
    <row r="520" spans="2:19" x14ac:dyDescent="0.3">
      <c r="B520" s="53">
        <v>2020</v>
      </c>
      <c r="C520" s="15" t="s">
        <v>188</v>
      </c>
      <c r="D520" s="15" t="s">
        <v>183</v>
      </c>
      <c r="E520" s="15">
        <v>2019</v>
      </c>
      <c r="F520" s="15" t="s">
        <v>117</v>
      </c>
      <c r="G520" s="15">
        <v>5</v>
      </c>
      <c r="H520" s="51">
        <v>1158</v>
      </c>
      <c r="I520" s="50">
        <f t="shared" si="26"/>
        <v>0</v>
      </c>
      <c r="J520" s="50">
        <f t="shared" si="27"/>
        <v>0</v>
      </c>
      <c r="K520" s="50">
        <f t="shared" si="28"/>
        <v>1158</v>
      </c>
      <c r="L520" s="15"/>
      <c r="M520" s="15"/>
      <c r="N520" s="15"/>
      <c r="O520" s="15"/>
      <c r="P520" s="15"/>
      <c r="Q520" s="15"/>
      <c r="R520" s="15"/>
      <c r="S520" s="15"/>
    </row>
    <row r="521" spans="2:19" x14ac:dyDescent="0.3">
      <c r="B521" s="53">
        <v>2020</v>
      </c>
      <c r="C521" s="15" t="s">
        <v>187</v>
      </c>
      <c r="D521" s="15" t="s">
        <v>88</v>
      </c>
      <c r="E521" s="15">
        <v>2017</v>
      </c>
      <c r="F521" s="15" t="s">
        <v>82</v>
      </c>
      <c r="G521" s="15">
        <v>5</v>
      </c>
      <c r="H521" s="51">
        <v>739</v>
      </c>
      <c r="I521" s="50">
        <f t="shared" si="26"/>
        <v>0</v>
      </c>
      <c r="J521" s="50">
        <f t="shared" si="27"/>
        <v>0</v>
      </c>
      <c r="K521" s="50">
        <f t="shared" si="28"/>
        <v>739</v>
      </c>
      <c r="L521" s="15"/>
      <c r="M521" s="15"/>
      <c r="N521" s="15"/>
      <c r="O521" s="15"/>
      <c r="P521" s="15"/>
      <c r="Q521" s="15"/>
      <c r="R521" s="15"/>
      <c r="S521" s="15"/>
    </row>
    <row r="522" spans="2:19" x14ac:dyDescent="0.3">
      <c r="B522" s="53">
        <v>2020</v>
      </c>
      <c r="C522" s="15" t="s">
        <v>186</v>
      </c>
      <c r="D522" s="15" t="s">
        <v>88</v>
      </c>
      <c r="E522" s="15">
        <v>2017</v>
      </c>
      <c r="F522" s="15" t="s">
        <v>77</v>
      </c>
      <c r="G522" s="15">
        <v>5</v>
      </c>
      <c r="H522" s="51">
        <v>750</v>
      </c>
      <c r="I522" s="50">
        <f t="shared" si="26"/>
        <v>0</v>
      </c>
      <c r="J522" s="50">
        <f t="shared" si="27"/>
        <v>0</v>
      </c>
      <c r="K522" s="50">
        <f t="shared" si="28"/>
        <v>750</v>
      </c>
      <c r="L522" s="15"/>
      <c r="M522" s="15"/>
      <c r="N522" s="15"/>
      <c r="O522" s="15"/>
      <c r="P522" s="15"/>
      <c r="Q522" s="15"/>
      <c r="R522" s="15"/>
      <c r="S522" s="15"/>
    </row>
    <row r="523" spans="2:19" x14ac:dyDescent="0.3">
      <c r="B523" s="53">
        <v>2020</v>
      </c>
      <c r="C523" s="15" t="s">
        <v>185</v>
      </c>
      <c r="D523" s="15" t="s">
        <v>88</v>
      </c>
      <c r="E523" s="15">
        <v>2019</v>
      </c>
      <c r="F523" s="15" t="s">
        <v>90</v>
      </c>
      <c r="G523" s="15">
        <v>5</v>
      </c>
      <c r="H523" s="51">
        <v>3896</v>
      </c>
      <c r="I523" s="50">
        <f t="shared" si="26"/>
        <v>0</v>
      </c>
      <c r="J523" s="50">
        <f t="shared" si="27"/>
        <v>0</v>
      </c>
      <c r="K523" s="50">
        <f t="shared" si="28"/>
        <v>3896</v>
      </c>
      <c r="L523" s="15"/>
      <c r="M523" s="15"/>
      <c r="N523" s="15"/>
      <c r="O523" s="15"/>
      <c r="P523" s="15"/>
      <c r="Q523" s="15"/>
      <c r="R523" s="15"/>
      <c r="S523" s="15"/>
    </row>
    <row r="524" spans="2:19" x14ac:dyDescent="0.3">
      <c r="B524" s="53">
        <v>2020</v>
      </c>
      <c r="C524" s="15" t="s">
        <v>184</v>
      </c>
      <c r="D524" s="15" t="s">
        <v>183</v>
      </c>
      <c r="E524" s="15">
        <v>2019</v>
      </c>
      <c r="F524" s="15" t="s">
        <v>117</v>
      </c>
      <c r="G524" s="15">
        <v>5</v>
      </c>
      <c r="H524" s="51">
        <v>892</v>
      </c>
      <c r="I524" s="50">
        <f t="shared" si="26"/>
        <v>0</v>
      </c>
      <c r="J524" s="50">
        <f t="shared" si="27"/>
        <v>0</v>
      </c>
      <c r="K524" s="50">
        <f t="shared" si="28"/>
        <v>892</v>
      </c>
      <c r="L524" s="15"/>
      <c r="M524" s="15"/>
      <c r="N524" s="15"/>
      <c r="O524" s="15"/>
      <c r="P524" s="15"/>
      <c r="Q524" s="15"/>
      <c r="R524" s="15"/>
      <c r="S524" s="15"/>
    </row>
    <row r="525" spans="2:19" x14ac:dyDescent="0.3">
      <c r="B525" s="53">
        <v>2020</v>
      </c>
      <c r="C525" s="15" t="s">
        <v>182</v>
      </c>
      <c r="D525" s="15" t="s">
        <v>88</v>
      </c>
      <c r="E525" s="15">
        <v>2015</v>
      </c>
      <c r="F525" s="15" t="s">
        <v>90</v>
      </c>
      <c r="G525" s="15">
        <v>5</v>
      </c>
      <c r="H525" s="51">
        <v>1477</v>
      </c>
      <c r="I525" s="50">
        <f t="shared" si="26"/>
        <v>0</v>
      </c>
      <c r="J525" s="50">
        <f t="shared" si="27"/>
        <v>0</v>
      </c>
      <c r="K525" s="50">
        <f t="shared" si="28"/>
        <v>1477</v>
      </c>
      <c r="L525" s="15"/>
      <c r="M525" s="15"/>
      <c r="N525" s="15"/>
      <c r="O525" s="15"/>
      <c r="P525" s="15"/>
      <c r="Q525" s="15"/>
      <c r="R525" s="15"/>
      <c r="S525" s="15"/>
    </row>
    <row r="526" spans="2:19" x14ac:dyDescent="0.3">
      <c r="B526" s="53">
        <v>2020</v>
      </c>
      <c r="C526" s="15" t="s">
        <v>181</v>
      </c>
      <c r="D526" s="15" t="s">
        <v>180</v>
      </c>
      <c r="E526" s="15">
        <v>2014</v>
      </c>
      <c r="F526" s="15" t="s">
        <v>94</v>
      </c>
      <c r="G526" s="15">
        <v>4</v>
      </c>
      <c r="H526" s="51">
        <v>2</v>
      </c>
      <c r="I526" s="50">
        <f t="shared" si="26"/>
        <v>0</v>
      </c>
      <c r="J526" s="50">
        <f t="shared" si="27"/>
        <v>2</v>
      </c>
      <c r="K526" s="50">
        <f t="shared" si="28"/>
        <v>0</v>
      </c>
      <c r="L526" s="15"/>
      <c r="M526" s="15"/>
      <c r="N526" s="15"/>
      <c r="O526" s="15"/>
      <c r="P526" s="15"/>
      <c r="Q526" s="15"/>
      <c r="R526" s="15"/>
      <c r="S526" s="15"/>
    </row>
    <row r="527" spans="2:19" x14ac:dyDescent="0.3">
      <c r="B527" s="53">
        <v>2020</v>
      </c>
      <c r="C527" s="15" t="s">
        <v>179</v>
      </c>
      <c r="D527" s="15" t="s">
        <v>178</v>
      </c>
      <c r="E527" s="15">
        <v>2014</v>
      </c>
      <c r="F527" s="15" t="s">
        <v>94</v>
      </c>
      <c r="G527" s="15">
        <v>4</v>
      </c>
      <c r="H527" s="51">
        <v>1</v>
      </c>
      <c r="I527" s="50">
        <f t="shared" si="26"/>
        <v>0</v>
      </c>
      <c r="J527" s="50">
        <f t="shared" si="27"/>
        <v>1</v>
      </c>
      <c r="K527" s="50">
        <f t="shared" si="28"/>
        <v>0</v>
      </c>
      <c r="L527" s="15"/>
      <c r="M527" s="15"/>
      <c r="N527" s="15"/>
      <c r="O527" s="15"/>
      <c r="P527" s="15"/>
      <c r="Q527" s="15"/>
      <c r="R527" s="15"/>
      <c r="S527" s="15"/>
    </row>
    <row r="528" spans="2:19" x14ac:dyDescent="0.3">
      <c r="B528" s="53">
        <v>2020</v>
      </c>
      <c r="C528" s="15" t="s">
        <v>177</v>
      </c>
      <c r="D528" s="15" t="s">
        <v>176</v>
      </c>
      <c r="E528" s="15">
        <v>2019</v>
      </c>
      <c r="F528" s="15" t="s">
        <v>117</v>
      </c>
      <c r="G528" s="15">
        <v>5</v>
      </c>
      <c r="H528" s="51">
        <v>59</v>
      </c>
      <c r="I528" s="50">
        <f t="shared" si="26"/>
        <v>0</v>
      </c>
      <c r="J528" s="50">
        <f t="shared" si="27"/>
        <v>0</v>
      </c>
      <c r="K528" s="50">
        <f t="shared" si="28"/>
        <v>59</v>
      </c>
      <c r="L528" s="15"/>
      <c r="M528" s="15"/>
      <c r="N528" s="15"/>
      <c r="O528" s="15"/>
      <c r="P528" s="15"/>
      <c r="Q528" s="15"/>
      <c r="R528" s="15"/>
      <c r="S528" s="15"/>
    </row>
    <row r="529" spans="2:19" x14ac:dyDescent="0.3">
      <c r="B529" s="53">
        <v>2020</v>
      </c>
      <c r="C529" s="15" t="s">
        <v>175</v>
      </c>
      <c r="D529" s="15" t="s">
        <v>174</v>
      </c>
      <c r="E529" s="15">
        <v>2016</v>
      </c>
      <c r="F529" s="15" t="s">
        <v>117</v>
      </c>
      <c r="G529" s="15">
        <v>4</v>
      </c>
      <c r="H529" s="51">
        <v>0</v>
      </c>
      <c r="I529" s="50">
        <f t="shared" si="26"/>
        <v>0</v>
      </c>
      <c r="J529" s="50">
        <f t="shared" si="27"/>
        <v>0</v>
      </c>
      <c r="K529" s="50">
        <f t="shared" si="28"/>
        <v>0</v>
      </c>
      <c r="L529" s="15"/>
      <c r="M529" s="15"/>
      <c r="N529" s="15"/>
      <c r="O529" s="15"/>
      <c r="P529" s="15"/>
      <c r="Q529" s="15"/>
      <c r="R529" s="15"/>
      <c r="S529" s="15"/>
    </row>
    <row r="530" spans="2:19" x14ac:dyDescent="0.3">
      <c r="B530" s="53">
        <v>2020</v>
      </c>
      <c r="C530" s="15" t="s">
        <v>173</v>
      </c>
      <c r="D530" s="15" t="s">
        <v>88</v>
      </c>
      <c r="E530" s="15">
        <v>2016</v>
      </c>
      <c r="F530" s="15" t="s">
        <v>117</v>
      </c>
      <c r="G530" s="15">
        <v>4</v>
      </c>
      <c r="H530" s="51">
        <v>0</v>
      </c>
      <c r="I530" s="50">
        <f t="shared" si="26"/>
        <v>0</v>
      </c>
      <c r="J530" s="50">
        <f t="shared" si="27"/>
        <v>0</v>
      </c>
      <c r="K530" s="50">
        <f t="shared" si="28"/>
        <v>0</v>
      </c>
      <c r="L530" s="15"/>
      <c r="M530" s="15"/>
      <c r="N530" s="15"/>
      <c r="O530" s="15"/>
      <c r="P530" s="15"/>
      <c r="Q530" s="15"/>
      <c r="R530" s="15"/>
      <c r="S530" s="15"/>
    </row>
    <row r="531" spans="2:19" x14ac:dyDescent="0.3">
      <c r="B531" s="53">
        <v>2020</v>
      </c>
      <c r="C531" s="15" t="s">
        <v>172</v>
      </c>
      <c r="D531" s="15" t="s">
        <v>171</v>
      </c>
      <c r="E531" s="15">
        <v>2019</v>
      </c>
      <c r="F531" s="15" t="s">
        <v>82</v>
      </c>
      <c r="G531" s="15">
        <v>5</v>
      </c>
      <c r="H531" s="51">
        <v>171</v>
      </c>
      <c r="I531" s="50">
        <f t="shared" si="26"/>
        <v>0</v>
      </c>
      <c r="J531" s="50">
        <f t="shared" si="27"/>
        <v>0</v>
      </c>
      <c r="K531" s="50">
        <f t="shared" si="28"/>
        <v>171</v>
      </c>
      <c r="L531" s="15"/>
      <c r="M531" s="15"/>
      <c r="N531" s="15"/>
      <c r="O531" s="15"/>
      <c r="P531" s="15"/>
      <c r="Q531" s="15"/>
      <c r="R531" s="15"/>
      <c r="S531" s="15"/>
    </row>
    <row r="532" spans="2:19" x14ac:dyDescent="0.3">
      <c r="B532" s="53">
        <v>2020</v>
      </c>
      <c r="C532" s="15" t="s">
        <v>170</v>
      </c>
      <c r="D532" s="15" t="s">
        <v>88</v>
      </c>
      <c r="E532" s="15">
        <v>2017</v>
      </c>
      <c r="F532" s="15" t="s">
        <v>117</v>
      </c>
      <c r="G532" s="15">
        <v>5</v>
      </c>
      <c r="H532" s="51">
        <v>0</v>
      </c>
      <c r="I532" s="50">
        <f t="shared" si="26"/>
        <v>0</v>
      </c>
      <c r="J532" s="50">
        <f t="shared" si="27"/>
        <v>0</v>
      </c>
      <c r="K532" s="50">
        <f t="shared" si="28"/>
        <v>0</v>
      </c>
      <c r="L532" s="15"/>
      <c r="M532" s="15"/>
      <c r="N532" s="15"/>
      <c r="O532" s="15"/>
      <c r="P532" s="15"/>
      <c r="Q532" s="15"/>
      <c r="R532" s="15"/>
      <c r="S532" s="15"/>
    </row>
    <row r="533" spans="2:19" x14ac:dyDescent="0.3">
      <c r="B533" s="53">
        <v>2020</v>
      </c>
      <c r="C533" s="15" t="s">
        <v>169</v>
      </c>
      <c r="D533" s="15" t="s">
        <v>168</v>
      </c>
      <c r="E533" s="15">
        <v>2016</v>
      </c>
      <c r="F533" s="15" t="s">
        <v>117</v>
      </c>
      <c r="G533" s="15">
        <v>5</v>
      </c>
      <c r="H533" s="51">
        <v>0</v>
      </c>
      <c r="I533" s="50">
        <f t="shared" si="26"/>
        <v>0</v>
      </c>
      <c r="J533" s="50">
        <f t="shared" si="27"/>
        <v>0</v>
      </c>
      <c r="K533" s="50">
        <f t="shared" si="28"/>
        <v>0</v>
      </c>
      <c r="L533" s="15"/>
      <c r="M533" s="15"/>
      <c r="N533" s="15"/>
      <c r="O533" s="15"/>
      <c r="P533" s="15"/>
      <c r="Q533" s="15"/>
      <c r="R533" s="15"/>
      <c r="S533" s="15"/>
    </row>
    <row r="534" spans="2:19" x14ac:dyDescent="0.3">
      <c r="B534" s="53">
        <v>2020</v>
      </c>
      <c r="C534" s="15" t="s">
        <v>167</v>
      </c>
      <c r="D534" s="15" t="s">
        <v>88</v>
      </c>
      <c r="E534" s="15">
        <v>2014</v>
      </c>
      <c r="F534" s="15" t="s">
        <v>90</v>
      </c>
      <c r="G534" s="15">
        <v>5</v>
      </c>
      <c r="H534" s="51">
        <v>199</v>
      </c>
      <c r="I534" s="50">
        <f t="shared" si="26"/>
        <v>0</v>
      </c>
      <c r="J534" s="50">
        <f t="shared" si="27"/>
        <v>0</v>
      </c>
      <c r="K534" s="50">
        <f t="shared" si="28"/>
        <v>199</v>
      </c>
      <c r="L534" s="15"/>
      <c r="M534" s="15"/>
      <c r="N534" s="15"/>
      <c r="O534" s="15"/>
      <c r="P534" s="15"/>
      <c r="Q534" s="15"/>
      <c r="R534" s="15"/>
      <c r="S534" s="15"/>
    </row>
    <row r="535" spans="2:19" x14ac:dyDescent="0.3">
      <c r="B535" s="53">
        <v>2020</v>
      </c>
      <c r="C535" s="15" t="s">
        <v>166</v>
      </c>
      <c r="D535" s="15" t="s">
        <v>88</v>
      </c>
      <c r="E535" s="15">
        <v>2017</v>
      </c>
      <c r="F535" s="15" t="s">
        <v>117</v>
      </c>
      <c r="G535" s="15">
        <v>5</v>
      </c>
      <c r="H535" s="51">
        <v>40</v>
      </c>
      <c r="I535" s="50">
        <f t="shared" si="26"/>
        <v>0</v>
      </c>
      <c r="J535" s="50">
        <f t="shared" si="27"/>
        <v>0</v>
      </c>
      <c r="K535" s="50">
        <f t="shared" si="28"/>
        <v>40</v>
      </c>
      <c r="L535" s="15"/>
      <c r="M535" s="15"/>
      <c r="N535" s="15"/>
      <c r="O535" s="15"/>
      <c r="P535" s="15"/>
      <c r="Q535" s="15"/>
      <c r="R535" s="15"/>
      <c r="S535" s="15"/>
    </row>
    <row r="536" spans="2:19" x14ac:dyDescent="0.3">
      <c r="B536" s="53">
        <v>2020</v>
      </c>
      <c r="C536" s="15" t="s">
        <v>165</v>
      </c>
      <c r="D536" s="15" t="s">
        <v>164</v>
      </c>
      <c r="E536" s="15">
        <v>2016</v>
      </c>
      <c r="F536" s="15" t="s">
        <v>94</v>
      </c>
      <c r="G536" s="15">
        <v>4</v>
      </c>
      <c r="H536" s="51">
        <v>0</v>
      </c>
      <c r="I536" s="50">
        <f t="shared" si="26"/>
        <v>0</v>
      </c>
      <c r="J536" s="50">
        <f t="shared" si="27"/>
        <v>0</v>
      </c>
      <c r="K536" s="50">
        <f t="shared" si="28"/>
        <v>0</v>
      </c>
      <c r="L536" s="15"/>
      <c r="M536" s="15"/>
      <c r="N536" s="15"/>
      <c r="O536" s="15"/>
      <c r="P536" s="15"/>
      <c r="Q536" s="15"/>
      <c r="R536" s="15"/>
      <c r="S536" s="15"/>
    </row>
    <row r="537" spans="2:19" x14ac:dyDescent="0.3">
      <c r="B537" s="53">
        <v>2020</v>
      </c>
      <c r="C537" s="15" t="s">
        <v>163</v>
      </c>
      <c r="D537" s="15" t="s">
        <v>162</v>
      </c>
      <c r="E537" s="15">
        <v>2014</v>
      </c>
      <c r="F537" s="15" t="s">
        <v>94</v>
      </c>
      <c r="G537" s="15">
        <v>3</v>
      </c>
      <c r="H537" s="51">
        <v>0</v>
      </c>
      <c r="I537" s="50">
        <f t="shared" si="26"/>
        <v>0</v>
      </c>
      <c r="J537" s="50">
        <f t="shared" si="27"/>
        <v>0</v>
      </c>
      <c r="K537" s="50">
        <f t="shared" si="28"/>
        <v>0</v>
      </c>
      <c r="L537" s="15"/>
      <c r="M537" s="15"/>
      <c r="N537" s="15"/>
      <c r="O537" s="15"/>
      <c r="P537" s="15"/>
      <c r="Q537" s="15"/>
      <c r="R537" s="15"/>
      <c r="S537" s="15"/>
    </row>
    <row r="538" spans="2:19" x14ac:dyDescent="0.3">
      <c r="B538" s="53">
        <v>2020</v>
      </c>
      <c r="C538" s="15" t="s">
        <v>161</v>
      </c>
      <c r="D538" s="15" t="s">
        <v>160</v>
      </c>
      <c r="E538" s="15">
        <v>2016</v>
      </c>
      <c r="F538" s="15" t="s">
        <v>94</v>
      </c>
      <c r="G538" s="15">
        <v>5</v>
      </c>
      <c r="H538" s="51">
        <v>47</v>
      </c>
      <c r="I538" s="50">
        <f t="shared" si="26"/>
        <v>0</v>
      </c>
      <c r="J538" s="50">
        <f t="shared" si="27"/>
        <v>0</v>
      </c>
      <c r="K538" s="50">
        <f t="shared" si="28"/>
        <v>47</v>
      </c>
      <c r="L538" s="15"/>
      <c r="M538" s="15"/>
      <c r="N538" s="15"/>
      <c r="O538" s="15"/>
      <c r="P538" s="15"/>
      <c r="Q538" s="15"/>
      <c r="R538" s="15"/>
      <c r="S538" s="15"/>
    </row>
    <row r="539" spans="2:19" x14ac:dyDescent="0.3">
      <c r="B539" s="53">
        <v>2020</v>
      </c>
      <c r="C539" s="15" t="s">
        <v>159</v>
      </c>
      <c r="D539" s="15" t="s">
        <v>158</v>
      </c>
      <c r="E539" s="15">
        <v>2018</v>
      </c>
      <c r="F539" s="15" t="s">
        <v>94</v>
      </c>
      <c r="G539" s="15">
        <v>3</v>
      </c>
      <c r="H539" s="51">
        <v>65</v>
      </c>
      <c r="I539" s="50">
        <f t="shared" si="26"/>
        <v>65</v>
      </c>
      <c r="J539" s="50">
        <f t="shared" si="27"/>
        <v>0</v>
      </c>
      <c r="K539" s="50">
        <f t="shared" si="28"/>
        <v>0</v>
      </c>
      <c r="L539" s="15"/>
      <c r="M539" s="15"/>
      <c r="N539" s="15"/>
      <c r="O539" s="15"/>
      <c r="P539" s="15"/>
      <c r="Q539" s="15"/>
      <c r="R539" s="15"/>
      <c r="S539" s="15"/>
    </row>
    <row r="540" spans="2:19" x14ac:dyDescent="0.3">
      <c r="B540" s="53">
        <v>2020</v>
      </c>
      <c r="C540" s="15" t="s">
        <v>157</v>
      </c>
      <c r="D540" s="15" t="s">
        <v>156</v>
      </c>
      <c r="E540" s="15">
        <v>2017</v>
      </c>
      <c r="F540" s="15" t="s">
        <v>94</v>
      </c>
      <c r="G540" s="15">
        <v>4</v>
      </c>
      <c r="H540" s="51">
        <v>164</v>
      </c>
      <c r="I540" s="50">
        <f t="shared" si="26"/>
        <v>0</v>
      </c>
      <c r="J540" s="50">
        <f t="shared" si="27"/>
        <v>164</v>
      </c>
      <c r="K540" s="50">
        <f t="shared" si="28"/>
        <v>0</v>
      </c>
      <c r="L540" s="15"/>
      <c r="M540" s="15"/>
      <c r="N540" s="15"/>
      <c r="O540" s="15"/>
      <c r="P540" s="15"/>
      <c r="Q540" s="15"/>
      <c r="R540" s="15"/>
      <c r="S540" s="15"/>
    </row>
    <row r="541" spans="2:19" x14ac:dyDescent="0.3">
      <c r="B541" s="53">
        <v>2020</v>
      </c>
      <c r="C541" s="15" t="s">
        <v>155</v>
      </c>
      <c r="D541" s="15" t="s">
        <v>88</v>
      </c>
      <c r="E541" s="15">
        <v>2013</v>
      </c>
      <c r="F541" s="15" t="s">
        <v>117</v>
      </c>
      <c r="G541" s="15">
        <v>5</v>
      </c>
      <c r="H541" s="51" t="s">
        <v>88</v>
      </c>
      <c r="I541" s="50">
        <f t="shared" si="26"/>
        <v>0</v>
      </c>
      <c r="J541" s="50">
        <f t="shared" si="27"/>
        <v>0</v>
      </c>
      <c r="K541" s="50" t="str">
        <f t="shared" si="28"/>
        <v/>
      </c>
      <c r="L541" s="15"/>
      <c r="M541" s="15"/>
      <c r="N541" s="15"/>
      <c r="O541" s="15"/>
      <c r="P541" s="15"/>
      <c r="Q541" s="15"/>
      <c r="R541" s="15"/>
      <c r="S541" s="15"/>
    </row>
    <row r="542" spans="2:19" x14ac:dyDescent="0.3">
      <c r="B542" s="53">
        <v>2020</v>
      </c>
      <c r="C542" s="15" t="s">
        <v>154</v>
      </c>
      <c r="D542" s="15" t="s">
        <v>153</v>
      </c>
      <c r="E542" s="15">
        <v>2015</v>
      </c>
      <c r="F542" s="15" t="s">
        <v>94</v>
      </c>
      <c r="G542" s="15">
        <v>5</v>
      </c>
      <c r="H542" s="51">
        <v>716</v>
      </c>
      <c r="I542" s="50">
        <f t="shared" si="26"/>
        <v>0</v>
      </c>
      <c r="J542" s="50">
        <f t="shared" si="27"/>
        <v>0</v>
      </c>
      <c r="K542" s="50">
        <f t="shared" si="28"/>
        <v>716</v>
      </c>
      <c r="L542" s="15"/>
      <c r="M542" s="15"/>
      <c r="N542" s="15"/>
      <c r="O542" s="15"/>
      <c r="P542" s="15"/>
      <c r="Q542" s="15"/>
      <c r="R542" s="15"/>
      <c r="S542" s="15"/>
    </row>
    <row r="543" spans="2:19" x14ac:dyDescent="0.3">
      <c r="B543" s="53">
        <v>2020</v>
      </c>
      <c r="C543" s="15" t="s">
        <v>152</v>
      </c>
      <c r="D543" s="15" t="s">
        <v>151</v>
      </c>
      <c r="E543" s="15">
        <v>2019</v>
      </c>
      <c r="F543" s="15" t="s">
        <v>90</v>
      </c>
      <c r="G543" s="15">
        <v>5</v>
      </c>
      <c r="H543" s="51">
        <v>783</v>
      </c>
      <c r="I543" s="50">
        <f t="shared" si="26"/>
        <v>0</v>
      </c>
      <c r="J543" s="50">
        <f t="shared" si="27"/>
        <v>0</v>
      </c>
      <c r="K543" s="50">
        <f t="shared" si="28"/>
        <v>783</v>
      </c>
      <c r="L543" s="15"/>
      <c r="M543" s="15"/>
      <c r="N543" s="15"/>
      <c r="O543" s="15"/>
      <c r="P543" s="15"/>
      <c r="Q543" s="15"/>
      <c r="R543" s="15"/>
      <c r="S543" s="15"/>
    </row>
    <row r="544" spans="2:19" x14ac:dyDescent="0.3">
      <c r="B544" s="53">
        <v>2020</v>
      </c>
      <c r="C544" s="15" t="s">
        <v>150</v>
      </c>
      <c r="D544" s="15" t="s">
        <v>88</v>
      </c>
      <c r="E544" s="15">
        <v>2014</v>
      </c>
      <c r="F544" s="15" t="s">
        <v>85</v>
      </c>
      <c r="G544" s="15">
        <v>5</v>
      </c>
      <c r="H544" s="51">
        <v>119</v>
      </c>
      <c r="I544" s="50">
        <f t="shared" si="26"/>
        <v>0</v>
      </c>
      <c r="J544" s="50">
        <f t="shared" si="27"/>
        <v>0</v>
      </c>
      <c r="K544" s="50">
        <f t="shared" si="28"/>
        <v>119</v>
      </c>
      <c r="L544" s="15"/>
      <c r="M544" s="15"/>
      <c r="N544" s="15"/>
      <c r="O544" s="15"/>
      <c r="P544" s="15"/>
      <c r="Q544" s="15"/>
      <c r="R544" s="15"/>
      <c r="S544" s="15"/>
    </row>
    <row r="545" spans="2:19" x14ac:dyDescent="0.3">
      <c r="B545" s="53">
        <v>2020</v>
      </c>
      <c r="C545" s="15" t="s">
        <v>149</v>
      </c>
      <c r="D545" s="15" t="s">
        <v>148</v>
      </c>
      <c r="E545" s="15">
        <v>2019</v>
      </c>
      <c r="F545" s="15" t="s">
        <v>77</v>
      </c>
      <c r="G545" s="15">
        <v>5</v>
      </c>
      <c r="H545" s="51">
        <v>86</v>
      </c>
      <c r="I545" s="50">
        <f t="shared" si="26"/>
        <v>0</v>
      </c>
      <c r="J545" s="50">
        <f t="shared" si="27"/>
        <v>0</v>
      </c>
      <c r="K545" s="50">
        <f t="shared" si="28"/>
        <v>86</v>
      </c>
      <c r="L545" s="15"/>
      <c r="M545" s="15"/>
      <c r="N545" s="15"/>
      <c r="O545" s="15"/>
      <c r="P545" s="15"/>
      <c r="Q545" s="15"/>
      <c r="R545" s="15"/>
      <c r="S545" s="15"/>
    </row>
    <row r="546" spans="2:19" x14ac:dyDescent="0.3">
      <c r="B546" s="53">
        <v>2020</v>
      </c>
      <c r="C546" s="15" t="s">
        <v>147</v>
      </c>
      <c r="D546" s="15" t="s">
        <v>88</v>
      </c>
      <c r="E546" s="15">
        <v>2013</v>
      </c>
      <c r="F546" s="15" t="s">
        <v>117</v>
      </c>
      <c r="G546" s="15">
        <v>5</v>
      </c>
      <c r="H546" s="51"/>
      <c r="I546" s="50">
        <f t="shared" si="26"/>
        <v>0</v>
      </c>
      <c r="J546" s="50">
        <f t="shared" si="27"/>
        <v>0</v>
      </c>
      <c r="K546" s="50">
        <f t="shared" si="28"/>
        <v>0</v>
      </c>
      <c r="L546" s="15"/>
      <c r="M546" s="15"/>
      <c r="N546" s="15"/>
      <c r="O546" s="15"/>
      <c r="P546" s="15"/>
      <c r="Q546" s="15"/>
      <c r="R546" s="15"/>
      <c r="S546" s="15"/>
    </row>
    <row r="547" spans="2:19" x14ac:dyDescent="0.3">
      <c r="B547" s="53">
        <v>2020</v>
      </c>
      <c r="C547" s="15" t="s">
        <v>146</v>
      </c>
      <c r="D547" s="15" t="s">
        <v>145</v>
      </c>
      <c r="E547" s="15">
        <v>2015</v>
      </c>
      <c r="F547" s="15" t="s">
        <v>90</v>
      </c>
      <c r="G547" s="15">
        <v>5</v>
      </c>
      <c r="H547" s="51">
        <v>1</v>
      </c>
      <c r="I547" s="50">
        <f t="shared" si="26"/>
        <v>0</v>
      </c>
      <c r="J547" s="50">
        <f t="shared" si="27"/>
        <v>0</v>
      </c>
      <c r="K547" s="50">
        <f t="shared" si="28"/>
        <v>1</v>
      </c>
      <c r="L547" s="15"/>
      <c r="M547" s="15"/>
      <c r="N547" s="15"/>
      <c r="O547" s="15"/>
      <c r="P547" s="15"/>
      <c r="Q547" s="15"/>
      <c r="R547" s="15"/>
      <c r="S547" s="15"/>
    </row>
    <row r="548" spans="2:19" x14ac:dyDescent="0.3">
      <c r="B548" s="53">
        <v>2020</v>
      </c>
      <c r="C548" s="15" t="s">
        <v>144</v>
      </c>
      <c r="D548" s="15" t="s">
        <v>143</v>
      </c>
      <c r="E548" s="15">
        <v>2017</v>
      </c>
      <c r="F548" s="15" t="s">
        <v>94</v>
      </c>
      <c r="G548" s="15">
        <v>4</v>
      </c>
      <c r="H548" s="51">
        <v>85</v>
      </c>
      <c r="I548" s="50">
        <f t="shared" si="26"/>
        <v>0</v>
      </c>
      <c r="J548" s="50">
        <f t="shared" si="27"/>
        <v>85</v>
      </c>
      <c r="K548" s="50">
        <f t="shared" si="28"/>
        <v>0</v>
      </c>
      <c r="L548" s="15"/>
      <c r="M548" s="15"/>
      <c r="N548" s="15"/>
      <c r="O548" s="15"/>
      <c r="P548" s="15"/>
      <c r="Q548" s="15"/>
      <c r="R548" s="15"/>
      <c r="S548" s="15"/>
    </row>
    <row r="549" spans="2:19" x14ac:dyDescent="0.3">
      <c r="B549" s="53">
        <v>2020</v>
      </c>
      <c r="C549" s="15" t="s">
        <v>142</v>
      </c>
      <c r="D549" s="15" t="s">
        <v>141</v>
      </c>
      <c r="E549" s="15">
        <v>2017</v>
      </c>
      <c r="F549" s="15" t="s">
        <v>82</v>
      </c>
      <c r="G549" s="15">
        <v>5</v>
      </c>
      <c r="H549" s="51">
        <v>1614</v>
      </c>
      <c r="I549" s="50">
        <f t="shared" si="26"/>
        <v>0</v>
      </c>
      <c r="J549" s="50">
        <f t="shared" si="27"/>
        <v>0</v>
      </c>
      <c r="K549" s="50">
        <f t="shared" si="28"/>
        <v>1614</v>
      </c>
      <c r="L549" s="15"/>
      <c r="M549" s="15"/>
      <c r="N549" s="15"/>
      <c r="O549" s="15"/>
      <c r="P549" s="15"/>
      <c r="Q549" s="15"/>
      <c r="R549" s="15"/>
      <c r="S549" s="15"/>
    </row>
    <row r="550" spans="2:19" x14ac:dyDescent="0.3">
      <c r="B550" s="53">
        <v>2020</v>
      </c>
      <c r="C550" s="15" t="s">
        <v>140</v>
      </c>
      <c r="D550" s="15" t="s">
        <v>88</v>
      </c>
      <c r="E550" s="15">
        <v>2019</v>
      </c>
      <c r="F550" s="15" t="s">
        <v>117</v>
      </c>
      <c r="G550" s="15">
        <v>5</v>
      </c>
      <c r="H550" s="51">
        <v>5392</v>
      </c>
      <c r="I550" s="50">
        <f t="shared" si="26"/>
        <v>0</v>
      </c>
      <c r="J550" s="50">
        <f t="shared" si="27"/>
        <v>0</v>
      </c>
      <c r="K550" s="50">
        <f t="shared" si="28"/>
        <v>5392</v>
      </c>
      <c r="L550" s="15"/>
      <c r="M550" s="15"/>
      <c r="N550" s="15"/>
      <c r="O550" s="15"/>
      <c r="P550" s="15"/>
      <c r="Q550" s="15"/>
      <c r="R550" s="15"/>
      <c r="S550" s="15"/>
    </row>
    <row r="551" spans="2:19" x14ac:dyDescent="0.3">
      <c r="B551" s="53">
        <v>2020</v>
      </c>
      <c r="C551" s="15" t="s">
        <v>139</v>
      </c>
      <c r="D551" s="15" t="s">
        <v>138</v>
      </c>
      <c r="E551" s="15">
        <v>2016</v>
      </c>
      <c r="F551" s="15" t="s">
        <v>137</v>
      </c>
      <c r="G551" s="15">
        <v>5</v>
      </c>
      <c r="H551" s="51">
        <v>0</v>
      </c>
      <c r="I551" s="50">
        <f t="shared" ref="I551:I581" si="29">IF(G551&lt;4,H551,0)</f>
        <v>0</v>
      </c>
      <c r="J551" s="50">
        <f t="shared" ref="J551:J581" si="30">IF(G551=4,H551,0)</f>
        <v>0</v>
      </c>
      <c r="K551" s="50">
        <f t="shared" ref="K551:K581" si="31">IF(G551=5,H551,0)</f>
        <v>0</v>
      </c>
      <c r="L551" s="15"/>
      <c r="M551" s="15"/>
      <c r="N551" s="15"/>
      <c r="O551" s="15"/>
      <c r="P551" s="15"/>
      <c r="Q551" s="15"/>
      <c r="R551" s="15"/>
      <c r="S551" s="15"/>
    </row>
    <row r="552" spans="2:19" x14ac:dyDescent="0.3">
      <c r="B552" s="53">
        <v>2020</v>
      </c>
      <c r="C552" s="15" t="s">
        <v>136</v>
      </c>
      <c r="D552" s="15" t="s">
        <v>135</v>
      </c>
      <c r="E552" s="15">
        <v>2016</v>
      </c>
      <c r="F552" s="15" t="s">
        <v>90</v>
      </c>
      <c r="G552" s="15">
        <v>5</v>
      </c>
      <c r="H552" s="51">
        <v>9</v>
      </c>
      <c r="I552" s="50">
        <f t="shared" si="29"/>
        <v>0</v>
      </c>
      <c r="J552" s="50">
        <f t="shared" si="30"/>
        <v>0</v>
      </c>
      <c r="K552" s="50">
        <f t="shared" si="31"/>
        <v>9</v>
      </c>
      <c r="L552" s="15"/>
      <c r="M552" s="15"/>
      <c r="N552" s="15"/>
      <c r="O552" s="15"/>
      <c r="P552" s="15"/>
      <c r="Q552" s="15"/>
      <c r="R552" s="15"/>
      <c r="S552" s="15"/>
    </row>
    <row r="553" spans="2:19" x14ac:dyDescent="0.3">
      <c r="B553" s="53">
        <v>2020</v>
      </c>
      <c r="C553" s="15" t="s">
        <v>134</v>
      </c>
      <c r="D553" s="15" t="s">
        <v>88</v>
      </c>
      <c r="E553" s="15">
        <v>2015</v>
      </c>
      <c r="F553" s="15" t="s">
        <v>133</v>
      </c>
      <c r="G553" s="15">
        <v>5</v>
      </c>
      <c r="H553" s="51">
        <v>191</v>
      </c>
      <c r="I553" s="50">
        <f t="shared" si="29"/>
        <v>0</v>
      </c>
      <c r="J553" s="50">
        <f t="shared" si="30"/>
        <v>0</v>
      </c>
      <c r="K553" s="50">
        <f t="shared" si="31"/>
        <v>191</v>
      </c>
      <c r="L553" s="15"/>
      <c r="M553" s="15"/>
      <c r="N553" s="15"/>
      <c r="O553" s="15"/>
      <c r="P553" s="15"/>
      <c r="Q553" s="15"/>
      <c r="R553" s="15"/>
      <c r="S553" s="15"/>
    </row>
    <row r="554" spans="2:19" x14ac:dyDescent="0.3">
      <c r="B554" s="53">
        <v>2020</v>
      </c>
      <c r="C554" s="15" t="s">
        <v>132</v>
      </c>
      <c r="D554" s="15" t="s">
        <v>88</v>
      </c>
      <c r="E554" s="15">
        <v>2018</v>
      </c>
      <c r="F554" s="15" t="s">
        <v>101</v>
      </c>
      <c r="G554" s="15">
        <v>4</v>
      </c>
      <c r="H554" s="51">
        <v>0</v>
      </c>
      <c r="I554" s="50">
        <f t="shared" si="29"/>
        <v>0</v>
      </c>
      <c r="J554" s="50">
        <f t="shared" si="30"/>
        <v>0</v>
      </c>
      <c r="K554" s="50">
        <f t="shared" si="31"/>
        <v>0</v>
      </c>
      <c r="L554" s="15"/>
      <c r="M554" s="15"/>
      <c r="N554" s="15"/>
      <c r="O554" s="15"/>
      <c r="P554" s="15"/>
      <c r="Q554" s="15"/>
      <c r="R554" s="15"/>
      <c r="S554" s="15"/>
    </row>
    <row r="555" spans="2:19" x14ac:dyDescent="0.3">
      <c r="B555" s="53">
        <v>2020</v>
      </c>
      <c r="C555" s="15" t="s">
        <v>131</v>
      </c>
      <c r="D555" s="15" t="s">
        <v>130</v>
      </c>
      <c r="E555" s="15">
        <v>2019</v>
      </c>
      <c r="F555" s="15" t="s">
        <v>82</v>
      </c>
      <c r="G555" s="15">
        <v>5</v>
      </c>
      <c r="H555" s="51">
        <v>1914</v>
      </c>
      <c r="I555" s="50">
        <f t="shared" si="29"/>
        <v>0</v>
      </c>
      <c r="J555" s="50">
        <f t="shared" si="30"/>
        <v>0</v>
      </c>
      <c r="K555" s="50">
        <f t="shared" si="31"/>
        <v>1914</v>
      </c>
      <c r="L555" s="15"/>
      <c r="M555" s="15"/>
      <c r="N555" s="15"/>
      <c r="O555" s="15"/>
      <c r="P555" s="15"/>
      <c r="Q555" s="15"/>
      <c r="R555" s="15"/>
      <c r="S555" s="15"/>
    </row>
    <row r="556" spans="2:19" x14ac:dyDescent="0.3">
      <c r="B556" s="53">
        <v>2020</v>
      </c>
      <c r="C556" s="15" t="s">
        <v>128</v>
      </c>
      <c r="D556" s="15" t="s">
        <v>129</v>
      </c>
      <c r="E556" s="15">
        <v>2017</v>
      </c>
      <c r="F556" s="15" t="s">
        <v>94</v>
      </c>
      <c r="G556" s="15">
        <v>5</v>
      </c>
      <c r="H556" s="51">
        <v>3399</v>
      </c>
      <c r="I556" s="50">
        <f t="shared" si="29"/>
        <v>0</v>
      </c>
      <c r="J556" s="50">
        <f t="shared" si="30"/>
        <v>0</v>
      </c>
      <c r="K556" s="50">
        <f t="shared" si="31"/>
        <v>3399</v>
      </c>
      <c r="L556" s="15"/>
      <c r="M556" s="15"/>
      <c r="N556" s="15"/>
      <c r="O556" s="15"/>
      <c r="P556" s="15"/>
      <c r="Q556" s="15"/>
      <c r="R556" s="15"/>
      <c r="S556" s="15"/>
    </row>
    <row r="557" spans="2:19" x14ac:dyDescent="0.3">
      <c r="B557" s="53">
        <v>2020</v>
      </c>
      <c r="C557" s="15" t="s">
        <v>128</v>
      </c>
      <c r="D557" s="15" t="s">
        <v>127</v>
      </c>
      <c r="E557" s="15">
        <v>2020</v>
      </c>
      <c r="F557" s="15" t="s">
        <v>117</v>
      </c>
      <c r="G557" s="15">
        <v>5</v>
      </c>
      <c r="H557" s="51">
        <v>0</v>
      </c>
      <c r="I557" s="50">
        <f t="shared" si="29"/>
        <v>0</v>
      </c>
      <c r="J557" s="50">
        <f t="shared" si="30"/>
        <v>0</v>
      </c>
      <c r="K557" s="50">
        <f t="shared" si="31"/>
        <v>0</v>
      </c>
      <c r="L557" s="15"/>
      <c r="M557" s="15"/>
      <c r="N557" s="15"/>
      <c r="O557" s="15"/>
      <c r="P557" s="15"/>
      <c r="Q557" s="15"/>
      <c r="R557" s="15"/>
      <c r="S557" s="15"/>
    </row>
    <row r="558" spans="2:19" x14ac:dyDescent="0.3">
      <c r="B558" s="53">
        <v>2020</v>
      </c>
      <c r="C558" s="15" t="s">
        <v>126</v>
      </c>
      <c r="D558" s="15" t="s">
        <v>125</v>
      </c>
      <c r="E558" s="15">
        <v>2017</v>
      </c>
      <c r="F558" s="15" t="s">
        <v>85</v>
      </c>
      <c r="G558" s="15">
        <v>5</v>
      </c>
      <c r="H558" s="51">
        <v>80</v>
      </c>
      <c r="I558" s="50">
        <f t="shared" si="29"/>
        <v>0</v>
      </c>
      <c r="J558" s="50">
        <f t="shared" si="30"/>
        <v>0</v>
      </c>
      <c r="K558" s="50">
        <f t="shared" si="31"/>
        <v>80</v>
      </c>
      <c r="L558" s="15"/>
      <c r="M558" s="15"/>
      <c r="N558" s="15"/>
      <c r="O558" s="15"/>
      <c r="P558" s="15"/>
      <c r="Q558" s="15"/>
      <c r="R558" s="15"/>
      <c r="S558" s="15"/>
    </row>
    <row r="559" spans="2:19" x14ac:dyDescent="0.3">
      <c r="B559" s="53">
        <v>2020</v>
      </c>
      <c r="C559" s="15" t="s">
        <v>124</v>
      </c>
      <c r="D559" s="15" t="s">
        <v>123</v>
      </c>
      <c r="E559" s="15">
        <v>2015</v>
      </c>
      <c r="F559" s="15" t="s">
        <v>101</v>
      </c>
      <c r="G559" s="15">
        <v>4</v>
      </c>
      <c r="H559" s="51">
        <v>300</v>
      </c>
      <c r="I559" s="50">
        <f t="shared" si="29"/>
        <v>0</v>
      </c>
      <c r="J559" s="50">
        <f t="shared" si="30"/>
        <v>300</v>
      </c>
      <c r="K559" s="50">
        <f t="shared" si="31"/>
        <v>0</v>
      </c>
      <c r="L559" s="15"/>
      <c r="M559" s="15"/>
      <c r="N559" s="15"/>
      <c r="O559" s="15"/>
      <c r="P559" s="15"/>
      <c r="Q559" s="15"/>
      <c r="R559" s="15"/>
      <c r="S559" s="15"/>
    </row>
    <row r="560" spans="2:19" x14ac:dyDescent="0.3">
      <c r="B560" s="53">
        <v>2020</v>
      </c>
      <c r="C560" s="15" t="s">
        <v>122</v>
      </c>
      <c r="D560" s="15" t="s">
        <v>121</v>
      </c>
      <c r="E560" s="15">
        <v>2019</v>
      </c>
      <c r="F560" s="15" t="s">
        <v>117</v>
      </c>
      <c r="G560" s="15">
        <v>5</v>
      </c>
      <c r="H560" s="51">
        <v>2142</v>
      </c>
      <c r="I560" s="50">
        <f t="shared" si="29"/>
        <v>0</v>
      </c>
      <c r="J560" s="50">
        <f t="shared" si="30"/>
        <v>0</v>
      </c>
      <c r="K560" s="50">
        <f t="shared" si="31"/>
        <v>2142</v>
      </c>
      <c r="L560" s="15"/>
      <c r="M560" s="15"/>
      <c r="N560" s="15"/>
      <c r="O560" s="15"/>
      <c r="P560" s="15"/>
      <c r="Q560" s="15"/>
      <c r="R560" s="15"/>
      <c r="S560" s="15"/>
    </row>
    <row r="561" spans="2:19" x14ac:dyDescent="0.3">
      <c r="B561" s="53">
        <v>2020</v>
      </c>
      <c r="C561" s="15" t="s">
        <v>120</v>
      </c>
      <c r="D561" s="15" t="s">
        <v>88</v>
      </c>
      <c r="E561" s="15">
        <v>2014</v>
      </c>
      <c r="F561" s="15" t="s">
        <v>101</v>
      </c>
      <c r="G561" s="15">
        <v>5</v>
      </c>
      <c r="H561" s="51">
        <v>235</v>
      </c>
      <c r="I561" s="50">
        <f t="shared" si="29"/>
        <v>0</v>
      </c>
      <c r="J561" s="50">
        <f t="shared" si="30"/>
        <v>0</v>
      </c>
      <c r="K561" s="50">
        <f t="shared" si="31"/>
        <v>235</v>
      </c>
      <c r="L561" s="15"/>
      <c r="M561" s="15"/>
      <c r="N561" s="15"/>
      <c r="O561" s="15"/>
      <c r="P561" s="15"/>
      <c r="Q561" s="15"/>
      <c r="R561" s="15"/>
      <c r="S561" s="15"/>
    </row>
    <row r="562" spans="2:19" x14ac:dyDescent="0.3">
      <c r="B562" s="53">
        <v>2020</v>
      </c>
      <c r="C562" s="15" t="s">
        <v>119</v>
      </c>
      <c r="D562" s="15" t="s">
        <v>118</v>
      </c>
      <c r="E562" s="15">
        <v>2020</v>
      </c>
      <c r="F562" s="15" t="s">
        <v>117</v>
      </c>
      <c r="G562" s="15">
        <v>5</v>
      </c>
      <c r="H562" s="51">
        <v>498</v>
      </c>
      <c r="I562" s="50">
        <f t="shared" si="29"/>
        <v>0</v>
      </c>
      <c r="J562" s="50">
        <f t="shared" si="30"/>
        <v>0</v>
      </c>
      <c r="K562" s="50">
        <f t="shared" si="31"/>
        <v>498</v>
      </c>
      <c r="L562" s="15"/>
      <c r="M562" s="15"/>
      <c r="N562" s="15"/>
      <c r="O562" s="15"/>
      <c r="P562" s="15"/>
      <c r="Q562" s="15"/>
      <c r="R562" s="15"/>
      <c r="S562" s="15"/>
    </row>
    <row r="563" spans="2:19" x14ac:dyDescent="0.3">
      <c r="B563" s="53">
        <v>2020</v>
      </c>
      <c r="C563" s="15" t="s">
        <v>116</v>
      </c>
      <c r="D563" s="15" t="s">
        <v>115</v>
      </c>
      <c r="E563" s="15">
        <v>2021</v>
      </c>
      <c r="F563" s="15" t="s">
        <v>82</v>
      </c>
      <c r="G563" s="15">
        <v>5</v>
      </c>
      <c r="H563" s="51">
        <v>0</v>
      </c>
      <c r="I563" s="50">
        <f t="shared" si="29"/>
        <v>0</v>
      </c>
      <c r="J563" s="50">
        <f t="shared" si="30"/>
        <v>0</v>
      </c>
      <c r="K563" s="50">
        <f t="shared" si="31"/>
        <v>0</v>
      </c>
      <c r="L563" s="15"/>
      <c r="M563" s="15"/>
      <c r="N563" s="15"/>
      <c r="O563" s="15"/>
      <c r="P563" s="15"/>
      <c r="Q563" s="15"/>
      <c r="R563" s="15"/>
      <c r="S563" s="15"/>
    </row>
    <row r="564" spans="2:19" x14ac:dyDescent="0.3">
      <c r="B564" s="53">
        <v>2020</v>
      </c>
      <c r="C564" s="15" t="s">
        <v>114</v>
      </c>
      <c r="D564" s="15" t="s">
        <v>113</v>
      </c>
      <c r="E564" s="15">
        <v>2014</v>
      </c>
      <c r="F564" s="15" t="s">
        <v>90</v>
      </c>
      <c r="G564" s="15">
        <v>5</v>
      </c>
      <c r="H564" s="51">
        <v>1299</v>
      </c>
      <c r="I564" s="50">
        <f t="shared" si="29"/>
        <v>0</v>
      </c>
      <c r="J564" s="50">
        <f t="shared" si="30"/>
        <v>0</v>
      </c>
      <c r="K564" s="50">
        <f t="shared" si="31"/>
        <v>1299</v>
      </c>
      <c r="L564" s="15"/>
      <c r="M564" s="15"/>
      <c r="N564" s="15"/>
      <c r="O564" s="15"/>
      <c r="P564" s="15"/>
      <c r="Q564" s="15"/>
      <c r="R564" s="15"/>
      <c r="S564" s="15"/>
    </row>
    <row r="565" spans="2:19" x14ac:dyDescent="0.3">
      <c r="B565" s="53">
        <v>2020</v>
      </c>
      <c r="C565" s="15" t="s">
        <v>112</v>
      </c>
      <c r="D565" s="15" t="s">
        <v>111</v>
      </c>
      <c r="E565" s="15">
        <v>2017</v>
      </c>
      <c r="F565" s="15" t="s">
        <v>94</v>
      </c>
      <c r="G565" s="15">
        <v>5</v>
      </c>
      <c r="H565" s="51">
        <v>1662</v>
      </c>
      <c r="I565" s="50">
        <f t="shared" si="29"/>
        <v>0</v>
      </c>
      <c r="J565" s="50">
        <f t="shared" si="30"/>
        <v>0</v>
      </c>
      <c r="K565" s="50">
        <f t="shared" si="31"/>
        <v>1662</v>
      </c>
      <c r="L565" s="15"/>
      <c r="M565" s="15"/>
      <c r="N565" s="15"/>
      <c r="O565" s="15"/>
      <c r="P565" s="15"/>
      <c r="Q565" s="15"/>
      <c r="R565" s="15"/>
      <c r="S565" s="15"/>
    </row>
    <row r="566" spans="2:19" x14ac:dyDescent="0.3">
      <c r="B566" s="53">
        <v>2020</v>
      </c>
      <c r="C566" s="15" t="s">
        <v>110</v>
      </c>
      <c r="D566" s="15" t="s">
        <v>109</v>
      </c>
      <c r="E566" s="15">
        <v>2019</v>
      </c>
      <c r="F566" s="15" t="s">
        <v>99</v>
      </c>
      <c r="G566" s="15">
        <v>4</v>
      </c>
      <c r="H566" s="51">
        <v>6</v>
      </c>
      <c r="I566" s="50">
        <f t="shared" si="29"/>
        <v>0</v>
      </c>
      <c r="J566" s="50">
        <f t="shared" si="30"/>
        <v>6</v>
      </c>
      <c r="K566" s="50">
        <f t="shared" si="31"/>
        <v>0</v>
      </c>
      <c r="L566" s="15"/>
      <c r="M566" s="15"/>
      <c r="N566" s="15"/>
      <c r="O566" s="15"/>
      <c r="P566" s="15"/>
      <c r="Q566" s="15"/>
      <c r="R566" s="15"/>
      <c r="S566" s="15"/>
    </row>
    <row r="567" spans="2:19" x14ac:dyDescent="0.3">
      <c r="B567" s="53">
        <v>2020</v>
      </c>
      <c r="C567" s="15" t="s">
        <v>108</v>
      </c>
      <c r="D567" s="15" t="s">
        <v>107</v>
      </c>
      <c r="E567" s="15">
        <v>2019</v>
      </c>
      <c r="F567" s="15" t="s">
        <v>101</v>
      </c>
      <c r="G567" s="15">
        <v>5</v>
      </c>
      <c r="H567" s="51">
        <v>1114</v>
      </c>
      <c r="I567" s="50">
        <f t="shared" si="29"/>
        <v>0</v>
      </c>
      <c r="J567" s="50">
        <f t="shared" si="30"/>
        <v>0</v>
      </c>
      <c r="K567" s="50">
        <f t="shared" si="31"/>
        <v>1114</v>
      </c>
      <c r="L567" s="15"/>
      <c r="M567" s="15"/>
      <c r="N567" s="15"/>
      <c r="O567" s="15"/>
      <c r="P567" s="15"/>
      <c r="Q567" s="15"/>
      <c r="R567" s="15"/>
      <c r="S567" s="15"/>
    </row>
    <row r="568" spans="2:19" x14ac:dyDescent="0.3">
      <c r="B568" s="53">
        <v>2020</v>
      </c>
      <c r="C568" s="15" t="s">
        <v>106</v>
      </c>
      <c r="D568" s="15" t="s">
        <v>105</v>
      </c>
      <c r="E568" s="15">
        <v>2016</v>
      </c>
      <c r="F568" s="15" t="s">
        <v>82</v>
      </c>
      <c r="G568" s="15">
        <v>5</v>
      </c>
      <c r="H568" s="51">
        <v>525</v>
      </c>
      <c r="I568" s="50">
        <f t="shared" si="29"/>
        <v>0</v>
      </c>
      <c r="J568" s="50">
        <f t="shared" si="30"/>
        <v>0</v>
      </c>
      <c r="K568" s="50">
        <f t="shared" si="31"/>
        <v>525</v>
      </c>
      <c r="L568" s="15"/>
      <c r="M568" s="15"/>
      <c r="N568" s="15"/>
      <c r="O568" s="15"/>
      <c r="P568" s="15"/>
      <c r="Q568" s="15"/>
      <c r="R568" s="15"/>
      <c r="S568" s="15"/>
    </row>
    <row r="569" spans="2:19" x14ac:dyDescent="0.3">
      <c r="B569" s="53">
        <v>2020</v>
      </c>
      <c r="C569" s="15" t="s">
        <v>104</v>
      </c>
      <c r="D569" s="15" t="s">
        <v>103</v>
      </c>
      <c r="E569" s="15">
        <v>2018</v>
      </c>
      <c r="F569" s="15" t="s">
        <v>77</v>
      </c>
      <c r="G569" s="15">
        <v>5</v>
      </c>
      <c r="H569" s="51">
        <v>12</v>
      </c>
      <c r="I569" s="50">
        <f t="shared" si="29"/>
        <v>0</v>
      </c>
      <c r="J569" s="50">
        <f t="shared" si="30"/>
        <v>0</v>
      </c>
      <c r="K569" s="50">
        <f t="shared" si="31"/>
        <v>12</v>
      </c>
      <c r="L569" s="15"/>
      <c r="M569" s="15"/>
      <c r="N569" s="15"/>
      <c r="O569" s="15"/>
      <c r="P569" s="15"/>
      <c r="Q569" s="15"/>
      <c r="R569" s="15"/>
      <c r="S569" s="15"/>
    </row>
    <row r="570" spans="2:19" x14ac:dyDescent="0.3">
      <c r="B570" s="53">
        <v>2020</v>
      </c>
      <c r="C570" s="15" t="s">
        <v>102</v>
      </c>
      <c r="D570" s="15" t="s">
        <v>88</v>
      </c>
      <c r="E570" s="15">
        <v>2015</v>
      </c>
      <c r="F570" s="15" t="s">
        <v>101</v>
      </c>
      <c r="G570" s="15">
        <v>5</v>
      </c>
      <c r="H570" s="51">
        <v>167</v>
      </c>
      <c r="I570" s="50">
        <f t="shared" si="29"/>
        <v>0</v>
      </c>
      <c r="J570" s="50">
        <f t="shared" si="30"/>
        <v>0</v>
      </c>
      <c r="K570" s="50">
        <f t="shared" si="31"/>
        <v>167</v>
      </c>
      <c r="L570" s="15"/>
      <c r="M570" s="15"/>
      <c r="N570" s="15"/>
      <c r="O570" s="15"/>
      <c r="P570" s="15"/>
      <c r="Q570" s="15"/>
      <c r="R570" s="15"/>
      <c r="S570" s="15"/>
    </row>
    <row r="571" spans="2:19" x14ac:dyDescent="0.3">
      <c r="B571" s="53">
        <v>2020</v>
      </c>
      <c r="C571" s="15" t="s">
        <v>100</v>
      </c>
      <c r="D571" s="15" t="s">
        <v>88</v>
      </c>
      <c r="E571" s="15">
        <v>2013</v>
      </c>
      <c r="F571" s="15" t="s">
        <v>99</v>
      </c>
      <c r="G571" s="15">
        <v>4</v>
      </c>
      <c r="H571" s="51" t="s">
        <v>88</v>
      </c>
      <c r="I571" s="50">
        <f t="shared" si="29"/>
        <v>0</v>
      </c>
      <c r="J571" s="50" t="str">
        <f t="shared" si="30"/>
        <v/>
      </c>
      <c r="K571" s="50">
        <f t="shared" si="31"/>
        <v>0</v>
      </c>
      <c r="L571" s="15"/>
      <c r="M571" s="15"/>
      <c r="N571" s="15"/>
      <c r="O571" s="15"/>
      <c r="P571" s="15"/>
      <c r="Q571" s="15"/>
      <c r="R571" s="15"/>
      <c r="S571" s="15"/>
    </row>
    <row r="572" spans="2:19" x14ac:dyDescent="0.3">
      <c r="B572" s="53">
        <v>2020</v>
      </c>
      <c r="C572" s="15" t="s">
        <v>98</v>
      </c>
      <c r="D572" s="15" t="s">
        <v>97</v>
      </c>
      <c r="E572" s="15">
        <v>2017</v>
      </c>
      <c r="F572" s="15" t="s">
        <v>82</v>
      </c>
      <c r="G572" s="15">
        <v>5</v>
      </c>
      <c r="H572" s="51">
        <v>1163</v>
      </c>
      <c r="I572" s="50">
        <f t="shared" si="29"/>
        <v>0</v>
      </c>
      <c r="J572" s="50">
        <f t="shared" si="30"/>
        <v>0</v>
      </c>
      <c r="K572" s="50">
        <f t="shared" si="31"/>
        <v>1163</v>
      </c>
      <c r="L572" s="15"/>
      <c r="M572" s="15"/>
      <c r="N572" s="15"/>
      <c r="O572" s="15"/>
      <c r="P572" s="15"/>
      <c r="Q572" s="15"/>
      <c r="R572" s="15"/>
      <c r="S572" s="15"/>
    </row>
    <row r="573" spans="2:19" x14ac:dyDescent="0.3">
      <c r="B573" s="53">
        <v>2020</v>
      </c>
      <c r="C573" s="15" t="s">
        <v>96</v>
      </c>
      <c r="D573" s="15" t="s">
        <v>95</v>
      </c>
      <c r="E573" s="15">
        <v>2019</v>
      </c>
      <c r="F573" s="15" t="s">
        <v>94</v>
      </c>
      <c r="G573" s="15">
        <v>3</v>
      </c>
      <c r="H573" s="51">
        <v>357</v>
      </c>
      <c r="I573" s="50">
        <f t="shared" si="29"/>
        <v>357</v>
      </c>
      <c r="J573" s="50">
        <f t="shared" si="30"/>
        <v>0</v>
      </c>
      <c r="K573" s="50">
        <f t="shared" si="31"/>
        <v>0</v>
      </c>
      <c r="L573" s="15"/>
      <c r="M573" s="15"/>
      <c r="N573" s="15"/>
      <c r="O573" s="15"/>
      <c r="P573" s="15"/>
      <c r="Q573" s="15"/>
      <c r="R573" s="15"/>
      <c r="S573" s="15"/>
    </row>
    <row r="574" spans="2:19" x14ac:dyDescent="0.3">
      <c r="B574" s="53">
        <v>2020</v>
      </c>
      <c r="C574" s="15" t="s">
        <v>93</v>
      </c>
      <c r="D574" s="15" t="s">
        <v>92</v>
      </c>
      <c r="E574" s="15">
        <v>2018</v>
      </c>
      <c r="F574" s="15" t="s">
        <v>90</v>
      </c>
      <c r="G574" s="15">
        <v>5</v>
      </c>
      <c r="H574" s="51">
        <v>494</v>
      </c>
      <c r="I574" s="50">
        <f t="shared" si="29"/>
        <v>0</v>
      </c>
      <c r="J574" s="50">
        <f t="shared" si="30"/>
        <v>0</v>
      </c>
      <c r="K574" s="50">
        <f t="shared" si="31"/>
        <v>494</v>
      </c>
      <c r="L574" s="15"/>
      <c r="M574" s="15"/>
      <c r="N574" s="15"/>
      <c r="O574" s="15"/>
      <c r="P574" s="15"/>
      <c r="Q574" s="15"/>
      <c r="R574" s="15"/>
      <c r="S574" s="15"/>
    </row>
    <row r="575" spans="2:19" x14ac:dyDescent="0.3">
      <c r="B575" s="53">
        <v>2020</v>
      </c>
      <c r="C575" s="15" t="s">
        <v>91</v>
      </c>
      <c r="D575" s="15" t="s">
        <v>88</v>
      </c>
      <c r="E575" s="15">
        <v>2018</v>
      </c>
      <c r="F575" s="15" t="s">
        <v>90</v>
      </c>
      <c r="G575" s="15">
        <v>5</v>
      </c>
      <c r="H575" s="51">
        <v>1950</v>
      </c>
      <c r="I575" s="50">
        <f t="shared" si="29"/>
        <v>0</v>
      </c>
      <c r="J575" s="50">
        <f t="shared" si="30"/>
        <v>0</v>
      </c>
      <c r="K575" s="50">
        <f t="shared" si="31"/>
        <v>1950</v>
      </c>
      <c r="L575" s="15"/>
      <c r="M575" s="15"/>
      <c r="N575" s="15"/>
      <c r="O575" s="15"/>
      <c r="P575" s="15"/>
      <c r="Q575" s="15"/>
      <c r="R575" s="15"/>
      <c r="S575" s="15"/>
    </row>
    <row r="576" spans="2:19" x14ac:dyDescent="0.3">
      <c r="B576" s="53">
        <v>2020</v>
      </c>
      <c r="C576" s="15" t="s">
        <v>89</v>
      </c>
      <c r="D576" s="15" t="s">
        <v>88</v>
      </c>
      <c r="E576" s="15">
        <v>2017</v>
      </c>
      <c r="F576" s="15" t="s">
        <v>85</v>
      </c>
      <c r="G576" s="15">
        <v>5</v>
      </c>
      <c r="H576" s="51">
        <v>211</v>
      </c>
      <c r="I576" s="50">
        <f t="shared" si="29"/>
        <v>0</v>
      </c>
      <c r="J576" s="50">
        <f t="shared" si="30"/>
        <v>0</v>
      </c>
      <c r="K576" s="50">
        <f t="shared" si="31"/>
        <v>211</v>
      </c>
      <c r="L576" s="15"/>
      <c r="M576" s="15"/>
      <c r="N576" s="15"/>
      <c r="O576" s="15"/>
      <c r="P576" s="15"/>
      <c r="Q576" s="15"/>
      <c r="R576" s="15"/>
      <c r="S576" s="15"/>
    </row>
    <row r="577" spans="2:19" x14ac:dyDescent="0.3">
      <c r="B577" s="53">
        <v>2020</v>
      </c>
      <c r="C577" s="15" t="s">
        <v>87</v>
      </c>
      <c r="D577" s="15" t="s">
        <v>86</v>
      </c>
      <c r="E577" s="15">
        <v>2017</v>
      </c>
      <c r="F577" s="15" t="s">
        <v>85</v>
      </c>
      <c r="G577" s="15">
        <v>5</v>
      </c>
      <c r="H577" s="51">
        <v>702</v>
      </c>
      <c r="I577" s="50">
        <f t="shared" si="29"/>
        <v>0</v>
      </c>
      <c r="J577" s="50">
        <f t="shared" si="30"/>
        <v>0</v>
      </c>
      <c r="K577" s="50">
        <f t="shared" si="31"/>
        <v>702</v>
      </c>
      <c r="L577" s="15"/>
      <c r="M577" s="15"/>
      <c r="N577" s="15"/>
      <c r="O577" s="15"/>
      <c r="P577" s="15"/>
      <c r="Q577" s="15"/>
      <c r="R577" s="15"/>
      <c r="S577" s="15"/>
    </row>
    <row r="578" spans="2:19" x14ac:dyDescent="0.3">
      <c r="B578" s="53">
        <v>2020</v>
      </c>
      <c r="C578" s="15" t="s">
        <v>84</v>
      </c>
      <c r="D578" s="15" t="s">
        <v>83</v>
      </c>
      <c r="E578" s="15">
        <v>2018</v>
      </c>
      <c r="F578" s="15" t="s">
        <v>82</v>
      </c>
      <c r="G578" s="15">
        <v>5</v>
      </c>
      <c r="H578" s="51">
        <v>2019</v>
      </c>
      <c r="I578" s="50">
        <f t="shared" si="29"/>
        <v>0</v>
      </c>
      <c r="J578" s="50">
        <f t="shared" si="30"/>
        <v>0</v>
      </c>
      <c r="K578" s="50">
        <f t="shared" si="31"/>
        <v>2019</v>
      </c>
      <c r="L578" s="15"/>
      <c r="M578" s="15"/>
      <c r="N578" s="15"/>
      <c r="O578" s="15"/>
      <c r="P578" s="15"/>
      <c r="Q578" s="15"/>
      <c r="R578" s="15"/>
      <c r="S578" s="15"/>
    </row>
    <row r="579" spans="2:19" x14ac:dyDescent="0.3">
      <c r="B579" s="53">
        <v>2020</v>
      </c>
      <c r="C579" s="15" t="s">
        <v>81</v>
      </c>
      <c r="D579" s="15" t="s">
        <v>80</v>
      </c>
      <c r="E579" s="15">
        <v>2017</v>
      </c>
      <c r="F579" s="15" t="s">
        <v>77</v>
      </c>
      <c r="G579" s="15">
        <v>5</v>
      </c>
      <c r="H579" s="51">
        <v>1739</v>
      </c>
      <c r="I579" s="50">
        <f t="shared" si="29"/>
        <v>0</v>
      </c>
      <c r="J579" s="50">
        <f t="shared" si="30"/>
        <v>0</v>
      </c>
      <c r="K579" s="50">
        <f t="shared" si="31"/>
        <v>1739</v>
      </c>
      <c r="L579" s="15"/>
      <c r="M579" s="15"/>
      <c r="N579" s="15"/>
      <c r="O579" s="15"/>
      <c r="P579" s="15"/>
      <c r="Q579" s="15"/>
      <c r="R579" s="15"/>
      <c r="S579" s="15"/>
    </row>
    <row r="580" spans="2:19" x14ac:dyDescent="0.3">
      <c r="B580" s="53">
        <v>2020</v>
      </c>
      <c r="C580" s="15" t="s">
        <v>79</v>
      </c>
      <c r="D580" s="15" t="s">
        <v>78</v>
      </c>
      <c r="E580" s="15">
        <v>2015</v>
      </c>
      <c r="F580" s="15" t="s">
        <v>77</v>
      </c>
      <c r="G580" s="15">
        <v>5</v>
      </c>
      <c r="H580" s="51">
        <v>334</v>
      </c>
      <c r="I580" s="50">
        <f t="shared" si="29"/>
        <v>0</v>
      </c>
      <c r="J580" s="50">
        <f t="shared" si="30"/>
        <v>0</v>
      </c>
      <c r="K580" s="50">
        <f t="shared" si="31"/>
        <v>334</v>
      </c>
      <c r="L580" s="15"/>
      <c r="M580" s="15"/>
      <c r="N580" s="15"/>
      <c r="O580" s="15"/>
      <c r="P580" s="15"/>
      <c r="Q580" s="15"/>
      <c r="R580" s="15"/>
      <c r="S580" s="15"/>
    </row>
    <row r="581" spans="2:19" x14ac:dyDescent="0.3">
      <c r="B581" s="53">
        <v>2020</v>
      </c>
      <c r="C581" s="52" t="s">
        <v>47</v>
      </c>
      <c r="D581" s="52" t="s">
        <v>47</v>
      </c>
      <c r="E581" s="15" t="s">
        <v>47</v>
      </c>
      <c r="F581" s="15" t="s">
        <v>47</v>
      </c>
      <c r="G581" s="15" t="s">
        <v>76</v>
      </c>
      <c r="H581" s="51">
        <v>7392</v>
      </c>
      <c r="I581" s="50">
        <f t="shared" si="29"/>
        <v>0</v>
      </c>
      <c r="J581" s="50">
        <f t="shared" si="30"/>
        <v>0</v>
      </c>
      <c r="K581" s="50">
        <f t="shared" si="31"/>
        <v>0</v>
      </c>
      <c r="L581" s="15"/>
      <c r="M581" s="15"/>
      <c r="N581" s="15"/>
      <c r="O581" s="15"/>
      <c r="P581" s="15"/>
      <c r="Q581" s="15"/>
      <c r="R581" s="15"/>
      <c r="S581" s="15"/>
    </row>
    <row r="582" spans="2:19" x14ac:dyDescent="0.3">
      <c r="B582" s="13">
        <v>2020</v>
      </c>
      <c r="C582" s="14" t="s">
        <v>33</v>
      </c>
      <c r="D582" s="49" t="s">
        <v>47</v>
      </c>
      <c r="E582" s="49" t="s">
        <v>47</v>
      </c>
      <c r="F582" s="49" t="s">
        <v>47</v>
      </c>
      <c r="G582" s="49" t="s">
        <v>47</v>
      </c>
      <c r="H582" s="48">
        <f>SUM(H294:H580)</f>
        <v>89008</v>
      </c>
      <c r="I582" s="16">
        <f>SUM(I294:I580)</f>
        <v>1829</v>
      </c>
      <c r="J582" s="16">
        <f t="shared" ref="J582:K582" si="32">SUM(J294:J580)</f>
        <v>5077</v>
      </c>
      <c r="K582" s="16">
        <f t="shared" si="32"/>
        <v>82102</v>
      </c>
      <c r="L582" s="47">
        <f>SUM(J582:K582)/$H582</f>
        <v>0.97945128527772785</v>
      </c>
      <c r="M582" s="46">
        <f>K582/$H582</f>
        <v>0.92241146863203305</v>
      </c>
      <c r="N582" s="15"/>
      <c r="O582" s="15"/>
      <c r="P582" s="15"/>
      <c r="Q582" s="15"/>
      <c r="R582" s="15"/>
      <c r="S582" s="15"/>
    </row>
    <row r="583" spans="2:19" x14ac:dyDescent="0.3">
      <c r="B583" s="13">
        <v>2020</v>
      </c>
      <c r="C583" s="14" t="s">
        <v>34</v>
      </c>
      <c r="D583" s="49" t="s">
        <v>47</v>
      </c>
      <c r="E583" s="49" t="s">
        <v>47</v>
      </c>
      <c r="F583" s="49" t="s">
        <v>47</v>
      </c>
      <c r="G583" s="49" t="s">
        <v>47</v>
      </c>
      <c r="H583" s="48">
        <f>SUM(H294:H581)</f>
        <v>96400</v>
      </c>
      <c r="I583" s="16">
        <f>SUM(I294:I580)</f>
        <v>1829</v>
      </c>
      <c r="J583" s="16">
        <f t="shared" ref="J583:K583" si="33">SUM(J294:J580)</f>
        <v>5077</v>
      </c>
      <c r="K583" s="16">
        <f t="shared" si="33"/>
        <v>82102</v>
      </c>
      <c r="L583" s="47">
        <f>SUM(J583:K583)/$H583</f>
        <v>0.90434647302904569</v>
      </c>
      <c r="M583" s="46">
        <f>K583/$H583</f>
        <v>0.8516804979253112</v>
      </c>
      <c r="N583" s="16"/>
      <c r="O583" s="16"/>
      <c r="P583" s="16"/>
      <c r="Q583" s="16"/>
      <c r="R583" s="16"/>
      <c r="S583" s="16"/>
    </row>
    <row r="585" spans="2:19" x14ac:dyDescent="0.3">
      <c r="B585" s="21" t="s">
        <v>35</v>
      </c>
      <c r="C585" s="22"/>
      <c r="D585" s="23"/>
    </row>
    <row r="586" spans="2:19" x14ac:dyDescent="0.3">
      <c r="B586" s="21"/>
      <c r="C586" s="22"/>
      <c r="D586" s="23"/>
    </row>
    <row r="587" spans="2:19" x14ac:dyDescent="0.3">
      <c r="B587" s="24"/>
      <c r="C587" s="22" t="s">
        <v>36</v>
      </c>
      <c r="D587" s="25" t="s">
        <v>37</v>
      </c>
    </row>
    <row r="588" spans="2:19" x14ac:dyDescent="0.3">
      <c r="B588" s="45"/>
      <c r="C588" s="22" t="s">
        <v>75</v>
      </c>
      <c r="D588" s="25" t="s">
        <v>74</v>
      </c>
    </row>
    <row r="590" spans="2:19" x14ac:dyDescent="0.3">
      <c r="B590" s="22" t="s">
        <v>25</v>
      </c>
      <c r="C590" s="22" t="s">
        <v>38</v>
      </c>
    </row>
    <row r="591" spans="2:19" x14ac:dyDescent="0.3">
      <c r="B591" s="22" t="s">
        <v>26</v>
      </c>
      <c r="C591" s="22" t="s">
        <v>39</v>
      </c>
    </row>
    <row r="592" spans="2:19" x14ac:dyDescent="0.3">
      <c r="B592" s="22" t="s">
        <v>28</v>
      </c>
      <c r="C592" s="22" t="s">
        <v>40</v>
      </c>
    </row>
    <row r="593" spans="2:3" x14ac:dyDescent="0.3">
      <c r="B593" s="22" t="s">
        <v>29</v>
      </c>
      <c r="C593" s="22" t="s">
        <v>41</v>
      </c>
    </row>
    <row r="594" spans="2:3" x14ac:dyDescent="0.3">
      <c r="B594" s="22" t="s">
        <v>30</v>
      </c>
      <c r="C594" s="22" t="s">
        <v>42</v>
      </c>
    </row>
    <row r="595" spans="2:3" x14ac:dyDescent="0.3">
      <c r="B595" s="22" t="s">
        <v>31</v>
      </c>
      <c r="C595" s="22" t="s">
        <v>43</v>
      </c>
    </row>
    <row r="596" spans="2:3" x14ac:dyDescent="0.3">
      <c r="B596" s="22" t="s">
        <v>32</v>
      </c>
      <c r="C596" s="22" t="s">
        <v>44</v>
      </c>
    </row>
  </sheetData>
  <sheetProtection sheet="1" autoFilter="0"/>
  <autoFilter ref="B3:S583" xr:uid="{00000000-0009-0000-0000-000001000000}"/>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724FA-D925-4E3E-8F59-775387546740}">
  <dimension ref="A2:S25"/>
  <sheetViews>
    <sheetView zoomScale="80" zoomScaleNormal="80" workbookViewId="0">
      <pane xSplit="1" ySplit="1" topLeftCell="B2" activePane="bottomRight" state="frozen"/>
      <selection activeCell="C35" sqref="C35"/>
      <selection pane="topRight" activeCell="C35" sqref="C35"/>
      <selection pane="bottomLeft" activeCell="C35" sqref="C35"/>
      <selection pane="bottomRight" activeCell="B15" sqref="B15"/>
    </sheetView>
  </sheetViews>
  <sheetFormatPr defaultColWidth="9.109375" defaultRowHeight="15.6" x14ac:dyDescent="0.3"/>
  <cols>
    <col min="1" max="1" width="80.88671875" style="36" customWidth="1"/>
    <col min="2" max="2" width="45.6640625" style="27" customWidth="1"/>
    <col min="3" max="3" width="23.88671875" style="27" customWidth="1"/>
    <col min="4" max="4" width="45.6640625" style="27" customWidth="1"/>
    <col min="5" max="5" width="11.6640625" style="27" customWidth="1"/>
    <col min="6" max="6" width="45.6640625" style="27" customWidth="1"/>
    <col min="7" max="7" width="11.6640625" style="27" customWidth="1"/>
    <col min="8" max="8" width="45.6640625" style="27" customWidth="1"/>
    <col min="9" max="9" width="11.6640625" style="27" customWidth="1"/>
    <col min="10" max="10" width="45.6640625" style="27" customWidth="1"/>
    <col min="11" max="11" width="11.6640625" style="27" customWidth="1"/>
    <col min="12" max="12" width="45.6640625" style="27" customWidth="1"/>
    <col min="13" max="13" width="11.6640625" style="27" customWidth="1"/>
    <col min="14" max="14" width="45.6640625" style="27" customWidth="1"/>
    <col min="15" max="15" width="11.88671875" style="27" customWidth="1"/>
    <col min="16" max="16" width="45.6640625" style="27" customWidth="1"/>
    <col min="17" max="17" width="11.6640625" style="27" customWidth="1"/>
    <col min="18" max="18" width="9.109375" style="27"/>
    <col min="19" max="19" width="80.88671875" style="36" bestFit="1" customWidth="1"/>
    <col min="20" max="20" width="47.33203125" style="27" customWidth="1"/>
    <col min="21" max="21" width="19.44140625" style="27" customWidth="1"/>
    <col min="22" max="16384" width="9.109375" style="27"/>
  </cols>
  <sheetData>
    <row r="2" spans="1:3" ht="20.399999999999999" x14ac:dyDescent="0.3">
      <c r="A2" s="38" t="s">
        <v>49</v>
      </c>
      <c r="B2" s="39"/>
      <c r="C2" s="40"/>
    </row>
    <row r="3" spans="1:3" x14ac:dyDescent="0.3">
      <c r="A3" s="41" t="s">
        <v>50</v>
      </c>
      <c r="B3" s="42"/>
      <c r="C3" s="43" t="s">
        <v>45</v>
      </c>
    </row>
    <row r="4" spans="1:3" ht="31.2" x14ac:dyDescent="0.3">
      <c r="A4" s="32" t="s">
        <v>51</v>
      </c>
      <c r="B4" s="31" t="s">
        <v>556</v>
      </c>
      <c r="C4" s="31"/>
    </row>
    <row r="5" spans="1:3" x14ac:dyDescent="0.3">
      <c r="A5" s="32" t="s">
        <v>53</v>
      </c>
      <c r="B5" s="31" t="s">
        <v>550</v>
      </c>
      <c r="C5" s="31"/>
    </row>
    <row r="6" spans="1:3" x14ac:dyDescent="0.3">
      <c r="A6" s="32" t="s">
        <v>46</v>
      </c>
      <c r="B6" s="5" t="s">
        <v>55</v>
      </c>
      <c r="C6" s="31"/>
    </row>
    <row r="7" spans="1:3" ht="7.5" customHeight="1" x14ac:dyDescent="0.3">
      <c r="A7" s="32"/>
      <c r="B7" s="5"/>
      <c r="C7" s="5"/>
    </row>
    <row r="8" spans="1:3" x14ac:dyDescent="0.3">
      <c r="A8" s="29" t="s">
        <v>56</v>
      </c>
      <c r="B8" s="40"/>
      <c r="C8" s="43" t="s">
        <v>45</v>
      </c>
    </row>
    <row r="9" spans="1:3" ht="31.2" x14ac:dyDescent="0.3">
      <c r="A9" s="32" t="s">
        <v>57</v>
      </c>
      <c r="B9" s="31" t="s">
        <v>557</v>
      </c>
      <c r="C9" s="31"/>
    </row>
    <row r="10" spans="1:3" ht="31.2" x14ac:dyDescent="0.3">
      <c r="A10" s="34" t="s">
        <v>59</v>
      </c>
      <c r="B10" s="31" t="s">
        <v>558</v>
      </c>
      <c r="C10" s="31"/>
    </row>
    <row r="11" spans="1:3" ht="46.8" x14ac:dyDescent="0.3">
      <c r="A11" s="33" t="s">
        <v>61</v>
      </c>
      <c r="B11" s="31" t="s">
        <v>559</v>
      </c>
      <c r="C11" s="31"/>
    </row>
    <row r="12" spans="1:3" ht="110.25" customHeight="1" x14ac:dyDescent="0.3">
      <c r="A12" s="33" t="s">
        <v>63</v>
      </c>
      <c r="B12" s="31" t="s">
        <v>560</v>
      </c>
      <c r="C12" s="31" t="s">
        <v>561</v>
      </c>
    </row>
    <row r="13" spans="1:3" ht="31.2" x14ac:dyDescent="0.3">
      <c r="A13" s="34" t="s">
        <v>65</v>
      </c>
      <c r="B13" s="31" t="s">
        <v>562</v>
      </c>
      <c r="C13" s="31"/>
    </row>
    <row r="14" spans="1:3" x14ac:dyDescent="0.3">
      <c r="A14" s="34" t="s">
        <v>67</v>
      </c>
      <c r="B14" s="31"/>
      <c r="C14" s="31"/>
    </row>
    <row r="15" spans="1:3" ht="66.75" customHeight="1" x14ac:dyDescent="0.3">
      <c r="A15" s="35">
        <v>2019</v>
      </c>
      <c r="B15" s="73">
        <v>4.1976879815403191E-2</v>
      </c>
      <c r="C15" s="31" t="s">
        <v>563</v>
      </c>
    </row>
    <row r="16" spans="1:3" ht="63.75" customHeight="1" x14ac:dyDescent="0.3">
      <c r="A16" s="35">
        <v>2020</v>
      </c>
      <c r="B16" s="73">
        <v>3.5074340136688052E-2</v>
      </c>
      <c r="C16" s="31" t="s">
        <v>563</v>
      </c>
    </row>
    <row r="17" spans="1:3" ht="8.25" customHeight="1" x14ac:dyDescent="0.3">
      <c r="A17" s="32"/>
      <c r="B17" s="5"/>
      <c r="C17" s="5"/>
    </row>
    <row r="18" spans="1:3" x14ac:dyDescent="0.3">
      <c r="A18" s="29" t="s">
        <v>68</v>
      </c>
      <c r="B18" s="40"/>
      <c r="C18" s="43" t="s">
        <v>45</v>
      </c>
    </row>
    <row r="19" spans="1:3" x14ac:dyDescent="0.3">
      <c r="A19" s="32" t="s">
        <v>57</v>
      </c>
      <c r="B19" s="31"/>
      <c r="C19" s="31"/>
    </row>
    <row r="20" spans="1:3" x14ac:dyDescent="0.3">
      <c r="A20" s="34" t="s">
        <v>59</v>
      </c>
      <c r="B20" s="31"/>
      <c r="C20" s="31"/>
    </row>
    <row r="21" spans="1:3" x14ac:dyDescent="0.3">
      <c r="A21" s="32" t="s">
        <v>69</v>
      </c>
      <c r="B21" s="31"/>
      <c r="C21" s="31"/>
    </row>
    <row r="22" spans="1:3" x14ac:dyDescent="0.3">
      <c r="A22" s="32" t="s">
        <v>70</v>
      </c>
      <c r="B22" s="31"/>
      <c r="C22" s="31"/>
    </row>
    <row r="23" spans="1:3" x14ac:dyDescent="0.3">
      <c r="A23" s="32" t="s">
        <v>71</v>
      </c>
      <c r="B23" s="31"/>
      <c r="C23" s="31"/>
    </row>
    <row r="24" spans="1:3" ht="15" customHeight="1" x14ac:dyDescent="0.3">
      <c r="A24" s="30" t="s">
        <v>72</v>
      </c>
      <c r="B24" s="31"/>
      <c r="C24" s="31"/>
    </row>
    <row r="25" spans="1:3" x14ac:dyDescent="0.3">
      <c r="A25" s="32" t="s">
        <v>73</v>
      </c>
      <c r="B25" s="31"/>
      <c r="C25" s="31"/>
    </row>
  </sheetData>
  <dataValidations count="1">
    <dataValidation type="list" allowBlank="1" showInputMessage="1" showErrorMessage="1" sqref="B6" xr:uid="{9149273B-2A09-4ACA-B1B3-B9530F18F12C}">
      <formula1>"Please select, Roadside observations by researchers, Automated measurements, Self-reported behaviour, Observations/measurements by the police, Analysis of video images, Analysis of existing databases, Other (please specify)"</formula1>
    </dataValidation>
  </dataValidations>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45A6F-04FC-49C5-A704-16DDEEC4441C}">
  <dimension ref="B1:S22"/>
  <sheetViews>
    <sheetView topLeftCell="G1" zoomScale="70" zoomScaleNormal="70" workbookViewId="0">
      <selection activeCell="H6" sqref="H6"/>
    </sheetView>
  </sheetViews>
  <sheetFormatPr defaultColWidth="9.109375" defaultRowHeight="15.6" x14ac:dyDescent="0.3"/>
  <cols>
    <col min="1" max="1" width="5.6640625" style="2" customWidth="1"/>
    <col min="2" max="2" width="27.44140625" style="28" customWidth="1"/>
    <col min="3" max="3" width="46" style="2" customWidth="1"/>
    <col min="4" max="4" width="47.6640625" style="2" customWidth="1"/>
    <col min="5" max="5" width="42.44140625" style="2" customWidth="1"/>
    <col min="6" max="7" width="33.6640625" style="2" customWidth="1"/>
    <col min="8" max="8" width="39.109375" style="116" customWidth="1"/>
    <col min="9" max="9" width="38.88671875" style="116" customWidth="1"/>
    <col min="10" max="10" width="32.33203125" style="116" customWidth="1"/>
    <col min="11" max="11" width="38.5546875" style="2" customWidth="1"/>
    <col min="12" max="13" width="38.6640625" style="2" customWidth="1"/>
    <col min="14" max="14" width="20.88671875" style="2" customWidth="1"/>
    <col min="15" max="15" width="20.5546875" style="2" customWidth="1"/>
    <col min="16" max="16384" width="9.109375" style="2"/>
  </cols>
  <sheetData>
    <row r="1" spans="2:19" ht="20.399999999999999" x14ac:dyDescent="0.35">
      <c r="B1" s="1" t="s">
        <v>15</v>
      </c>
    </row>
    <row r="2" spans="2:19" ht="18" x14ac:dyDescent="0.3">
      <c r="B2" s="3" t="s">
        <v>16</v>
      </c>
    </row>
    <row r="3" spans="2:19" ht="20.399999999999999" x14ac:dyDescent="0.35">
      <c r="B3" s="4"/>
      <c r="C3" s="5"/>
      <c r="D3" s="6" t="s">
        <v>17</v>
      </c>
      <c r="E3" s="7"/>
      <c r="F3" s="7"/>
      <c r="G3" s="7"/>
      <c r="H3" s="117"/>
      <c r="I3" s="117"/>
      <c r="J3" s="144" t="s">
        <v>18</v>
      </c>
      <c r="K3" s="6"/>
      <c r="L3" s="6"/>
      <c r="M3" s="6"/>
      <c r="N3" s="8"/>
      <c r="O3" s="6"/>
      <c r="P3" s="6"/>
      <c r="Q3" s="6"/>
      <c r="R3" s="6"/>
      <c r="S3" s="6"/>
    </row>
    <row r="4" spans="2:19" x14ac:dyDescent="0.3">
      <c r="B4" s="9" t="s">
        <v>19</v>
      </c>
      <c r="C4" s="10" t="s">
        <v>20</v>
      </c>
      <c r="D4" s="10" t="s">
        <v>21</v>
      </c>
      <c r="E4" s="11" t="s">
        <v>22</v>
      </c>
      <c r="F4" s="11" t="s">
        <v>23</v>
      </c>
      <c r="G4" s="11" t="s">
        <v>24</v>
      </c>
      <c r="H4" s="118" t="s">
        <v>25</v>
      </c>
      <c r="I4" s="118" t="s">
        <v>26</v>
      </c>
      <c r="J4" s="118" t="s">
        <v>27</v>
      </c>
      <c r="K4" s="11" t="s">
        <v>28</v>
      </c>
      <c r="L4" s="12" t="s">
        <v>29</v>
      </c>
      <c r="M4" s="12" t="s">
        <v>30</v>
      </c>
      <c r="N4" s="12" t="s">
        <v>31</v>
      </c>
      <c r="O4" s="12" t="s">
        <v>32</v>
      </c>
    </row>
    <row r="5" spans="2:19" x14ac:dyDescent="0.3">
      <c r="B5" s="13">
        <v>2019</v>
      </c>
      <c r="C5" s="14" t="s">
        <v>33</v>
      </c>
      <c r="D5" s="48">
        <v>110557</v>
      </c>
      <c r="E5" s="16">
        <v>10734</v>
      </c>
      <c r="F5" s="16">
        <v>32041</v>
      </c>
      <c r="G5" s="16">
        <v>67782</v>
      </c>
      <c r="H5" s="153">
        <v>0.90290981122859704</v>
      </c>
      <c r="I5" s="154">
        <v>0.6130955072948796</v>
      </c>
      <c r="J5" s="134"/>
      <c r="K5" s="15"/>
      <c r="L5" s="15"/>
      <c r="M5" s="15"/>
      <c r="N5" s="15"/>
      <c r="O5" s="15"/>
    </row>
    <row r="6" spans="2:19" x14ac:dyDescent="0.3">
      <c r="B6" s="13">
        <v>2019</v>
      </c>
      <c r="C6" s="14" t="s">
        <v>34</v>
      </c>
      <c r="D6" s="48">
        <v>112898</v>
      </c>
      <c r="E6" s="16">
        <v>10734</v>
      </c>
      <c r="F6" s="16">
        <v>32041</v>
      </c>
      <c r="G6" s="16">
        <v>67782</v>
      </c>
      <c r="H6" s="153">
        <v>0.88418749667841767</v>
      </c>
      <c r="I6" s="154">
        <v>0.60038264628248506</v>
      </c>
      <c r="J6" s="135">
        <v>16.8</v>
      </c>
      <c r="K6" s="16"/>
      <c r="L6" s="16"/>
      <c r="M6" s="16">
        <v>5.1100000000000003</v>
      </c>
      <c r="N6" s="16"/>
      <c r="O6" s="16"/>
    </row>
    <row r="7" spans="2:19" x14ac:dyDescent="0.3">
      <c r="B7" s="13">
        <v>2020</v>
      </c>
      <c r="C7" s="14" t="s">
        <v>33</v>
      </c>
      <c r="D7" s="48">
        <v>74308</v>
      </c>
      <c r="E7" s="16">
        <v>5650</v>
      </c>
      <c r="F7" s="16">
        <v>16681</v>
      </c>
      <c r="G7" s="16">
        <v>51977</v>
      </c>
      <c r="H7" s="153">
        <v>0.92396511815686067</v>
      </c>
      <c r="I7" s="154">
        <v>0.69948054045324859</v>
      </c>
      <c r="J7" s="134"/>
      <c r="K7" s="15"/>
      <c r="L7" s="15"/>
      <c r="M7" s="15"/>
      <c r="N7" s="15"/>
      <c r="O7" s="15"/>
    </row>
    <row r="8" spans="2:19" x14ac:dyDescent="0.3">
      <c r="B8" s="17">
        <v>2020</v>
      </c>
      <c r="C8" s="18" t="s">
        <v>34</v>
      </c>
      <c r="D8" s="58">
        <v>76998</v>
      </c>
      <c r="E8" s="19">
        <v>5650</v>
      </c>
      <c r="F8" s="19">
        <v>16681</v>
      </c>
      <c r="G8" s="19">
        <v>51977</v>
      </c>
      <c r="H8" s="155">
        <v>0.89168549832463184</v>
      </c>
      <c r="I8" s="156">
        <v>0.67504350762357468</v>
      </c>
      <c r="J8" s="137">
        <v>17.399999999999999</v>
      </c>
      <c r="K8" s="20"/>
      <c r="L8" s="16"/>
      <c r="M8" s="16">
        <v>4.4800000000000004</v>
      </c>
      <c r="N8" s="16"/>
      <c r="O8" s="16"/>
    </row>
    <row r="11" spans="2:19" x14ac:dyDescent="0.3">
      <c r="B11" s="21" t="s">
        <v>35</v>
      </c>
      <c r="C11" s="22"/>
      <c r="D11" s="23"/>
    </row>
    <row r="12" spans="2:19" x14ac:dyDescent="0.3">
      <c r="B12" s="21"/>
      <c r="C12" s="22"/>
      <c r="D12" s="23"/>
    </row>
    <row r="13" spans="2:19" x14ac:dyDescent="0.3">
      <c r="B13" s="24"/>
      <c r="C13" s="22" t="s">
        <v>36</v>
      </c>
      <c r="D13" s="25" t="s">
        <v>37</v>
      </c>
    </row>
    <row r="14" spans="2:19" x14ac:dyDescent="0.3">
      <c r="B14" s="26"/>
      <c r="C14" s="27"/>
      <c r="D14" s="27"/>
    </row>
    <row r="15" spans="2:19" x14ac:dyDescent="0.3">
      <c r="B15" s="22" t="s">
        <v>25</v>
      </c>
      <c r="C15" s="22" t="s">
        <v>38</v>
      </c>
      <c r="D15" s="27"/>
    </row>
    <row r="16" spans="2:19" x14ac:dyDescent="0.3">
      <c r="B16" s="22" t="s">
        <v>26</v>
      </c>
      <c r="C16" s="22" t="s">
        <v>39</v>
      </c>
      <c r="D16" s="27"/>
    </row>
    <row r="17" spans="2:4" x14ac:dyDescent="0.3">
      <c r="B17" s="22" t="s">
        <v>28</v>
      </c>
      <c r="C17" s="22" t="s">
        <v>40</v>
      </c>
      <c r="D17" s="27"/>
    </row>
    <row r="18" spans="2:4" x14ac:dyDescent="0.3">
      <c r="B18" s="22" t="s">
        <v>29</v>
      </c>
      <c r="C18" s="22" t="s">
        <v>41</v>
      </c>
      <c r="D18" s="27"/>
    </row>
    <row r="19" spans="2:4" x14ac:dyDescent="0.3">
      <c r="B19" s="22" t="s">
        <v>30</v>
      </c>
      <c r="C19" s="22" t="s">
        <v>42</v>
      </c>
      <c r="D19" s="27"/>
    </row>
    <row r="20" spans="2:4" x14ac:dyDescent="0.3">
      <c r="B20" s="22" t="s">
        <v>31</v>
      </c>
      <c r="C20" s="22" t="s">
        <v>43</v>
      </c>
      <c r="D20" s="27"/>
    </row>
    <row r="21" spans="2:4" x14ac:dyDescent="0.3">
      <c r="B21" s="22" t="s">
        <v>32</v>
      </c>
      <c r="C21" s="22" t="s">
        <v>44</v>
      </c>
      <c r="D21" s="27"/>
    </row>
    <row r="22" spans="2:4" x14ac:dyDescent="0.3">
      <c r="B22" s="26"/>
      <c r="C22" s="27"/>
      <c r="D22" s="27"/>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06ED1-01D1-4010-8592-6CD3A8252660}">
  <dimension ref="B1:S596"/>
  <sheetViews>
    <sheetView topLeftCell="K283" zoomScale="70" zoomScaleNormal="70" workbookViewId="0">
      <selection activeCell="M300" sqref="M300"/>
    </sheetView>
  </sheetViews>
  <sheetFormatPr defaultColWidth="9.109375" defaultRowHeight="15.6" x14ac:dyDescent="0.3"/>
  <cols>
    <col min="1" max="1" width="5.6640625" style="27" customWidth="1"/>
    <col min="2" max="2" width="26.44140625" style="26" customWidth="1"/>
    <col min="3" max="3" width="48" style="27" customWidth="1"/>
    <col min="4" max="5" width="22" style="27" customWidth="1"/>
    <col min="6" max="6" width="31.109375" style="27" customWidth="1"/>
    <col min="7" max="7" width="22" style="27" customWidth="1"/>
    <col min="8" max="8" width="47.6640625" style="27" customWidth="1"/>
    <col min="9" max="9" width="39.5546875" style="27" customWidth="1"/>
    <col min="10" max="11" width="33.88671875" style="27" customWidth="1"/>
    <col min="12" max="13" width="36.33203125" style="27" customWidth="1"/>
    <col min="14" max="14" width="29.109375" style="27" customWidth="1"/>
    <col min="15" max="15" width="22.44140625" style="27" customWidth="1"/>
    <col min="16" max="16" width="22.5546875" style="27" customWidth="1"/>
    <col min="17" max="17" width="22.44140625" style="27" customWidth="1"/>
    <col min="18" max="18" width="22.5546875" style="27" customWidth="1"/>
    <col min="19" max="19" width="22.44140625" style="27" customWidth="1"/>
    <col min="20" max="16384" width="9.109375" style="27"/>
  </cols>
  <sheetData>
    <row r="1" spans="2:19" ht="20.399999999999999" x14ac:dyDescent="0.35">
      <c r="B1" s="57" t="s">
        <v>15</v>
      </c>
    </row>
    <row r="2" spans="2:19" ht="20.399999999999999" x14ac:dyDescent="0.35">
      <c r="B2" s="4"/>
      <c r="C2" s="5"/>
      <c r="D2" s="5"/>
      <c r="E2" s="5"/>
      <c r="F2" s="5"/>
      <c r="G2" s="5"/>
      <c r="H2" s="5"/>
      <c r="I2" s="5"/>
      <c r="J2" s="6" t="s">
        <v>17</v>
      </c>
      <c r="K2" s="6"/>
      <c r="L2" s="6"/>
      <c r="M2" s="6"/>
      <c r="N2" s="6" t="s">
        <v>18</v>
      </c>
      <c r="O2" s="6"/>
      <c r="P2" s="6"/>
      <c r="Q2" s="6"/>
      <c r="R2" s="6"/>
      <c r="S2" s="6"/>
    </row>
    <row r="3" spans="2:19" x14ac:dyDescent="0.3">
      <c r="B3" s="56" t="s">
        <v>19</v>
      </c>
      <c r="C3" s="55" t="s">
        <v>20</v>
      </c>
      <c r="D3" s="55" t="s">
        <v>527</v>
      </c>
      <c r="E3" s="55" t="s">
        <v>526</v>
      </c>
      <c r="F3" s="55" t="s">
        <v>525</v>
      </c>
      <c r="G3" s="55" t="s">
        <v>524</v>
      </c>
      <c r="H3" s="55" t="s">
        <v>523</v>
      </c>
      <c r="I3" s="54" t="s">
        <v>22</v>
      </c>
      <c r="J3" s="54" t="s">
        <v>23</v>
      </c>
      <c r="K3" s="54" t="s">
        <v>24</v>
      </c>
      <c r="L3" s="54" t="s">
        <v>25</v>
      </c>
      <c r="M3" s="54" t="s">
        <v>26</v>
      </c>
      <c r="N3" s="54" t="s">
        <v>27</v>
      </c>
      <c r="O3" s="54" t="s">
        <v>28</v>
      </c>
      <c r="P3" s="54" t="s">
        <v>29</v>
      </c>
      <c r="Q3" s="54" t="s">
        <v>30</v>
      </c>
      <c r="R3" s="54" t="s">
        <v>31</v>
      </c>
      <c r="S3" s="54" t="s">
        <v>32</v>
      </c>
    </row>
    <row r="4" spans="2:19" x14ac:dyDescent="0.3">
      <c r="B4" s="53">
        <v>2019</v>
      </c>
      <c r="C4" s="15" t="s">
        <v>522</v>
      </c>
      <c r="D4" s="15" t="s">
        <v>88</v>
      </c>
      <c r="E4" s="15">
        <v>2019</v>
      </c>
      <c r="F4" s="15" t="s">
        <v>82</v>
      </c>
      <c r="G4" s="15">
        <v>3</v>
      </c>
      <c r="H4" s="51">
        <v>0</v>
      </c>
      <c r="I4" s="50">
        <f>IF(G4&lt;4,H4,0)</f>
        <v>0</v>
      </c>
      <c r="J4" s="50">
        <f>IF(G4=4,H4,0)</f>
        <v>0</v>
      </c>
      <c r="K4" s="50">
        <f>IF(G4=5,H4,0)</f>
        <v>0</v>
      </c>
      <c r="L4" s="15"/>
      <c r="M4" s="15"/>
      <c r="N4" s="15"/>
      <c r="O4" s="15"/>
      <c r="P4" s="15"/>
      <c r="Q4" s="15"/>
      <c r="R4" s="15"/>
      <c r="S4" s="15"/>
    </row>
    <row r="5" spans="2:19" x14ac:dyDescent="0.3">
      <c r="B5" s="53">
        <v>2019</v>
      </c>
      <c r="C5" s="15" t="s">
        <v>521</v>
      </c>
      <c r="D5" s="15" t="s">
        <v>88</v>
      </c>
      <c r="E5" s="15">
        <v>2016</v>
      </c>
      <c r="F5" s="15" t="s">
        <v>90</v>
      </c>
      <c r="G5" s="15">
        <v>5</v>
      </c>
      <c r="H5" s="51">
        <v>29</v>
      </c>
      <c r="I5" s="50">
        <f t="shared" ref="I5:I68" si="0">IF(G5&lt;4,H5,0)</f>
        <v>0</v>
      </c>
      <c r="J5" s="50">
        <f t="shared" ref="J5:J68" si="1">IF(G5=4,H5,0)</f>
        <v>0</v>
      </c>
      <c r="K5" s="50">
        <f t="shared" ref="K5:K68" si="2">IF(G5=5,H5,0)</f>
        <v>29</v>
      </c>
      <c r="L5" s="15"/>
      <c r="M5" s="15"/>
      <c r="N5" s="15"/>
      <c r="O5" s="15"/>
      <c r="P5" s="15"/>
      <c r="Q5" s="15"/>
      <c r="R5" s="15"/>
      <c r="S5" s="15"/>
    </row>
    <row r="6" spans="2:19" x14ac:dyDescent="0.3">
      <c r="B6" s="53">
        <v>2019</v>
      </c>
      <c r="C6" s="15" t="s">
        <v>520</v>
      </c>
      <c r="D6" s="15" t="s">
        <v>519</v>
      </c>
      <c r="E6" s="15">
        <v>2017</v>
      </c>
      <c r="F6" s="15" t="s">
        <v>117</v>
      </c>
      <c r="G6" s="15">
        <v>3</v>
      </c>
      <c r="H6" s="51">
        <v>249</v>
      </c>
      <c r="I6" s="50">
        <f t="shared" si="0"/>
        <v>249</v>
      </c>
      <c r="J6" s="50">
        <f t="shared" si="1"/>
        <v>0</v>
      </c>
      <c r="K6" s="50">
        <f t="shared" si="2"/>
        <v>0</v>
      </c>
      <c r="L6" s="15"/>
      <c r="M6" s="15"/>
      <c r="N6" s="15"/>
      <c r="O6" s="15"/>
      <c r="P6" s="15"/>
      <c r="Q6" s="15"/>
      <c r="R6" s="15"/>
      <c r="S6" s="15"/>
    </row>
    <row r="7" spans="2:19" x14ac:dyDescent="0.3">
      <c r="B7" s="53">
        <v>2019</v>
      </c>
      <c r="C7" s="15" t="s">
        <v>518</v>
      </c>
      <c r="D7" s="15" t="s">
        <v>517</v>
      </c>
      <c r="E7" s="15">
        <v>2017</v>
      </c>
      <c r="F7" s="15" t="s">
        <v>77</v>
      </c>
      <c r="G7" s="15">
        <v>5</v>
      </c>
      <c r="H7" s="51">
        <v>12</v>
      </c>
      <c r="I7" s="50">
        <f t="shared" si="0"/>
        <v>0</v>
      </c>
      <c r="J7" s="50">
        <f t="shared" si="1"/>
        <v>0</v>
      </c>
      <c r="K7" s="50">
        <f t="shared" si="2"/>
        <v>12</v>
      </c>
      <c r="L7" s="15"/>
      <c r="M7" s="15"/>
      <c r="N7" s="15"/>
      <c r="O7" s="15"/>
      <c r="P7" s="15"/>
      <c r="Q7" s="15"/>
      <c r="R7" s="15"/>
      <c r="S7" s="15"/>
    </row>
    <row r="8" spans="2:19" x14ac:dyDescent="0.3">
      <c r="B8" s="53">
        <v>2019</v>
      </c>
      <c r="C8" s="15" t="s">
        <v>516</v>
      </c>
      <c r="D8" s="15" t="s">
        <v>515</v>
      </c>
      <c r="E8" s="15">
        <v>2019</v>
      </c>
      <c r="F8" s="15" t="s">
        <v>94</v>
      </c>
      <c r="G8" s="15">
        <v>5</v>
      </c>
      <c r="H8" s="51">
        <v>621</v>
      </c>
      <c r="I8" s="50">
        <f t="shared" si="0"/>
        <v>0</v>
      </c>
      <c r="J8" s="50">
        <f t="shared" si="1"/>
        <v>0</v>
      </c>
      <c r="K8" s="50">
        <f t="shared" si="2"/>
        <v>621</v>
      </c>
      <c r="L8" s="15"/>
      <c r="M8" s="15"/>
      <c r="N8" s="15"/>
      <c r="O8" s="15"/>
      <c r="P8" s="15"/>
      <c r="Q8" s="15"/>
      <c r="R8" s="15"/>
      <c r="S8" s="15"/>
    </row>
    <row r="9" spans="2:19" x14ac:dyDescent="0.3">
      <c r="B9" s="53">
        <v>2019</v>
      </c>
      <c r="C9" s="15" t="s">
        <v>514</v>
      </c>
      <c r="D9" s="15" t="s">
        <v>513</v>
      </c>
      <c r="E9" s="15">
        <v>2020</v>
      </c>
      <c r="F9" s="15" t="s">
        <v>117</v>
      </c>
      <c r="G9" s="15">
        <v>5</v>
      </c>
      <c r="H9" s="51">
        <v>0</v>
      </c>
      <c r="I9" s="50">
        <f t="shared" si="0"/>
        <v>0</v>
      </c>
      <c r="J9" s="50">
        <f t="shared" si="1"/>
        <v>0</v>
      </c>
      <c r="K9" s="50">
        <f t="shared" si="2"/>
        <v>0</v>
      </c>
      <c r="L9" s="15"/>
      <c r="M9" s="15"/>
      <c r="N9" s="15"/>
      <c r="O9" s="15"/>
      <c r="P9" s="15"/>
      <c r="Q9" s="15"/>
      <c r="R9" s="15"/>
      <c r="S9" s="15"/>
    </row>
    <row r="10" spans="2:19" x14ac:dyDescent="0.3">
      <c r="B10" s="53">
        <v>2019</v>
      </c>
      <c r="C10" s="15" t="s">
        <v>512</v>
      </c>
      <c r="D10" s="15" t="s">
        <v>88</v>
      </c>
      <c r="E10" s="15">
        <v>2014</v>
      </c>
      <c r="F10" s="15" t="s">
        <v>117</v>
      </c>
      <c r="G10" s="15">
        <v>5</v>
      </c>
      <c r="H10" s="51">
        <v>1144</v>
      </c>
      <c r="I10" s="50">
        <f t="shared" si="0"/>
        <v>0</v>
      </c>
      <c r="J10" s="50">
        <f t="shared" si="1"/>
        <v>0</v>
      </c>
      <c r="K10" s="50">
        <f t="shared" si="2"/>
        <v>1144</v>
      </c>
      <c r="L10" s="15"/>
      <c r="M10" s="15"/>
      <c r="N10" s="15"/>
      <c r="O10" s="15"/>
      <c r="P10" s="15"/>
      <c r="Q10" s="15"/>
      <c r="R10" s="15"/>
      <c r="S10" s="15"/>
    </row>
    <row r="11" spans="2:19" x14ac:dyDescent="0.3">
      <c r="B11" s="53">
        <v>2019</v>
      </c>
      <c r="C11" s="15" t="s">
        <v>511</v>
      </c>
      <c r="D11" s="15" t="s">
        <v>88</v>
      </c>
      <c r="E11" s="15">
        <v>2015</v>
      </c>
      <c r="F11" s="15" t="s">
        <v>90</v>
      </c>
      <c r="G11" s="15">
        <v>5</v>
      </c>
      <c r="H11" s="51">
        <v>155</v>
      </c>
      <c r="I11" s="50">
        <f t="shared" si="0"/>
        <v>0</v>
      </c>
      <c r="J11" s="50">
        <f t="shared" si="1"/>
        <v>0</v>
      </c>
      <c r="K11" s="50">
        <f t="shared" si="2"/>
        <v>155</v>
      </c>
      <c r="L11" s="15"/>
      <c r="M11" s="15"/>
      <c r="N11" s="15"/>
      <c r="O11" s="15"/>
      <c r="P11" s="15"/>
      <c r="Q11" s="15"/>
      <c r="R11" s="15"/>
      <c r="S11" s="15"/>
    </row>
    <row r="12" spans="2:19" x14ac:dyDescent="0.3">
      <c r="B12" s="53">
        <v>2019</v>
      </c>
      <c r="C12" s="15" t="s">
        <v>510</v>
      </c>
      <c r="D12" s="15" t="s">
        <v>88</v>
      </c>
      <c r="E12" s="15">
        <v>2015</v>
      </c>
      <c r="F12" s="15" t="s">
        <v>90</v>
      </c>
      <c r="G12" s="15">
        <v>5</v>
      </c>
      <c r="H12" s="51">
        <v>0</v>
      </c>
      <c r="I12" s="50">
        <f t="shared" si="0"/>
        <v>0</v>
      </c>
      <c r="J12" s="50">
        <f t="shared" si="1"/>
        <v>0</v>
      </c>
      <c r="K12" s="50">
        <f t="shared" si="2"/>
        <v>0</v>
      </c>
      <c r="L12" s="15"/>
      <c r="M12" s="15"/>
      <c r="N12" s="15"/>
      <c r="O12" s="15"/>
      <c r="P12" s="15"/>
      <c r="Q12" s="15"/>
      <c r="R12" s="15"/>
      <c r="S12" s="15"/>
    </row>
    <row r="13" spans="2:19" x14ac:dyDescent="0.3">
      <c r="B13" s="53">
        <v>2019</v>
      </c>
      <c r="C13" s="15" t="s">
        <v>509</v>
      </c>
      <c r="D13" s="15" t="s">
        <v>508</v>
      </c>
      <c r="E13" s="15">
        <v>2018</v>
      </c>
      <c r="F13" s="15" t="s">
        <v>85</v>
      </c>
      <c r="G13" s="15">
        <v>5</v>
      </c>
      <c r="H13" s="51">
        <v>22</v>
      </c>
      <c r="I13" s="50">
        <f t="shared" si="0"/>
        <v>0</v>
      </c>
      <c r="J13" s="50">
        <f t="shared" si="1"/>
        <v>0</v>
      </c>
      <c r="K13" s="50">
        <f t="shared" si="2"/>
        <v>22</v>
      </c>
      <c r="L13" s="15"/>
      <c r="M13" s="15"/>
      <c r="N13" s="15"/>
      <c r="O13" s="15"/>
      <c r="P13" s="15"/>
      <c r="Q13" s="15"/>
      <c r="R13" s="15"/>
      <c r="S13" s="15"/>
    </row>
    <row r="14" spans="2:19" x14ac:dyDescent="0.3">
      <c r="B14" s="53">
        <v>2019</v>
      </c>
      <c r="C14" s="15" t="s">
        <v>507</v>
      </c>
      <c r="D14" s="15" t="s">
        <v>88</v>
      </c>
      <c r="E14" s="15">
        <v>2018</v>
      </c>
      <c r="F14" s="15" t="s">
        <v>85</v>
      </c>
      <c r="G14" s="15">
        <v>5</v>
      </c>
      <c r="H14" s="51">
        <v>0</v>
      </c>
      <c r="I14" s="50">
        <f t="shared" si="0"/>
        <v>0</v>
      </c>
      <c r="J14" s="50">
        <f t="shared" si="1"/>
        <v>0</v>
      </c>
      <c r="K14" s="50">
        <f t="shared" si="2"/>
        <v>0</v>
      </c>
      <c r="L14" s="15"/>
      <c r="M14" s="15"/>
      <c r="N14" s="15"/>
      <c r="O14" s="15"/>
      <c r="P14" s="15"/>
      <c r="Q14" s="15"/>
      <c r="R14" s="15"/>
      <c r="S14" s="15"/>
    </row>
    <row r="15" spans="2:19" x14ac:dyDescent="0.3">
      <c r="B15" s="53">
        <v>2019</v>
      </c>
      <c r="C15" s="15" t="s">
        <v>506</v>
      </c>
      <c r="D15" s="15" t="s">
        <v>505</v>
      </c>
      <c r="E15" s="15">
        <v>2019</v>
      </c>
      <c r="F15" s="15" t="s">
        <v>77</v>
      </c>
      <c r="G15" s="15">
        <v>5</v>
      </c>
      <c r="H15" s="51">
        <v>5</v>
      </c>
      <c r="I15" s="50">
        <f t="shared" si="0"/>
        <v>0</v>
      </c>
      <c r="J15" s="50">
        <f t="shared" si="1"/>
        <v>0</v>
      </c>
      <c r="K15" s="50">
        <f t="shared" si="2"/>
        <v>5</v>
      </c>
      <c r="L15" s="15"/>
      <c r="M15" s="15"/>
      <c r="N15" s="15"/>
      <c r="O15" s="15"/>
      <c r="P15" s="15"/>
      <c r="Q15" s="15"/>
      <c r="R15" s="15"/>
      <c r="S15" s="15"/>
    </row>
    <row r="16" spans="2:19" x14ac:dyDescent="0.3">
      <c r="B16" s="53">
        <v>2019</v>
      </c>
      <c r="C16" s="15" t="s">
        <v>504</v>
      </c>
      <c r="D16" s="15" t="s">
        <v>503</v>
      </c>
      <c r="E16" s="15">
        <v>2016</v>
      </c>
      <c r="F16" s="15" t="s">
        <v>82</v>
      </c>
      <c r="G16" s="15">
        <v>5</v>
      </c>
      <c r="H16" s="51">
        <v>1006</v>
      </c>
      <c r="I16" s="50">
        <f t="shared" si="0"/>
        <v>0</v>
      </c>
      <c r="J16" s="50">
        <f t="shared" si="1"/>
        <v>0</v>
      </c>
      <c r="K16" s="50">
        <f t="shared" si="2"/>
        <v>1006</v>
      </c>
      <c r="L16" s="15"/>
      <c r="M16" s="15"/>
      <c r="N16" s="15"/>
      <c r="O16" s="15"/>
      <c r="P16" s="15"/>
      <c r="Q16" s="15"/>
      <c r="R16" s="15"/>
      <c r="S16" s="15"/>
    </row>
    <row r="17" spans="2:19" x14ac:dyDescent="0.3">
      <c r="B17" s="53">
        <v>2019</v>
      </c>
      <c r="C17" s="15" t="s">
        <v>502</v>
      </c>
      <c r="D17" s="15" t="s">
        <v>501</v>
      </c>
      <c r="E17" s="15">
        <v>2018</v>
      </c>
      <c r="F17" s="15" t="s">
        <v>82</v>
      </c>
      <c r="G17" s="15">
        <v>5</v>
      </c>
      <c r="H17" s="51">
        <v>942</v>
      </c>
      <c r="I17" s="50">
        <f t="shared" si="0"/>
        <v>0</v>
      </c>
      <c r="J17" s="50">
        <f t="shared" si="1"/>
        <v>0</v>
      </c>
      <c r="K17" s="50">
        <f t="shared" si="2"/>
        <v>942</v>
      </c>
      <c r="L17" s="15"/>
      <c r="M17" s="15"/>
      <c r="N17" s="15"/>
      <c r="O17" s="15"/>
      <c r="P17" s="15"/>
      <c r="Q17" s="15"/>
      <c r="R17" s="15"/>
      <c r="S17" s="15"/>
    </row>
    <row r="18" spans="2:19" x14ac:dyDescent="0.3">
      <c r="B18" s="53">
        <v>2019</v>
      </c>
      <c r="C18" s="15" t="s">
        <v>500</v>
      </c>
      <c r="D18" s="15" t="s">
        <v>499</v>
      </c>
      <c r="E18" s="15">
        <v>2017</v>
      </c>
      <c r="F18" s="15" t="s">
        <v>77</v>
      </c>
      <c r="G18" s="15">
        <v>5</v>
      </c>
      <c r="H18" s="51">
        <v>84</v>
      </c>
      <c r="I18" s="50">
        <f t="shared" si="0"/>
        <v>0</v>
      </c>
      <c r="J18" s="50">
        <f t="shared" si="1"/>
        <v>0</v>
      </c>
      <c r="K18" s="50">
        <f t="shared" si="2"/>
        <v>84</v>
      </c>
      <c r="L18" s="15"/>
      <c r="M18" s="15"/>
      <c r="N18" s="15"/>
      <c r="O18" s="15"/>
      <c r="P18" s="15"/>
      <c r="Q18" s="15"/>
      <c r="R18" s="15"/>
      <c r="S18" s="15"/>
    </row>
    <row r="19" spans="2:19" x14ac:dyDescent="0.3">
      <c r="B19" s="53">
        <v>2019</v>
      </c>
      <c r="C19" s="15" t="s">
        <v>497</v>
      </c>
      <c r="D19" s="15" t="s">
        <v>498</v>
      </c>
      <c r="E19" s="15">
        <v>2015</v>
      </c>
      <c r="F19" s="15" t="s">
        <v>77</v>
      </c>
      <c r="G19" s="15">
        <v>5</v>
      </c>
      <c r="H19" s="51">
        <v>40</v>
      </c>
      <c r="I19" s="50">
        <f t="shared" si="0"/>
        <v>0</v>
      </c>
      <c r="J19" s="50">
        <f t="shared" si="1"/>
        <v>0</v>
      </c>
      <c r="K19" s="50">
        <f t="shared" si="2"/>
        <v>40</v>
      </c>
      <c r="L19" s="15"/>
      <c r="M19" s="15"/>
      <c r="N19" s="15"/>
      <c r="O19" s="15"/>
      <c r="P19" s="15"/>
      <c r="Q19" s="15"/>
      <c r="R19" s="15"/>
      <c r="S19" s="15"/>
    </row>
    <row r="20" spans="2:19" x14ac:dyDescent="0.3">
      <c r="B20" s="53">
        <v>2019</v>
      </c>
      <c r="C20" s="15" t="s">
        <v>497</v>
      </c>
      <c r="D20" s="15" t="s">
        <v>496</v>
      </c>
      <c r="E20" s="15">
        <v>2019</v>
      </c>
      <c r="F20" s="15" t="s">
        <v>77</v>
      </c>
      <c r="G20" s="15">
        <v>5</v>
      </c>
      <c r="H20" s="51">
        <v>0</v>
      </c>
      <c r="I20" s="50">
        <f t="shared" si="0"/>
        <v>0</v>
      </c>
      <c r="J20" s="50">
        <f t="shared" si="1"/>
        <v>0</v>
      </c>
      <c r="K20" s="50">
        <f t="shared" si="2"/>
        <v>0</v>
      </c>
      <c r="L20" s="15"/>
      <c r="M20" s="15"/>
      <c r="N20" s="15"/>
      <c r="O20" s="15"/>
      <c r="P20" s="15"/>
      <c r="Q20" s="15"/>
      <c r="R20" s="15"/>
      <c r="S20" s="15"/>
    </row>
    <row r="21" spans="2:19" x14ac:dyDescent="0.3">
      <c r="B21" s="53">
        <v>2019</v>
      </c>
      <c r="C21" s="15" t="s">
        <v>495</v>
      </c>
      <c r="D21" s="15" t="s">
        <v>494</v>
      </c>
      <c r="E21" s="15">
        <v>2019</v>
      </c>
      <c r="F21" s="15" t="s">
        <v>77</v>
      </c>
      <c r="G21" s="15">
        <v>5</v>
      </c>
      <c r="H21" s="51">
        <v>0</v>
      </c>
      <c r="I21" s="50">
        <f t="shared" si="0"/>
        <v>0</v>
      </c>
      <c r="J21" s="50">
        <f t="shared" si="1"/>
        <v>0</v>
      </c>
      <c r="K21" s="50">
        <f t="shared" si="2"/>
        <v>0</v>
      </c>
      <c r="L21" s="15"/>
      <c r="M21" s="15"/>
      <c r="N21" s="15"/>
      <c r="O21" s="15"/>
      <c r="P21" s="15"/>
      <c r="Q21" s="15"/>
      <c r="R21" s="15"/>
      <c r="S21" s="15"/>
    </row>
    <row r="22" spans="2:19" x14ac:dyDescent="0.3">
      <c r="B22" s="53">
        <v>2019</v>
      </c>
      <c r="C22" s="15" t="s">
        <v>493</v>
      </c>
      <c r="D22" s="15" t="s">
        <v>492</v>
      </c>
      <c r="E22" s="15">
        <v>2015</v>
      </c>
      <c r="F22" s="15" t="s">
        <v>307</v>
      </c>
      <c r="G22" s="15">
        <v>4</v>
      </c>
      <c r="H22" s="51">
        <v>0</v>
      </c>
      <c r="I22" s="50">
        <f t="shared" si="0"/>
        <v>0</v>
      </c>
      <c r="J22" s="50">
        <f t="shared" si="1"/>
        <v>0</v>
      </c>
      <c r="K22" s="50">
        <f t="shared" si="2"/>
        <v>0</v>
      </c>
      <c r="L22" s="15"/>
      <c r="M22" s="15"/>
      <c r="N22" s="15"/>
      <c r="O22" s="15"/>
      <c r="P22" s="15"/>
      <c r="Q22" s="15"/>
      <c r="R22" s="15"/>
      <c r="S22" s="15"/>
    </row>
    <row r="23" spans="2:19" x14ac:dyDescent="0.3">
      <c r="B23" s="53">
        <v>2019</v>
      </c>
      <c r="C23" s="15" t="s">
        <v>491</v>
      </c>
      <c r="D23" s="15" t="s">
        <v>88</v>
      </c>
      <c r="E23" s="15">
        <v>2019</v>
      </c>
      <c r="F23" s="15" t="s">
        <v>117</v>
      </c>
      <c r="G23" s="15">
        <v>5</v>
      </c>
      <c r="H23" s="51">
        <v>562</v>
      </c>
      <c r="I23" s="50">
        <f t="shared" si="0"/>
        <v>0</v>
      </c>
      <c r="J23" s="50">
        <f t="shared" si="1"/>
        <v>0</v>
      </c>
      <c r="K23" s="50">
        <f t="shared" si="2"/>
        <v>562</v>
      </c>
      <c r="L23" s="15"/>
      <c r="M23" s="15"/>
      <c r="N23" s="15"/>
      <c r="O23" s="15"/>
      <c r="P23" s="15"/>
      <c r="Q23" s="15"/>
      <c r="R23" s="15"/>
      <c r="S23" s="15"/>
    </row>
    <row r="24" spans="2:19" x14ac:dyDescent="0.3">
      <c r="B24" s="53">
        <v>2019</v>
      </c>
      <c r="C24" s="15" t="s">
        <v>490</v>
      </c>
      <c r="D24" s="15" t="s">
        <v>88</v>
      </c>
      <c r="E24" s="15">
        <v>2014</v>
      </c>
      <c r="F24" s="15" t="s">
        <v>117</v>
      </c>
      <c r="G24" s="15">
        <v>5</v>
      </c>
      <c r="H24" s="51">
        <v>53</v>
      </c>
      <c r="I24" s="50">
        <f t="shared" si="0"/>
        <v>0</v>
      </c>
      <c r="J24" s="50">
        <f t="shared" si="1"/>
        <v>0</v>
      </c>
      <c r="K24" s="50">
        <f t="shared" si="2"/>
        <v>53</v>
      </c>
      <c r="L24" s="15"/>
      <c r="M24" s="15"/>
      <c r="N24" s="15"/>
      <c r="O24" s="15"/>
      <c r="P24" s="15"/>
      <c r="Q24" s="15"/>
      <c r="R24" s="15"/>
      <c r="S24" s="15"/>
    </row>
    <row r="25" spans="2:19" x14ac:dyDescent="0.3">
      <c r="B25" s="53">
        <v>2019</v>
      </c>
      <c r="C25" s="15" t="s">
        <v>489</v>
      </c>
      <c r="D25" s="15" t="s">
        <v>88</v>
      </c>
      <c r="E25" s="15">
        <v>2019</v>
      </c>
      <c r="F25" s="15" t="s">
        <v>90</v>
      </c>
      <c r="G25" s="15">
        <v>5</v>
      </c>
      <c r="H25" s="51">
        <v>94</v>
      </c>
      <c r="I25" s="50">
        <f t="shared" si="0"/>
        <v>0</v>
      </c>
      <c r="J25" s="50">
        <f t="shared" si="1"/>
        <v>0</v>
      </c>
      <c r="K25" s="50">
        <f t="shared" si="2"/>
        <v>94</v>
      </c>
      <c r="L25" s="15"/>
      <c r="M25" s="15"/>
      <c r="N25" s="15"/>
      <c r="O25" s="15"/>
      <c r="P25" s="15"/>
      <c r="Q25" s="15"/>
      <c r="R25" s="15"/>
      <c r="S25" s="15"/>
    </row>
    <row r="26" spans="2:19" x14ac:dyDescent="0.3">
      <c r="B26" s="53">
        <v>2019</v>
      </c>
      <c r="C26" s="15" t="s">
        <v>488</v>
      </c>
      <c r="D26" s="15" t="s">
        <v>487</v>
      </c>
      <c r="E26" s="15">
        <v>2017</v>
      </c>
      <c r="F26" s="15" t="s">
        <v>85</v>
      </c>
      <c r="G26" s="15">
        <v>5</v>
      </c>
      <c r="H26" s="51">
        <v>45</v>
      </c>
      <c r="I26" s="50">
        <f t="shared" si="0"/>
        <v>0</v>
      </c>
      <c r="J26" s="50">
        <f t="shared" si="1"/>
        <v>0</v>
      </c>
      <c r="K26" s="50">
        <f t="shared" si="2"/>
        <v>45</v>
      </c>
      <c r="L26" s="15"/>
      <c r="M26" s="15"/>
      <c r="N26" s="15"/>
      <c r="O26" s="15"/>
      <c r="P26" s="15"/>
      <c r="Q26" s="15"/>
      <c r="R26" s="15"/>
      <c r="S26" s="15"/>
    </row>
    <row r="27" spans="2:19" x14ac:dyDescent="0.3">
      <c r="B27" s="53">
        <v>2019</v>
      </c>
      <c r="C27" s="15" t="s">
        <v>486</v>
      </c>
      <c r="D27" s="15" t="s">
        <v>88</v>
      </c>
      <c r="E27" s="15">
        <v>2017</v>
      </c>
      <c r="F27" s="15" t="s">
        <v>85</v>
      </c>
      <c r="G27" s="15">
        <v>5</v>
      </c>
      <c r="H27" s="51">
        <v>2</v>
      </c>
      <c r="I27" s="50">
        <f t="shared" si="0"/>
        <v>0</v>
      </c>
      <c r="J27" s="50">
        <f t="shared" si="1"/>
        <v>0</v>
      </c>
      <c r="K27" s="50">
        <f t="shared" si="2"/>
        <v>2</v>
      </c>
      <c r="L27" s="15"/>
      <c r="M27" s="15"/>
      <c r="N27" s="15"/>
      <c r="O27" s="15"/>
      <c r="P27" s="15"/>
      <c r="Q27" s="15"/>
      <c r="R27" s="15"/>
      <c r="S27" s="15"/>
    </row>
    <row r="28" spans="2:19" x14ac:dyDescent="0.3">
      <c r="B28" s="53">
        <v>2019</v>
      </c>
      <c r="C28" s="15" t="s">
        <v>485</v>
      </c>
      <c r="D28" s="15" t="s">
        <v>88</v>
      </c>
      <c r="E28" s="15">
        <v>2013</v>
      </c>
      <c r="F28" s="15" t="s">
        <v>117</v>
      </c>
      <c r="G28" s="15">
        <v>4</v>
      </c>
      <c r="H28" s="51">
        <v>61</v>
      </c>
      <c r="I28" s="50">
        <f t="shared" si="0"/>
        <v>0</v>
      </c>
      <c r="J28" s="50">
        <f t="shared" si="1"/>
        <v>61</v>
      </c>
      <c r="K28" s="50">
        <f t="shared" si="2"/>
        <v>0</v>
      </c>
      <c r="L28" s="15"/>
      <c r="M28" s="15"/>
      <c r="N28" s="15"/>
      <c r="O28" s="15"/>
      <c r="P28" s="15"/>
      <c r="Q28" s="15"/>
      <c r="R28" s="15"/>
      <c r="S28" s="15"/>
    </row>
    <row r="29" spans="2:19" x14ac:dyDescent="0.3">
      <c r="B29" s="53">
        <v>2019</v>
      </c>
      <c r="C29" s="15" t="s">
        <v>484</v>
      </c>
      <c r="D29" s="15" t="s">
        <v>483</v>
      </c>
      <c r="E29" s="15">
        <v>2015</v>
      </c>
      <c r="F29" s="15" t="s">
        <v>82</v>
      </c>
      <c r="G29" s="15">
        <v>5</v>
      </c>
      <c r="H29" s="51">
        <v>1180</v>
      </c>
      <c r="I29" s="50">
        <f t="shared" si="0"/>
        <v>0</v>
      </c>
      <c r="J29" s="50">
        <f t="shared" si="1"/>
        <v>0</v>
      </c>
      <c r="K29" s="50">
        <f t="shared" si="2"/>
        <v>1180</v>
      </c>
      <c r="L29" s="15"/>
      <c r="M29" s="15"/>
      <c r="N29" s="15"/>
      <c r="O29" s="15"/>
      <c r="P29" s="15"/>
      <c r="Q29" s="15"/>
      <c r="R29" s="15"/>
      <c r="S29" s="15"/>
    </row>
    <row r="30" spans="2:19" x14ac:dyDescent="0.3">
      <c r="B30" s="53">
        <v>2019</v>
      </c>
      <c r="C30" s="15" t="s">
        <v>482</v>
      </c>
      <c r="D30" s="15" t="s">
        <v>88</v>
      </c>
      <c r="E30" s="15">
        <v>2015</v>
      </c>
      <c r="F30" s="15" t="s">
        <v>82</v>
      </c>
      <c r="G30" s="15">
        <v>5</v>
      </c>
      <c r="H30" s="51">
        <v>1038</v>
      </c>
      <c r="I30" s="50">
        <f t="shared" si="0"/>
        <v>0</v>
      </c>
      <c r="J30" s="50">
        <f t="shared" si="1"/>
        <v>0</v>
      </c>
      <c r="K30" s="50">
        <f t="shared" si="2"/>
        <v>1038</v>
      </c>
      <c r="L30" s="15"/>
      <c r="M30" s="15"/>
      <c r="N30" s="15"/>
      <c r="O30" s="15"/>
      <c r="P30" s="15"/>
      <c r="Q30" s="15"/>
      <c r="R30" s="15"/>
      <c r="S30" s="15"/>
    </row>
    <row r="31" spans="2:19" x14ac:dyDescent="0.3">
      <c r="B31" s="53">
        <v>2019</v>
      </c>
      <c r="C31" s="15" t="s">
        <v>481</v>
      </c>
      <c r="D31" s="15" t="s">
        <v>88</v>
      </c>
      <c r="E31" s="15">
        <v>2017</v>
      </c>
      <c r="F31" s="15" t="s">
        <v>82</v>
      </c>
      <c r="G31" s="15">
        <v>5</v>
      </c>
      <c r="H31" s="51">
        <v>105</v>
      </c>
      <c r="I31" s="50">
        <f t="shared" si="0"/>
        <v>0</v>
      </c>
      <c r="J31" s="50">
        <f t="shared" si="1"/>
        <v>0</v>
      </c>
      <c r="K31" s="50">
        <f t="shared" si="2"/>
        <v>105</v>
      </c>
      <c r="L31" s="15"/>
      <c r="M31" s="15"/>
      <c r="N31" s="15"/>
      <c r="O31" s="15"/>
      <c r="P31" s="15"/>
      <c r="Q31" s="15"/>
      <c r="R31" s="15"/>
      <c r="S31" s="15"/>
    </row>
    <row r="32" spans="2:19" x14ac:dyDescent="0.3">
      <c r="B32" s="53">
        <v>2019</v>
      </c>
      <c r="C32" s="15" t="s">
        <v>480</v>
      </c>
      <c r="D32" s="15" t="s">
        <v>88</v>
      </c>
      <c r="E32" s="15">
        <v>2017</v>
      </c>
      <c r="F32" s="15" t="s">
        <v>82</v>
      </c>
      <c r="G32" s="15">
        <v>5</v>
      </c>
      <c r="H32" s="51">
        <v>59</v>
      </c>
      <c r="I32" s="50">
        <f t="shared" si="0"/>
        <v>0</v>
      </c>
      <c r="J32" s="50">
        <f t="shared" si="1"/>
        <v>0</v>
      </c>
      <c r="K32" s="50">
        <f t="shared" si="2"/>
        <v>59</v>
      </c>
      <c r="L32" s="15"/>
      <c r="M32" s="15"/>
      <c r="N32" s="15"/>
      <c r="O32" s="15"/>
      <c r="P32" s="15"/>
      <c r="Q32" s="15"/>
      <c r="R32" s="15"/>
      <c r="S32" s="15"/>
    </row>
    <row r="33" spans="2:19" x14ac:dyDescent="0.3">
      <c r="B33" s="53">
        <v>2019</v>
      </c>
      <c r="C33" s="15" t="s">
        <v>479</v>
      </c>
      <c r="D33" s="15" t="s">
        <v>478</v>
      </c>
      <c r="E33" s="15">
        <v>2018</v>
      </c>
      <c r="F33" s="15" t="s">
        <v>77</v>
      </c>
      <c r="G33" s="15">
        <v>5</v>
      </c>
      <c r="H33" s="51">
        <v>85</v>
      </c>
      <c r="I33" s="50">
        <f t="shared" si="0"/>
        <v>0</v>
      </c>
      <c r="J33" s="50">
        <f t="shared" si="1"/>
        <v>0</v>
      </c>
      <c r="K33" s="50">
        <f t="shared" si="2"/>
        <v>85</v>
      </c>
      <c r="L33" s="15"/>
      <c r="M33" s="15"/>
      <c r="N33" s="15"/>
      <c r="O33" s="15"/>
      <c r="P33" s="15"/>
      <c r="Q33" s="15"/>
      <c r="R33" s="15"/>
      <c r="S33" s="15"/>
    </row>
    <row r="34" spans="2:19" x14ac:dyDescent="0.3">
      <c r="B34" s="53">
        <v>2019</v>
      </c>
      <c r="C34" s="15" t="s">
        <v>477</v>
      </c>
      <c r="D34" s="15" t="s">
        <v>88</v>
      </c>
      <c r="E34" s="15">
        <v>2019</v>
      </c>
      <c r="F34" s="15" t="s">
        <v>307</v>
      </c>
      <c r="G34" s="15">
        <v>5</v>
      </c>
      <c r="H34" s="51">
        <v>12</v>
      </c>
      <c r="I34" s="50">
        <f t="shared" si="0"/>
        <v>0</v>
      </c>
      <c r="J34" s="50">
        <f t="shared" si="1"/>
        <v>0</v>
      </c>
      <c r="K34" s="50">
        <f t="shared" si="2"/>
        <v>12</v>
      </c>
      <c r="L34" s="15"/>
      <c r="M34" s="15"/>
      <c r="N34" s="15"/>
      <c r="O34" s="15"/>
      <c r="P34" s="15"/>
      <c r="Q34" s="15"/>
      <c r="R34" s="15"/>
      <c r="S34" s="15"/>
    </row>
    <row r="35" spans="2:19" x14ac:dyDescent="0.3">
      <c r="B35" s="53">
        <v>2019</v>
      </c>
      <c r="C35" s="15" t="s">
        <v>476</v>
      </c>
      <c r="D35" s="15" t="s">
        <v>88</v>
      </c>
      <c r="E35" s="15">
        <v>2013</v>
      </c>
      <c r="F35" s="15" t="s">
        <v>117</v>
      </c>
      <c r="G35" s="15">
        <v>5</v>
      </c>
      <c r="H35" s="51">
        <v>0</v>
      </c>
      <c r="I35" s="50">
        <f t="shared" si="0"/>
        <v>0</v>
      </c>
      <c r="J35" s="50">
        <f t="shared" si="1"/>
        <v>0</v>
      </c>
      <c r="K35" s="50">
        <f t="shared" si="2"/>
        <v>0</v>
      </c>
      <c r="L35" s="15"/>
      <c r="M35" s="15"/>
      <c r="N35" s="15"/>
      <c r="O35" s="15"/>
      <c r="P35" s="15"/>
      <c r="Q35" s="15"/>
      <c r="R35" s="15"/>
      <c r="S35" s="15"/>
    </row>
    <row r="36" spans="2:19" x14ac:dyDescent="0.3">
      <c r="B36" s="53">
        <v>2019</v>
      </c>
      <c r="C36" s="15" t="s">
        <v>475</v>
      </c>
      <c r="D36" s="15" t="s">
        <v>88</v>
      </c>
      <c r="E36" s="15">
        <v>2018</v>
      </c>
      <c r="F36" s="15" t="s">
        <v>101</v>
      </c>
      <c r="G36" s="15">
        <v>4</v>
      </c>
      <c r="H36" s="51">
        <v>260</v>
      </c>
      <c r="I36" s="50">
        <f t="shared" si="0"/>
        <v>0</v>
      </c>
      <c r="J36" s="50">
        <f t="shared" si="1"/>
        <v>260</v>
      </c>
      <c r="K36" s="50">
        <f t="shared" si="2"/>
        <v>0</v>
      </c>
      <c r="L36" s="15"/>
      <c r="M36" s="15"/>
      <c r="N36" s="15"/>
      <c r="O36" s="15"/>
      <c r="P36" s="15"/>
      <c r="Q36" s="15"/>
      <c r="R36" s="15"/>
      <c r="S36" s="15"/>
    </row>
    <row r="37" spans="2:19" x14ac:dyDescent="0.3">
      <c r="B37" s="53">
        <v>2019</v>
      </c>
      <c r="C37" s="15" t="s">
        <v>474</v>
      </c>
      <c r="D37" s="15" t="s">
        <v>88</v>
      </c>
      <c r="E37" s="15">
        <v>2014</v>
      </c>
      <c r="F37" s="15" t="s">
        <v>94</v>
      </c>
      <c r="G37" s="15">
        <v>4</v>
      </c>
      <c r="H37" s="51">
        <v>2812</v>
      </c>
      <c r="I37" s="50">
        <f t="shared" si="0"/>
        <v>0</v>
      </c>
      <c r="J37" s="50">
        <f t="shared" si="1"/>
        <v>2812</v>
      </c>
      <c r="K37" s="50">
        <f t="shared" si="2"/>
        <v>0</v>
      </c>
      <c r="L37" s="15"/>
      <c r="M37" s="15"/>
      <c r="N37" s="15"/>
      <c r="O37" s="15"/>
      <c r="P37" s="15"/>
      <c r="Q37" s="15"/>
      <c r="R37" s="15"/>
      <c r="S37" s="15"/>
    </row>
    <row r="38" spans="2:19" x14ac:dyDescent="0.3">
      <c r="B38" s="53">
        <v>2019</v>
      </c>
      <c r="C38" s="15" t="s">
        <v>473</v>
      </c>
      <c r="D38" s="15" t="s">
        <v>88</v>
      </c>
      <c r="E38" s="15">
        <v>2017</v>
      </c>
      <c r="F38" s="15" t="s">
        <v>94</v>
      </c>
      <c r="G38" s="15">
        <v>4</v>
      </c>
      <c r="H38" s="51">
        <v>3795</v>
      </c>
      <c r="I38" s="50">
        <f t="shared" si="0"/>
        <v>0</v>
      </c>
      <c r="J38" s="50">
        <f t="shared" si="1"/>
        <v>3795</v>
      </c>
      <c r="K38" s="50">
        <f t="shared" si="2"/>
        <v>0</v>
      </c>
      <c r="L38" s="15"/>
      <c r="M38" s="15"/>
      <c r="N38" s="15"/>
      <c r="O38" s="15"/>
      <c r="P38" s="15"/>
      <c r="Q38" s="15"/>
      <c r="R38" s="15"/>
      <c r="S38" s="15"/>
    </row>
    <row r="39" spans="2:19" x14ac:dyDescent="0.3">
      <c r="B39" s="53">
        <v>2019</v>
      </c>
      <c r="C39" s="15" t="s">
        <v>472</v>
      </c>
      <c r="D39" s="15" t="s">
        <v>88</v>
      </c>
      <c r="E39" s="15">
        <v>2017</v>
      </c>
      <c r="F39" s="15" t="s">
        <v>101</v>
      </c>
      <c r="G39" s="15">
        <v>5</v>
      </c>
      <c r="H39" s="51">
        <v>856</v>
      </c>
      <c r="I39" s="50">
        <f t="shared" si="0"/>
        <v>0</v>
      </c>
      <c r="J39" s="50">
        <f t="shared" si="1"/>
        <v>0</v>
      </c>
      <c r="K39" s="50">
        <f t="shared" si="2"/>
        <v>856</v>
      </c>
      <c r="L39" s="15"/>
      <c r="M39" s="15"/>
      <c r="N39" s="15"/>
      <c r="O39" s="15"/>
      <c r="P39" s="15"/>
      <c r="Q39" s="15"/>
      <c r="R39" s="15"/>
      <c r="S39" s="15"/>
    </row>
    <row r="40" spans="2:19" x14ac:dyDescent="0.3">
      <c r="B40" s="53">
        <v>2019</v>
      </c>
      <c r="C40" s="15" t="s">
        <v>471</v>
      </c>
      <c r="D40" s="15" t="s">
        <v>470</v>
      </c>
      <c r="E40" s="15">
        <v>2021</v>
      </c>
      <c r="F40" s="15" t="s">
        <v>117</v>
      </c>
      <c r="G40" s="15">
        <v>4</v>
      </c>
      <c r="H40" s="51">
        <v>0</v>
      </c>
      <c r="I40" s="50">
        <f t="shared" si="0"/>
        <v>0</v>
      </c>
      <c r="J40" s="50">
        <f t="shared" si="1"/>
        <v>0</v>
      </c>
      <c r="K40" s="50">
        <f t="shared" si="2"/>
        <v>0</v>
      </c>
      <c r="L40" s="15"/>
      <c r="M40" s="15"/>
      <c r="N40" s="15"/>
      <c r="O40" s="15"/>
      <c r="P40" s="15"/>
      <c r="Q40" s="15"/>
      <c r="R40" s="15"/>
      <c r="S40" s="15"/>
    </row>
    <row r="41" spans="2:19" x14ac:dyDescent="0.3">
      <c r="B41" s="53">
        <v>2019</v>
      </c>
      <c r="C41" s="15" t="s">
        <v>469</v>
      </c>
      <c r="D41" s="15" t="s">
        <v>468</v>
      </c>
      <c r="E41" s="15">
        <v>2014</v>
      </c>
      <c r="F41" s="15" t="s">
        <v>117</v>
      </c>
      <c r="G41" s="15">
        <v>4</v>
      </c>
      <c r="H41" s="51">
        <v>406</v>
      </c>
      <c r="I41" s="50">
        <f t="shared" si="0"/>
        <v>0</v>
      </c>
      <c r="J41" s="50">
        <f t="shared" si="1"/>
        <v>406</v>
      </c>
      <c r="K41" s="50">
        <f t="shared" si="2"/>
        <v>0</v>
      </c>
      <c r="L41" s="15"/>
      <c r="M41" s="15"/>
      <c r="N41" s="15"/>
      <c r="O41" s="15"/>
      <c r="P41" s="15"/>
      <c r="Q41" s="15"/>
      <c r="R41" s="15"/>
      <c r="S41" s="15"/>
    </row>
    <row r="42" spans="2:19" x14ac:dyDescent="0.3">
      <c r="B42" s="53">
        <v>2019</v>
      </c>
      <c r="C42" s="15" t="s">
        <v>467</v>
      </c>
      <c r="D42" s="15" t="s">
        <v>88</v>
      </c>
      <c r="E42" s="15">
        <v>2013</v>
      </c>
      <c r="F42" s="15" t="s">
        <v>101</v>
      </c>
      <c r="G42" s="15">
        <v>5</v>
      </c>
      <c r="H42" s="51">
        <v>0</v>
      </c>
      <c r="I42" s="50">
        <f t="shared" si="0"/>
        <v>0</v>
      </c>
      <c r="J42" s="50">
        <f t="shared" si="1"/>
        <v>0</v>
      </c>
      <c r="K42" s="50">
        <f t="shared" si="2"/>
        <v>0</v>
      </c>
      <c r="L42" s="15"/>
      <c r="M42" s="15"/>
      <c r="N42" s="15"/>
      <c r="O42" s="15"/>
      <c r="P42" s="15"/>
      <c r="Q42" s="15"/>
      <c r="R42" s="15"/>
      <c r="S42" s="15"/>
    </row>
    <row r="43" spans="2:19" x14ac:dyDescent="0.3">
      <c r="B43" s="53">
        <v>2019</v>
      </c>
      <c r="C43" s="15" t="s">
        <v>466</v>
      </c>
      <c r="D43" s="15" t="s">
        <v>465</v>
      </c>
      <c r="E43" s="15">
        <v>2019</v>
      </c>
      <c r="F43" s="15" t="s">
        <v>82</v>
      </c>
      <c r="G43" s="15">
        <v>5</v>
      </c>
      <c r="H43" s="51">
        <v>338</v>
      </c>
      <c r="I43" s="50">
        <f t="shared" si="0"/>
        <v>0</v>
      </c>
      <c r="J43" s="50">
        <f t="shared" si="1"/>
        <v>0</v>
      </c>
      <c r="K43" s="50">
        <f t="shared" si="2"/>
        <v>338</v>
      </c>
      <c r="L43" s="15"/>
      <c r="M43" s="15"/>
      <c r="N43" s="15"/>
      <c r="O43" s="15"/>
      <c r="P43" s="15"/>
      <c r="Q43" s="15"/>
      <c r="R43" s="15"/>
      <c r="S43" s="15"/>
    </row>
    <row r="44" spans="2:19" x14ac:dyDescent="0.3">
      <c r="B44" s="53">
        <v>2019</v>
      </c>
      <c r="C44" s="15" t="s">
        <v>464</v>
      </c>
      <c r="D44" s="15" t="s">
        <v>463</v>
      </c>
      <c r="E44" s="15">
        <v>2014</v>
      </c>
      <c r="F44" s="15" t="s">
        <v>117</v>
      </c>
      <c r="G44" s="15">
        <v>3</v>
      </c>
      <c r="H44" s="51">
        <v>220</v>
      </c>
      <c r="I44" s="50">
        <f t="shared" si="0"/>
        <v>220</v>
      </c>
      <c r="J44" s="50">
        <f t="shared" si="1"/>
        <v>0</v>
      </c>
      <c r="K44" s="50">
        <f t="shared" si="2"/>
        <v>0</v>
      </c>
      <c r="L44" s="15"/>
      <c r="M44" s="15"/>
      <c r="N44" s="15"/>
      <c r="O44" s="15"/>
      <c r="P44" s="15"/>
      <c r="Q44" s="15"/>
      <c r="R44" s="15"/>
      <c r="S44" s="15"/>
    </row>
    <row r="45" spans="2:19" x14ac:dyDescent="0.3">
      <c r="B45" s="53">
        <v>2019</v>
      </c>
      <c r="C45" s="15" t="s">
        <v>462</v>
      </c>
      <c r="D45" s="15" t="s">
        <v>461</v>
      </c>
      <c r="E45" s="15">
        <v>2017</v>
      </c>
      <c r="F45" s="15" t="s">
        <v>117</v>
      </c>
      <c r="G45" s="15">
        <v>3</v>
      </c>
      <c r="H45" s="51">
        <v>0</v>
      </c>
      <c r="I45" s="50">
        <f t="shared" si="0"/>
        <v>0</v>
      </c>
      <c r="J45" s="50">
        <f t="shared" si="1"/>
        <v>0</v>
      </c>
      <c r="K45" s="50">
        <f t="shared" si="2"/>
        <v>0</v>
      </c>
      <c r="L45" s="15"/>
      <c r="M45" s="15"/>
      <c r="N45" s="15"/>
      <c r="O45" s="15"/>
      <c r="P45" s="15"/>
      <c r="Q45" s="15"/>
      <c r="R45" s="15"/>
      <c r="S45" s="15"/>
    </row>
    <row r="46" spans="2:19" x14ac:dyDescent="0.3">
      <c r="B46" s="53">
        <v>2019</v>
      </c>
      <c r="C46" s="15" t="s">
        <v>460</v>
      </c>
      <c r="D46" s="15" t="s">
        <v>88</v>
      </c>
      <c r="E46" s="15">
        <v>2015</v>
      </c>
      <c r="F46" s="15" t="s">
        <v>133</v>
      </c>
      <c r="G46" s="15">
        <v>5</v>
      </c>
      <c r="H46" s="51">
        <v>52</v>
      </c>
      <c r="I46" s="50">
        <f t="shared" si="0"/>
        <v>0</v>
      </c>
      <c r="J46" s="50">
        <f t="shared" si="1"/>
        <v>0</v>
      </c>
      <c r="K46" s="50">
        <f t="shared" si="2"/>
        <v>52</v>
      </c>
      <c r="L46" s="15"/>
      <c r="M46" s="15"/>
      <c r="N46" s="15"/>
      <c r="O46" s="15"/>
      <c r="P46" s="15"/>
      <c r="Q46" s="15"/>
      <c r="R46" s="15"/>
      <c r="S46" s="15"/>
    </row>
    <row r="47" spans="2:19" x14ac:dyDescent="0.3">
      <c r="B47" s="53">
        <v>2019</v>
      </c>
      <c r="C47" s="15" t="s">
        <v>459</v>
      </c>
      <c r="D47" s="15" t="s">
        <v>458</v>
      </c>
      <c r="E47" s="15">
        <v>2021</v>
      </c>
      <c r="F47" s="15" t="s">
        <v>82</v>
      </c>
      <c r="G47" s="15">
        <v>5</v>
      </c>
      <c r="H47" s="51">
        <v>0</v>
      </c>
      <c r="I47" s="50">
        <f t="shared" si="0"/>
        <v>0</v>
      </c>
      <c r="J47" s="50">
        <f t="shared" si="1"/>
        <v>0</v>
      </c>
      <c r="K47" s="50">
        <f t="shared" si="2"/>
        <v>0</v>
      </c>
      <c r="L47" s="15"/>
      <c r="M47" s="15"/>
      <c r="N47" s="15"/>
      <c r="O47" s="15"/>
      <c r="P47" s="15"/>
      <c r="Q47" s="15"/>
      <c r="R47" s="15"/>
      <c r="S47" s="15"/>
    </row>
    <row r="48" spans="2:19" x14ac:dyDescent="0.3">
      <c r="B48" s="53">
        <v>2019</v>
      </c>
      <c r="C48" s="15" t="s">
        <v>457</v>
      </c>
      <c r="D48" s="15" t="s">
        <v>456</v>
      </c>
      <c r="E48" s="15">
        <v>2017</v>
      </c>
      <c r="F48" s="15" t="s">
        <v>82</v>
      </c>
      <c r="G48" s="15">
        <v>3</v>
      </c>
      <c r="H48" s="51">
        <v>1399</v>
      </c>
      <c r="I48" s="50">
        <f t="shared" si="0"/>
        <v>1399</v>
      </c>
      <c r="J48" s="50">
        <f t="shared" si="1"/>
        <v>0</v>
      </c>
      <c r="K48" s="50">
        <f t="shared" si="2"/>
        <v>0</v>
      </c>
      <c r="L48" s="15"/>
      <c r="M48" s="15"/>
      <c r="N48" s="15"/>
      <c r="O48" s="15"/>
      <c r="P48" s="15"/>
      <c r="Q48" s="15"/>
      <c r="R48" s="15"/>
      <c r="S48" s="15"/>
    </row>
    <row r="49" spans="2:19" x14ac:dyDescent="0.3">
      <c r="B49" s="53">
        <v>2019</v>
      </c>
      <c r="C49" s="15" t="s">
        <v>455</v>
      </c>
      <c r="D49" s="15" t="s">
        <v>454</v>
      </c>
      <c r="E49" s="15">
        <v>2014</v>
      </c>
      <c r="F49" s="15" t="s">
        <v>101</v>
      </c>
      <c r="G49" s="15">
        <v>3</v>
      </c>
      <c r="H49" s="51">
        <v>0</v>
      </c>
      <c r="I49" s="50">
        <f t="shared" si="0"/>
        <v>0</v>
      </c>
      <c r="J49" s="50">
        <f t="shared" si="1"/>
        <v>0</v>
      </c>
      <c r="K49" s="50">
        <f t="shared" si="2"/>
        <v>0</v>
      </c>
      <c r="L49" s="15"/>
      <c r="M49" s="15"/>
      <c r="N49" s="15"/>
      <c r="O49" s="15"/>
      <c r="P49" s="15"/>
      <c r="Q49" s="15"/>
      <c r="R49" s="15"/>
      <c r="S49" s="15"/>
    </row>
    <row r="50" spans="2:19" x14ac:dyDescent="0.3">
      <c r="B50" s="53">
        <v>2019</v>
      </c>
      <c r="C50" s="15" t="s">
        <v>453</v>
      </c>
      <c r="D50" s="15" t="s">
        <v>88</v>
      </c>
      <c r="E50" s="15">
        <v>2013</v>
      </c>
      <c r="F50" s="15" t="s">
        <v>94</v>
      </c>
      <c r="G50" s="15">
        <v>4</v>
      </c>
      <c r="H50" s="51">
        <v>0</v>
      </c>
      <c r="I50" s="50">
        <f t="shared" si="0"/>
        <v>0</v>
      </c>
      <c r="J50" s="50">
        <f t="shared" si="1"/>
        <v>0</v>
      </c>
      <c r="K50" s="50">
        <f t="shared" si="2"/>
        <v>0</v>
      </c>
      <c r="L50" s="15"/>
      <c r="M50" s="15"/>
      <c r="N50" s="15"/>
      <c r="O50" s="15"/>
      <c r="P50" s="15"/>
      <c r="Q50" s="15"/>
      <c r="R50" s="15"/>
      <c r="S50" s="15"/>
    </row>
    <row r="51" spans="2:19" x14ac:dyDescent="0.3">
      <c r="B51" s="53">
        <v>2019</v>
      </c>
      <c r="C51" s="15" t="s">
        <v>453</v>
      </c>
      <c r="D51" s="15" t="s">
        <v>88</v>
      </c>
      <c r="E51" s="15">
        <v>2021</v>
      </c>
      <c r="F51" s="15" t="s">
        <v>94</v>
      </c>
      <c r="G51" s="15">
        <v>2</v>
      </c>
      <c r="H51" s="51">
        <v>0</v>
      </c>
      <c r="I51" s="50">
        <f t="shared" si="0"/>
        <v>0</v>
      </c>
      <c r="J51" s="50">
        <f t="shared" si="1"/>
        <v>0</v>
      </c>
      <c r="K51" s="50">
        <f t="shared" si="2"/>
        <v>0</v>
      </c>
      <c r="L51" s="15"/>
      <c r="M51" s="15"/>
      <c r="N51" s="15"/>
      <c r="O51" s="15"/>
      <c r="P51" s="15"/>
      <c r="Q51" s="15"/>
      <c r="R51" s="15"/>
      <c r="S51" s="15"/>
    </row>
    <row r="52" spans="2:19" x14ac:dyDescent="0.3">
      <c r="B52" s="53">
        <v>2019</v>
      </c>
      <c r="C52" s="15" t="s">
        <v>452</v>
      </c>
      <c r="D52" s="15" t="s">
        <v>451</v>
      </c>
      <c r="E52" s="15">
        <v>2021</v>
      </c>
      <c r="F52" s="15" t="s">
        <v>94</v>
      </c>
      <c r="G52" s="15">
        <v>2</v>
      </c>
      <c r="H52" s="51">
        <v>0</v>
      </c>
      <c r="I52" s="50">
        <f t="shared" si="0"/>
        <v>0</v>
      </c>
      <c r="J52" s="50">
        <f t="shared" si="1"/>
        <v>0</v>
      </c>
      <c r="K52" s="50">
        <f t="shared" si="2"/>
        <v>0</v>
      </c>
      <c r="L52" s="15"/>
      <c r="M52" s="15"/>
      <c r="N52" s="15"/>
      <c r="O52" s="15"/>
      <c r="P52" s="15"/>
      <c r="Q52" s="15"/>
      <c r="R52" s="15"/>
      <c r="S52" s="15"/>
    </row>
    <row r="53" spans="2:19" x14ac:dyDescent="0.3">
      <c r="B53" s="53">
        <v>2019</v>
      </c>
      <c r="C53" s="15" t="s">
        <v>450</v>
      </c>
      <c r="D53" s="15" t="s">
        <v>449</v>
      </c>
      <c r="E53" s="15">
        <v>2017</v>
      </c>
      <c r="F53" s="15" t="s">
        <v>94</v>
      </c>
      <c r="G53" s="15">
        <v>3</v>
      </c>
      <c r="H53" s="51">
        <v>0</v>
      </c>
      <c r="I53" s="50">
        <f t="shared" si="0"/>
        <v>0</v>
      </c>
      <c r="J53" s="50">
        <f t="shared" si="1"/>
        <v>0</v>
      </c>
      <c r="K53" s="50">
        <f t="shared" si="2"/>
        <v>0</v>
      </c>
      <c r="L53" s="15"/>
      <c r="M53" s="15"/>
      <c r="N53" s="15"/>
      <c r="O53" s="15"/>
      <c r="P53" s="15"/>
      <c r="Q53" s="15"/>
      <c r="R53" s="15"/>
      <c r="S53" s="15"/>
    </row>
    <row r="54" spans="2:19" x14ac:dyDescent="0.3">
      <c r="B54" s="53">
        <v>2019</v>
      </c>
      <c r="C54" s="15" t="s">
        <v>448</v>
      </c>
      <c r="D54" s="15" t="s">
        <v>447</v>
      </c>
      <c r="E54" s="15">
        <v>2019</v>
      </c>
      <c r="F54" s="15" t="s">
        <v>82</v>
      </c>
      <c r="G54" s="15">
        <v>4</v>
      </c>
      <c r="H54" s="51">
        <v>251</v>
      </c>
      <c r="I54" s="50">
        <f t="shared" si="0"/>
        <v>0</v>
      </c>
      <c r="J54" s="50">
        <f t="shared" si="1"/>
        <v>251</v>
      </c>
      <c r="K54" s="50">
        <f t="shared" si="2"/>
        <v>0</v>
      </c>
      <c r="L54" s="15"/>
      <c r="M54" s="15"/>
      <c r="N54" s="15"/>
      <c r="O54" s="15"/>
      <c r="P54" s="15"/>
      <c r="Q54" s="15"/>
      <c r="R54" s="15"/>
      <c r="S54" s="15"/>
    </row>
    <row r="55" spans="2:19" x14ac:dyDescent="0.3">
      <c r="B55" s="53">
        <v>2019</v>
      </c>
      <c r="C55" s="15" t="s">
        <v>446</v>
      </c>
      <c r="D55" s="15" t="s">
        <v>88</v>
      </c>
      <c r="E55" s="15">
        <v>2017</v>
      </c>
      <c r="F55" s="15" t="s">
        <v>82</v>
      </c>
      <c r="G55" s="15">
        <v>5</v>
      </c>
      <c r="H55" s="51">
        <v>182</v>
      </c>
      <c r="I55" s="50">
        <f t="shared" si="0"/>
        <v>0</v>
      </c>
      <c r="J55" s="50">
        <f t="shared" si="1"/>
        <v>0</v>
      </c>
      <c r="K55" s="50">
        <f t="shared" si="2"/>
        <v>182</v>
      </c>
      <c r="L55" s="15"/>
      <c r="M55" s="15"/>
      <c r="N55" s="15"/>
      <c r="O55" s="15"/>
      <c r="P55" s="15"/>
      <c r="Q55" s="15"/>
      <c r="R55" s="15"/>
      <c r="S55" s="15"/>
    </row>
    <row r="56" spans="2:19" x14ac:dyDescent="0.3">
      <c r="B56" s="53">
        <v>2019</v>
      </c>
      <c r="C56" s="15" t="s">
        <v>445</v>
      </c>
      <c r="D56" s="15" t="s">
        <v>444</v>
      </c>
      <c r="E56" s="15">
        <v>2017</v>
      </c>
      <c r="F56" s="15" t="s">
        <v>94</v>
      </c>
      <c r="G56" s="15">
        <v>3</v>
      </c>
      <c r="H56" s="51">
        <v>4708</v>
      </c>
      <c r="I56" s="50">
        <f t="shared" si="0"/>
        <v>4708</v>
      </c>
      <c r="J56" s="50">
        <f t="shared" si="1"/>
        <v>0</v>
      </c>
      <c r="K56" s="50">
        <f t="shared" si="2"/>
        <v>0</v>
      </c>
      <c r="L56" s="15"/>
      <c r="M56" s="15"/>
      <c r="N56" s="15"/>
      <c r="O56" s="15"/>
      <c r="P56" s="15"/>
      <c r="Q56" s="15"/>
      <c r="R56" s="15"/>
      <c r="S56" s="15"/>
    </row>
    <row r="57" spans="2:19" x14ac:dyDescent="0.3">
      <c r="B57" s="53">
        <v>2019</v>
      </c>
      <c r="C57" s="15" t="s">
        <v>443</v>
      </c>
      <c r="D57" s="15" t="s">
        <v>88</v>
      </c>
      <c r="E57" s="15">
        <v>2015</v>
      </c>
      <c r="F57" s="15" t="s">
        <v>101</v>
      </c>
      <c r="G57" s="15">
        <v>4</v>
      </c>
      <c r="H57" s="51">
        <v>551</v>
      </c>
      <c r="I57" s="50">
        <f t="shared" si="0"/>
        <v>0</v>
      </c>
      <c r="J57" s="50">
        <f t="shared" si="1"/>
        <v>551</v>
      </c>
      <c r="K57" s="50">
        <f t="shared" si="2"/>
        <v>0</v>
      </c>
      <c r="L57" s="15"/>
      <c r="M57" s="15"/>
      <c r="N57" s="15"/>
      <c r="O57" s="15"/>
      <c r="P57" s="15"/>
      <c r="Q57" s="15"/>
      <c r="R57" s="15"/>
      <c r="S57" s="15"/>
    </row>
    <row r="58" spans="2:19" x14ac:dyDescent="0.3">
      <c r="B58" s="53">
        <v>2019</v>
      </c>
      <c r="C58" s="15" t="s">
        <v>442</v>
      </c>
      <c r="D58" s="15" t="s">
        <v>441</v>
      </c>
      <c r="E58" s="15">
        <v>2017</v>
      </c>
      <c r="F58" s="15" t="s">
        <v>101</v>
      </c>
      <c r="G58" s="15">
        <v>3</v>
      </c>
      <c r="H58" s="51">
        <v>206</v>
      </c>
      <c r="I58" s="50">
        <f t="shared" si="0"/>
        <v>206</v>
      </c>
      <c r="J58" s="50">
        <f t="shared" si="1"/>
        <v>0</v>
      </c>
      <c r="K58" s="50">
        <f t="shared" si="2"/>
        <v>0</v>
      </c>
      <c r="L58" s="15"/>
      <c r="M58" s="15"/>
      <c r="N58" s="15"/>
      <c r="O58" s="15"/>
      <c r="P58" s="15"/>
      <c r="Q58" s="15"/>
      <c r="R58" s="15"/>
      <c r="S58" s="15"/>
    </row>
    <row r="59" spans="2:19" x14ac:dyDescent="0.3">
      <c r="B59" s="53">
        <v>2019</v>
      </c>
      <c r="C59" s="15" t="s">
        <v>440</v>
      </c>
      <c r="D59" s="15" t="s">
        <v>438</v>
      </c>
      <c r="E59" s="15">
        <v>2018</v>
      </c>
      <c r="F59" s="15" t="s">
        <v>94</v>
      </c>
      <c r="G59" s="15">
        <v>0</v>
      </c>
      <c r="H59" s="51">
        <v>6</v>
      </c>
      <c r="I59" s="50">
        <f t="shared" si="0"/>
        <v>6</v>
      </c>
      <c r="J59" s="50">
        <f t="shared" si="1"/>
        <v>0</v>
      </c>
      <c r="K59" s="50">
        <f t="shared" si="2"/>
        <v>0</v>
      </c>
      <c r="L59" s="15"/>
      <c r="M59" s="15"/>
      <c r="N59" s="15"/>
      <c r="O59" s="15"/>
      <c r="P59" s="15"/>
      <c r="Q59" s="15"/>
      <c r="R59" s="15"/>
      <c r="S59" s="15"/>
    </row>
    <row r="60" spans="2:19" x14ac:dyDescent="0.3">
      <c r="B60" s="53">
        <v>2019</v>
      </c>
      <c r="C60" s="15" t="s">
        <v>439</v>
      </c>
      <c r="D60" s="15" t="s">
        <v>438</v>
      </c>
      <c r="E60" s="15">
        <v>2015</v>
      </c>
      <c r="F60" s="15" t="s">
        <v>82</v>
      </c>
      <c r="G60" s="15">
        <v>3</v>
      </c>
      <c r="H60" s="51">
        <v>0</v>
      </c>
      <c r="I60" s="50">
        <f t="shared" si="0"/>
        <v>0</v>
      </c>
      <c r="J60" s="50">
        <f t="shared" si="1"/>
        <v>0</v>
      </c>
      <c r="K60" s="50">
        <f t="shared" si="2"/>
        <v>0</v>
      </c>
      <c r="L60" s="15"/>
      <c r="M60" s="15"/>
      <c r="N60" s="15"/>
      <c r="O60" s="15"/>
      <c r="P60" s="15"/>
      <c r="Q60" s="15"/>
      <c r="R60" s="15"/>
      <c r="S60" s="15"/>
    </row>
    <row r="61" spans="2:19" x14ac:dyDescent="0.3">
      <c r="B61" s="53">
        <v>2019</v>
      </c>
      <c r="C61" s="15" t="s">
        <v>437</v>
      </c>
      <c r="D61" s="15" t="s">
        <v>436</v>
      </c>
      <c r="E61" s="15">
        <v>2017</v>
      </c>
      <c r="F61" s="15" t="s">
        <v>117</v>
      </c>
      <c r="G61" s="15">
        <v>0</v>
      </c>
      <c r="H61" s="51">
        <v>194</v>
      </c>
      <c r="I61" s="50">
        <f t="shared" si="0"/>
        <v>194</v>
      </c>
      <c r="J61" s="50">
        <f t="shared" si="1"/>
        <v>0</v>
      </c>
      <c r="K61" s="50">
        <f t="shared" si="2"/>
        <v>0</v>
      </c>
      <c r="L61" s="15"/>
      <c r="M61" s="15"/>
      <c r="N61" s="15"/>
      <c r="O61" s="15"/>
      <c r="P61" s="15"/>
      <c r="Q61" s="15"/>
      <c r="R61" s="15"/>
      <c r="S61" s="15"/>
    </row>
    <row r="62" spans="2:19" x14ac:dyDescent="0.3">
      <c r="B62" s="53">
        <v>2019</v>
      </c>
      <c r="C62" s="15" t="s">
        <v>435</v>
      </c>
      <c r="D62" s="15" t="s">
        <v>434</v>
      </c>
      <c r="E62" s="15">
        <v>2016</v>
      </c>
      <c r="F62" s="15" t="s">
        <v>117</v>
      </c>
      <c r="G62" s="15">
        <v>4</v>
      </c>
      <c r="H62" s="51">
        <v>1571</v>
      </c>
      <c r="I62" s="50">
        <f t="shared" si="0"/>
        <v>0</v>
      </c>
      <c r="J62" s="50">
        <f t="shared" si="1"/>
        <v>1571</v>
      </c>
      <c r="K62" s="50">
        <f t="shared" si="2"/>
        <v>0</v>
      </c>
      <c r="L62" s="15"/>
      <c r="M62" s="15"/>
      <c r="N62" s="15"/>
      <c r="O62" s="15"/>
      <c r="P62" s="15"/>
      <c r="Q62" s="15"/>
      <c r="R62" s="15"/>
      <c r="S62" s="15"/>
    </row>
    <row r="63" spans="2:19" x14ac:dyDescent="0.3">
      <c r="B63" s="53">
        <v>2019</v>
      </c>
      <c r="C63" s="15" t="s">
        <v>433</v>
      </c>
      <c r="D63" s="15" t="s">
        <v>88</v>
      </c>
      <c r="E63" s="15">
        <v>2017</v>
      </c>
      <c r="F63" s="15" t="s">
        <v>101</v>
      </c>
      <c r="G63" s="15">
        <v>3</v>
      </c>
      <c r="H63" s="51">
        <v>10</v>
      </c>
      <c r="I63" s="50">
        <f t="shared" si="0"/>
        <v>10</v>
      </c>
      <c r="J63" s="50">
        <f t="shared" si="1"/>
        <v>0</v>
      </c>
      <c r="K63" s="50">
        <f t="shared" si="2"/>
        <v>0</v>
      </c>
      <c r="L63" s="15"/>
      <c r="M63" s="15"/>
      <c r="N63" s="15"/>
      <c r="O63" s="15"/>
      <c r="P63" s="15"/>
      <c r="Q63" s="15"/>
      <c r="R63" s="15"/>
      <c r="S63" s="15"/>
    </row>
    <row r="64" spans="2:19" x14ac:dyDescent="0.3">
      <c r="B64" s="53">
        <v>2019</v>
      </c>
      <c r="C64" s="15" t="s">
        <v>432</v>
      </c>
      <c r="D64" s="15" t="s">
        <v>88</v>
      </c>
      <c r="E64" s="15">
        <v>2013</v>
      </c>
      <c r="F64" s="15" t="s">
        <v>117</v>
      </c>
      <c r="G64" s="15">
        <v>4</v>
      </c>
      <c r="H64" s="51">
        <v>695</v>
      </c>
      <c r="I64" s="50">
        <f t="shared" si="0"/>
        <v>0</v>
      </c>
      <c r="J64" s="50">
        <f t="shared" si="1"/>
        <v>695</v>
      </c>
      <c r="K64" s="50">
        <f t="shared" si="2"/>
        <v>0</v>
      </c>
      <c r="L64" s="15"/>
      <c r="M64" s="15"/>
      <c r="N64" s="15"/>
      <c r="O64" s="15"/>
      <c r="P64" s="15"/>
      <c r="Q64" s="15"/>
      <c r="R64" s="15"/>
      <c r="S64" s="15"/>
    </row>
    <row r="65" spans="2:19" x14ac:dyDescent="0.3">
      <c r="B65" s="53">
        <v>2019</v>
      </c>
      <c r="C65" s="15" t="s">
        <v>431</v>
      </c>
      <c r="D65" s="15" t="s">
        <v>430</v>
      </c>
      <c r="E65" s="15">
        <v>2016</v>
      </c>
      <c r="F65" s="15" t="s">
        <v>77</v>
      </c>
      <c r="G65" s="15">
        <v>5</v>
      </c>
      <c r="H65" s="51">
        <v>4</v>
      </c>
      <c r="I65" s="50">
        <f t="shared" si="0"/>
        <v>0</v>
      </c>
      <c r="J65" s="50">
        <f t="shared" si="1"/>
        <v>0</v>
      </c>
      <c r="K65" s="50">
        <f t="shared" si="2"/>
        <v>4</v>
      </c>
      <c r="L65" s="15"/>
      <c r="M65" s="15"/>
      <c r="N65" s="15"/>
      <c r="O65" s="15"/>
      <c r="P65" s="15"/>
      <c r="Q65" s="15"/>
      <c r="R65" s="15"/>
      <c r="S65" s="15"/>
    </row>
    <row r="66" spans="2:19" x14ac:dyDescent="0.3">
      <c r="B66" s="53">
        <v>2019</v>
      </c>
      <c r="C66" s="15" t="s">
        <v>429</v>
      </c>
      <c r="D66" s="15" t="s">
        <v>88</v>
      </c>
      <c r="E66" s="15">
        <v>2019</v>
      </c>
      <c r="F66" s="15" t="s">
        <v>77</v>
      </c>
      <c r="G66" s="15">
        <v>5</v>
      </c>
      <c r="H66" s="51">
        <v>0</v>
      </c>
      <c r="I66" s="50">
        <f t="shared" si="0"/>
        <v>0</v>
      </c>
      <c r="J66" s="50">
        <f t="shared" si="1"/>
        <v>0</v>
      </c>
      <c r="K66" s="50">
        <f t="shared" si="2"/>
        <v>0</v>
      </c>
      <c r="L66" s="15"/>
      <c r="M66" s="15"/>
      <c r="N66" s="15"/>
      <c r="O66" s="15"/>
      <c r="P66" s="15"/>
      <c r="Q66" s="15"/>
      <c r="R66" s="15"/>
      <c r="S66" s="15"/>
    </row>
    <row r="67" spans="2:19" x14ac:dyDescent="0.3">
      <c r="B67" s="53">
        <v>2019</v>
      </c>
      <c r="C67" s="15" t="s">
        <v>428</v>
      </c>
      <c r="D67" s="15" t="s">
        <v>88</v>
      </c>
      <c r="E67" s="15">
        <v>2017</v>
      </c>
      <c r="F67" s="15" t="s">
        <v>94</v>
      </c>
      <c r="G67" s="15">
        <v>5</v>
      </c>
      <c r="H67" s="51">
        <v>1498</v>
      </c>
      <c r="I67" s="50">
        <f t="shared" si="0"/>
        <v>0</v>
      </c>
      <c r="J67" s="50">
        <f t="shared" si="1"/>
        <v>0</v>
      </c>
      <c r="K67" s="50">
        <f t="shared" si="2"/>
        <v>1498</v>
      </c>
      <c r="L67" s="15"/>
      <c r="M67" s="15"/>
      <c r="N67" s="15"/>
      <c r="O67" s="15"/>
      <c r="P67" s="15"/>
      <c r="Q67" s="15"/>
      <c r="R67" s="15"/>
      <c r="S67" s="15"/>
    </row>
    <row r="68" spans="2:19" x14ac:dyDescent="0.3">
      <c r="B68" s="53">
        <v>2019</v>
      </c>
      <c r="C68" s="15" t="s">
        <v>427</v>
      </c>
      <c r="D68" s="15" t="s">
        <v>88</v>
      </c>
      <c r="E68" s="15">
        <v>2019</v>
      </c>
      <c r="F68" s="15" t="s">
        <v>117</v>
      </c>
      <c r="G68" s="15">
        <v>5</v>
      </c>
      <c r="H68" s="51">
        <v>756</v>
      </c>
      <c r="I68" s="50">
        <f t="shared" si="0"/>
        <v>0</v>
      </c>
      <c r="J68" s="50">
        <f t="shared" si="1"/>
        <v>0</v>
      </c>
      <c r="K68" s="50">
        <f t="shared" si="2"/>
        <v>756</v>
      </c>
      <c r="L68" s="15"/>
      <c r="M68" s="15"/>
      <c r="N68" s="15"/>
      <c r="O68" s="15"/>
      <c r="P68" s="15"/>
      <c r="Q68" s="15"/>
      <c r="R68" s="15"/>
      <c r="S68" s="15"/>
    </row>
    <row r="69" spans="2:19" x14ac:dyDescent="0.3">
      <c r="B69" s="53">
        <v>2019</v>
      </c>
      <c r="C69" s="15" t="s">
        <v>426</v>
      </c>
      <c r="D69" s="15" t="s">
        <v>425</v>
      </c>
      <c r="E69" s="15">
        <v>2015</v>
      </c>
      <c r="F69" s="15" t="s">
        <v>99</v>
      </c>
      <c r="G69" s="15">
        <v>5</v>
      </c>
      <c r="H69" s="51">
        <v>0</v>
      </c>
      <c r="I69" s="50">
        <f t="shared" ref="I69:I132" si="3">IF(G69&lt;4,H69,0)</f>
        <v>0</v>
      </c>
      <c r="J69" s="50">
        <f t="shared" ref="J69:J132" si="4">IF(G69=4,H69,0)</f>
        <v>0</v>
      </c>
      <c r="K69" s="50">
        <f t="shared" ref="K69:K132" si="5">IF(G69=5,H69,0)</f>
        <v>0</v>
      </c>
      <c r="L69" s="15"/>
      <c r="M69" s="15"/>
      <c r="N69" s="15"/>
      <c r="O69" s="15"/>
      <c r="P69" s="15"/>
      <c r="Q69" s="15"/>
      <c r="R69" s="15"/>
      <c r="S69" s="15"/>
    </row>
    <row r="70" spans="2:19" x14ac:dyDescent="0.3">
      <c r="B70" s="53">
        <v>2019</v>
      </c>
      <c r="C70" s="15" t="s">
        <v>424</v>
      </c>
      <c r="D70" s="15" t="s">
        <v>88</v>
      </c>
      <c r="E70" s="15">
        <v>2017</v>
      </c>
      <c r="F70" s="15" t="s">
        <v>101</v>
      </c>
      <c r="G70" s="15">
        <v>3</v>
      </c>
      <c r="H70" s="51">
        <v>0</v>
      </c>
      <c r="I70" s="50">
        <f t="shared" si="3"/>
        <v>0</v>
      </c>
      <c r="J70" s="50">
        <f t="shared" si="4"/>
        <v>0</v>
      </c>
      <c r="K70" s="50">
        <f t="shared" si="5"/>
        <v>0</v>
      </c>
      <c r="L70" s="15"/>
      <c r="M70" s="15"/>
      <c r="N70" s="15"/>
      <c r="O70" s="15"/>
      <c r="P70" s="15"/>
      <c r="Q70" s="15"/>
      <c r="R70" s="15"/>
      <c r="S70" s="15"/>
    </row>
    <row r="71" spans="2:19" x14ac:dyDescent="0.3">
      <c r="B71" s="53">
        <v>2019</v>
      </c>
      <c r="C71" s="15" t="s">
        <v>423</v>
      </c>
      <c r="D71" s="15" t="s">
        <v>422</v>
      </c>
      <c r="E71" s="15">
        <v>2017</v>
      </c>
      <c r="F71" s="15" t="s">
        <v>94</v>
      </c>
      <c r="G71" s="15">
        <v>3</v>
      </c>
      <c r="H71" s="51">
        <v>216</v>
      </c>
      <c r="I71" s="50">
        <f t="shared" si="3"/>
        <v>216</v>
      </c>
      <c r="J71" s="50">
        <f t="shared" si="4"/>
        <v>0</v>
      </c>
      <c r="K71" s="50">
        <f t="shared" si="5"/>
        <v>0</v>
      </c>
      <c r="L71" s="15"/>
      <c r="M71" s="15"/>
      <c r="N71" s="15"/>
      <c r="O71" s="15"/>
      <c r="P71" s="15"/>
      <c r="Q71" s="15"/>
      <c r="R71" s="15"/>
      <c r="S71" s="15"/>
    </row>
    <row r="72" spans="2:19" x14ac:dyDescent="0.3">
      <c r="B72" s="53">
        <v>2019</v>
      </c>
      <c r="C72" s="15" t="s">
        <v>421</v>
      </c>
      <c r="D72" s="15" t="s">
        <v>420</v>
      </c>
      <c r="E72" s="15">
        <v>2019</v>
      </c>
      <c r="F72" s="15" t="s">
        <v>82</v>
      </c>
      <c r="G72" s="15">
        <v>5</v>
      </c>
      <c r="H72" s="51">
        <v>0</v>
      </c>
      <c r="I72" s="50">
        <f t="shared" si="3"/>
        <v>0</v>
      </c>
      <c r="J72" s="50">
        <f t="shared" si="4"/>
        <v>0</v>
      </c>
      <c r="K72" s="50">
        <f t="shared" si="5"/>
        <v>0</v>
      </c>
      <c r="L72" s="15"/>
      <c r="M72" s="15"/>
      <c r="N72" s="15"/>
      <c r="O72" s="15"/>
      <c r="P72" s="15"/>
      <c r="Q72" s="15"/>
      <c r="R72" s="15"/>
      <c r="S72" s="15"/>
    </row>
    <row r="73" spans="2:19" x14ac:dyDescent="0.3">
      <c r="B73" s="53">
        <v>2019</v>
      </c>
      <c r="C73" s="15" t="s">
        <v>419</v>
      </c>
      <c r="D73" s="15" t="s">
        <v>88</v>
      </c>
      <c r="E73" s="15">
        <v>2014</v>
      </c>
      <c r="F73" s="15" t="s">
        <v>90</v>
      </c>
      <c r="G73" s="15">
        <v>5</v>
      </c>
      <c r="H73" s="51">
        <v>0</v>
      </c>
      <c r="I73" s="50">
        <f t="shared" si="3"/>
        <v>0</v>
      </c>
      <c r="J73" s="50">
        <f t="shared" si="4"/>
        <v>0</v>
      </c>
      <c r="K73" s="50">
        <f t="shared" si="5"/>
        <v>0</v>
      </c>
      <c r="L73" s="15"/>
      <c r="M73" s="15"/>
      <c r="N73" s="15"/>
      <c r="O73" s="15"/>
      <c r="P73" s="15"/>
      <c r="Q73" s="15"/>
      <c r="R73" s="15"/>
      <c r="S73" s="15"/>
    </row>
    <row r="74" spans="2:19" x14ac:dyDescent="0.3">
      <c r="B74" s="53">
        <v>2019</v>
      </c>
      <c r="C74" s="15" t="s">
        <v>419</v>
      </c>
      <c r="D74" s="15" t="s">
        <v>418</v>
      </c>
      <c r="E74" s="15">
        <v>2019</v>
      </c>
      <c r="F74" s="15" t="s">
        <v>90</v>
      </c>
      <c r="G74" s="15">
        <v>5</v>
      </c>
      <c r="H74" s="51">
        <v>5</v>
      </c>
      <c r="I74" s="50">
        <f t="shared" si="3"/>
        <v>0</v>
      </c>
      <c r="J74" s="50">
        <f t="shared" si="4"/>
        <v>0</v>
      </c>
      <c r="K74" s="50">
        <f t="shared" si="5"/>
        <v>5</v>
      </c>
      <c r="L74" s="15"/>
      <c r="M74" s="15"/>
      <c r="N74" s="15"/>
      <c r="O74" s="15"/>
      <c r="P74" s="15"/>
      <c r="Q74" s="15"/>
      <c r="R74" s="15"/>
      <c r="S74" s="15"/>
    </row>
    <row r="75" spans="2:19" x14ac:dyDescent="0.3">
      <c r="B75" s="53">
        <v>2019</v>
      </c>
      <c r="C75" s="15" t="s">
        <v>417</v>
      </c>
      <c r="D75" s="15" t="s">
        <v>88</v>
      </c>
      <c r="E75" s="15">
        <v>2017</v>
      </c>
      <c r="F75" s="15" t="s">
        <v>307</v>
      </c>
      <c r="G75" s="15">
        <v>3</v>
      </c>
      <c r="H75" s="51">
        <v>18</v>
      </c>
      <c r="I75" s="50">
        <f t="shared" si="3"/>
        <v>18</v>
      </c>
      <c r="J75" s="50">
        <f t="shared" si="4"/>
        <v>0</v>
      </c>
      <c r="K75" s="50">
        <f t="shared" si="5"/>
        <v>0</v>
      </c>
      <c r="L75" s="15"/>
      <c r="M75" s="15"/>
      <c r="N75" s="15"/>
      <c r="O75" s="15"/>
      <c r="P75" s="15"/>
      <c r="Q75" s="15"/>
      <c r="R75" s="15"/>
      <c r="S75" s="15"/>
    </row>
    <row r="76" spans="2:19" x14ac:dyDescent="0.3">
      <c r="B76" s="53">
        <v>2019</v>
      </c>
      <c r="C76" s="15" t="s">
        <v>416</v>
      </c>
      <c r="D76" s="15" t="s">
        <v>88</v>
      </c>
      <c r="E76" s="15">
        <v>2019</v>
      </c>
      <c r="F76" s="15" t="s">
        <v>94</v>
      </c>
      <c r="G76" s="15">
        <v>5</v>
      </c>
      <c r="H76" s="51">
        <v>0</v>
      </c>
      <c r="I76" s="50">
        <f t="shared" si="3"/>
        <v>0</v>
      </c>
      <c r="J76" s="50">
        <f t="shared" si="4"/>
        <v>0</v>
      </c>
      <c r="K76" s="50">
        <f t="shared" si="5"/>
        <v>0</v>
      </c>
      <c r="L76" s="15"/>
      <c r="M76" s="15"/>
      <c r="N76" s="15"/>
      <c r="O76" s="15"/>
      <c r="P76" s="15"/>
      <c r="Q76" s="15"/>
      <c r="R76" s="15"/>
      <c r="S76" s="15"/>
    </row>
    <row r="77" spans="2:19" x14ac:dyDescent="0.3">
      <c r="B77" s="53">
        <v>2019</v>
      </c>
      <c r="C77" s="15" t="s">
        <v>415</v>
      </c>
      <c r="D77" s="15" t="s">
        <v>88</v>
      </c>
      <c r="E77" s="15">
        <v>2015</v>
      </c>
      <c r="F77" s="15" t="s">
        <v>99</v>
      </c>
      <c r="G77" s="15">
        <v>5</v>
      </c>
      <c r="H77" s="51">
        <v>0</v>
      </c>
      <c r="I77" s="50">
        <f t="shared" si="3"/>
        <v>0</v>
      </c>
      <c r="J77" s="50">
        <f t="shared" si="4"/>
        <v>0</v>
      </c>
      <c r="K77" s="50">
        <f t="shared" si="5"/>
        <v>0</v>
      </c>
      <c r="L77" s="15"/>
      <c r="M77" s="15"/>
      <c r="N77" s="15"/>
      <c r="O77" s="15"/>
      <c r="P77" s="15"/>
      <c r="Q77" s="15"/>
      <c r="R77" s="15"/>
      <c r="S77" s="15"/>
    </row>
    <row r="78" spans="2:19" x14ac:dyDescent="0.3">
      <c r="B78" s="53">
        <v>2019</v>
      </c>
      <c r="C78" s="15" t="s">
        <v>414</v>
      </c>
      <c r="D78" s="15" t="s">
        <v>413</v>
      </c>
      <c r="E78" s="15">
        <v>2018</v>
      </c>
      <c r="F78" s="15" t="s">
        <v>101</v>
      </c>
      <c r="G78" s="15">
        <v>4</v>
      </c>
      <c r="H78" s="51">
        <v>28</v>
      </c>
      <c r="I78" s="50">
        <f t="shared" si="3"/>
        <v>0</v>
      </c>
      <c r="J78" s="50">
        <f t="shared" si="4"/>
        <v>28</v>
      </c>
      <c r="K78" s="50">
        <f t="shared" si="5"/>
        <v>0</v>
      </c>
      <c r="L78" s="15"/>
      <c r="M78" s="15"/>
      <c r="N78" s="15"/>
      <c r="O78" s="15"/>
      <c r="P78" s="15"/>
      <c r="Q78" s="15"/>
      <c r="R78" s="15"/>
      <c r="S78" s="15"/>
    </row>
    <row r="79" spans="2:19" x14ac:dyDescent="0.3">
      <c r="B79" s="53">
        <v>2019</v>
      </c>
      <c r="C79" s="15" t="s">
        <v>412</v>
      </c>
      <c r="D79" s="15" t="s">
        <v>411</v>
      </c>
      <c r="E79" s="15">
        <v>2014</v>
      </c>
      <c r="F79" s="15" t="s">
        <v>94</v>
      </c>
      <c r="G79" s="15">
        <v>4</v>
      </c>
      <c r="H79" s="51">
        <v>32</v>
      </c>
      <c r="I79" s="50">
        <f t="shared" si="3"/>
        <v>0</v>
      </c>
      <c r="J79" s="50">
        <f t="shared" si="4"/>
        <v>32</v>
      </c>
      <c r="K79" s="50">
        <f t="shared" si="5"/>
        <v>0</v>
      </c>
      <c r="L79" s="15"/>
      <c r="M79" s="15"/>
      <c r="N79" s="15"/>
      <c r="O79" s="15"/>
      <c r="P79" s="15"/>
      <c r="Q79" s="15"/>
      <c r="R79" s="15"/>
      <c r="S79" s="15"/>
    </row>
    <row r="80" spans="2:19" x14ac:dyDescent="0.3">
      <c r="B80" s="53">
        <v>2019</v>
      </c>
      <c r="C80" s="15" t="s">
        <v>410</v>
      </c>
      <c r="D80" s="15" t="s">
        <v>409</v>
      </c>
      <c r="E80" s="15">
        <v>2021</v>
      </c>
      <c r="F80" s="15" t="s">
        <v>85</v>
      </c>
      <c r="G80" s="15">
        <v>5</v>
      </c>
      <c r="H80" s="51">
        <v>0</v>
      </c>
      <c r="I80" s="50">
        <f t="shared" si="3"/>
        <v>0</v>
      </c>
      <c r="J80" s="50">
        <f t="shared" si="4"/>
        <v>0</v>
      </c>
      <c r="K80" s="50">
        <f t="shared" si="5"/>
        <v>0</v>
      </c>
      <c r="L80" s="15"/>
      <c r="M80" s="15"/>
      <c r="N80" s="15"/>
      <c r="O80" s="15"/>
      <c r="P80" s="15"/>
      <c r="Q80" s="15"/>
      <c r="R80" s="15"/>
      <c r="S80" s="15"/>
    </row>
    <row r="81" spans="2:19" x14ac:dyDescent="0.3">
      <c r="B81" s="53">
        <v>2019</v>
      </c>
      <c r="C81" s="15" t="s">
        <v>408</v>
      </c>
      <c r="D81" s="15" t="s">
        <v>407</v>
      </c>
      <c r="E81" s="15">
        <v>2021</v>
      </c>
      <c r="F81" s="15" t="s">
        <v>77</v>
      </c>
      <c r="G81" s="15">
        <v>5</v>
      </c>
      <c r="H81" s="51">
        <v>0</v>
      </c>
      <c r="I81" s="50">
        <f t="shared" si="3"/>
        <v>0</v>
      </c>
      <c r="J81" s="50">
        <f t="shared" si="4"/>
        <v>0</v>
      </c>
      <c r="K81" s="50">
        <f t="shared" si="5"/>
        <v>0</v>
      </c>
      <c r="L81" s="15"/>
      <c r="M81" s="15"/>
      <c r="N81" s="15"/>
      <c r="O81" s="15"/>
      <c r="P81" s="15"/>
      <c r="Q81" s="15"/>
      <c r="R81" s="15"/>
      <c r="S81" s="15"/>
    </row>
    <row r="82" spans="2:19" x14ac:dyDescent="0.3">
      <c r="B82" s="53">
        <v>2019</v>
      </c>
      <c r="C82" s="15" t="s">
        <v>406</v>
      </c>
      <c r="D82" s="15" t="s">
        <v>88</v>
      </c>
      <c r="E82" s="15">
        <v>2017</v>
      </c>
      <c r="F82" s="15" t="s">
        <v>117</v>
      </c>
      <c r="G82" s="15">
        <v>5</v>
      </c>
      <c r="H82" s="51">
        <v>343</v>
      </c>
      <c r="I82" s="50">
        <f t="shared" si="3"/>
        <v>0</v>
      </c>
      <c r="J82" s="50">
        <f t="shared" si="4"/>
        <v>0</v>
      </c>
      <c r="K82" s="50">
        <f t="shared" si="5"/>
        <v>343</v>
      </c>
      <c r="L82" s="15"/>
      <c r="M82" s="15"/>
      <c r="N82" s="15"/>
      <c r="O82" s="15"/>
      <c r="P82" s="15"/>
      <c r="Q82" s="15"/>
      <c r="R82" s="15"/>
      <c r="S82" s="15"/>
    </row>
    <row r="83" spans="2:19" x14ac:dyDescent="0.3">
      <c r="B83" s="53">
        <v>2019</v>
      </c>
      <c r="C83" s="15" t="s">
        <v>405</v>
      </c>
      <c r="D83" s="15" t="s">
        <v>88</v>
      </c>
      <c r="E83" s="15">
        <v>2019</v>
      </c>
      <c r="F83" s="15" t="s">
        <v>77</v>
      </c>
      <c r="G83" s="15">
        <v>5</v>
      </c>
      <c r="H83" s="51">
        <v>120</v>
      </c>
      <c r="I83" s="50">
        <f t="shared" si="3"/>
        <v>0</v>
      </c>
      <c r="J83" s="50">
        <f t="shared" si="4"/>
        <v>0</v>
      </c>
      <c r="K83" s="50">
        <f t="shared" si="5"/>
        <v>120</v>
      </c>
      <c r="L83" s="15"/>
      <c r="M83" s="15"/>
      <c r="N83" s="15"/>
      <c r="O83" s="15"/>
      <c r="P83" s="15"/>
      <c r="Q83" s="15"/>
      <c r="R83" s="15"/>
      <c r="S83" s="15"/>
    </row>
    <row r="84" spans="2:19" x14ac:dyDescent="0.3">
      <c r="B84" s="53">
        <v>2019</v>
      </c>
      <c r="C84" s="15" t="s">
        <v>404</v>
      </c>
      <c r="D84" s="15" t="s">
        <v>88</v>
      </c>
      <c r="E84" s="15">
        <v>2020</v>
      </c>
      <c r="F84" s="15" t="s">
        <v>117</v>
      </c>
      <c r="G84" s="15">
        <v>4</v>
      </c>
      <c r="H84" s="51">
        <v>0</v>
      </c>
      <c r="I84" s="50">
        <f t="shared" si="3"/>
        <v>0</v>
      </c>
      <c r="J84" s="50">
        <f t="shared" si="4"/>
        <v>0</v>
      </c>
      <c r="K84" s="50">
        <f t="shared" si="5"/>
        <v>0</v>
      </c>
      <c r="L84" s="15"/>
      <c r="M84" s="15"/>
      <c r="N84" s="15"/>
      <c r="O84" s="15"/>
      <c r="P84" s="15"/>
      <c r="Q84" s="15"/>
      <c r="R84" s="15"/>
      <c r="S84" s="15"/>
    </row>
    <row r="85" spans="2:19" x14ac:dyDescent="0.3">
      <c r="B85" s="53">
        <v>2019</v>
      </c>
      <c r="C85" s="15" t="s">
        <v>403</v>
      </c>
      <c r="D85" s="15" t="s">
        <v>402</v>
      </c>
      <c r="E85" s="15">
        <v>2015</v>
      </c>
      <c r="F85" s="15" t="s">
        <v>117</v>
      </c>
      <c r="G85" s="15">
        <v>5</v>
      </c>
      <c r="H85" s="51">
        <v>123</v>
      </c>
      <c r="I85" s="50">
        <f t="shared" si="3"/>
        <v>0</v>
      </c>
      <c r="J85" s="50">
        <f t="shared" si="4"/>
        <v>0</v>
      </c>
      <c r="K85" s="50">
        <f t="shared" si="5"/>
        <v>123</v>
      </c>
      <c r="L85" s="15"/>
      <c r="M85" s="15"/>
      <c r="N85" s="15"/>
      <c r="O85" s="15"/>
      <c r="P85" s="15"/>
      <c r="Q85" s="15"/>
      <c r="R85" s="15"/>
      <c r="S85" s="15"/>
    </row>
    <row r="86" spans="2:19" x14ac:dyDescent="0.3">
      <c r="B86" s="53">
        <v>2019</v>
      </c>
      <c r="C86" s="15" t="s">
        <v>400</v>
      </c>
      <c r="D86" s="15" t="s">
        <v>401</v>
      </c>
      <c r="E86" s="15">
        <v>2015</v>
      </c>
      <c r="F86" s="15" t="s">
        <v>94</v>
      </c>
      <c r="G86" s="15">
        <v>5</v>
      </c>
      <c r="H86" s="51">
        <v>62</v>
      </c>
      <c r="I86" s="50">
        <f t="shared" si="3"/>
        <v>0</v>
      </c>
      <c r="J86" s="50">
        <f t="shared" si="4"/>
        <v>0</v>
      </c>
      <c r="K86" s="50">
        <f t="shared" si="5"/>
        <v>62</v>
      </c>
      <c r="L86" s="15"/>
      <c r="M86" s="15"/>
      <c r="N86" s="15"/>
      <c r="O86" s="15"/>
      <c r="P86" s="15"/>
      <c r="Q86" s="15"/>
      <c r="R86" s="15"/>
      <c r="S86" s="15"/>
    </row>
    <row r="87" spans="2:19" x14ac:dyDescent="0.3">
      <c r="B87" s="53">
        <v>2019</v>
      </c>
      <c r="C87" s="15" t="s">
        <v>400</v>
      </c>
      <c r="D87" s="15" t="s">
        <v>399</v>
      </c>
      <c r="E87" s="15">
        <v>2020</v>
      </c>
      <c r="F87" s="15" t="s">
        <v>117</v>
      </c>
      <c r="G87" s="15">
        <v>5</v>
      </c>
      <c r="H87" s="51">
        <v>0</v>
      </c>
      <c r="I87" s="50">
        <f t="shared" si="3"/>
        <v>0</v>
      </c>
      <c r="J87" s="50">
        <f t="shared" si="4"/>
        <v>0</v>
      </c>
      <c r="K87" s="50">
        <f t="shared" si="5"/>
        <v>0</v>
      </c>
      <c r="L87" s="15"/>
      <c r="M87" s="15"/>
      <c r="N87" s="15"/>
      <c r="O87" s="15"/>
      <c r="P87" s="15"/>
      <c r="Q87" s="15"/>
      <c r="R87" s="15"/>
      <c r="S87" s="15"/>
    </row>
    <row r="88" spans="2:19" x14ac:dyDescent="0.3">
      <c r="B88" s="53">
        <v>2019</v>
      </c>
      <c r="C88" s="15" t="s">
        <v>398</v>
      </c>
      <c r="D88" s="15" t="s">
        <v>88</v>
      </c>
      <c r="E88" s="15">
        <v>2014</v>
      </c>
      <c r="F88" s="15" t="s">
        <v>94</v>
      </c>
      <c r="G88" s="15">
        <v>4</v>
      </c>
      <c r="H88" s="51">
        <v>2488</v>
      </c>
      <c r="I88" s="50">
        <f t="shared" si="3"/>
        <v>0</v>
      </c>
      <c r="J88" s="50">
        <f t="shared" si="4"/>
        <v>2488</v>
      </c>
      <c r="K88" s="50">
        <f t="shared" si="5"/>
        <v>0</v>
      </c>
      <c r="L88" s="15"/>
      <c r="M88" s="15"/>
      <c r="N88" s="15"/>
      <c r="O88" s="15"/>
      <c r="P88" s="15"/>
      <c r="Q88" s="15"/>
      <c r="R88" s="15"/>
      <c r="S88" s="15"/>
    </row>
    <row r="89" spans="2:19" x14ac:dyDescent="0.3">
      <c r="B89" s="53">
        <v>2019</v>
      </c>
      <c r="C89" s="15" t="s">
        <v>398</v>
      </c>
      <c r="D89" s="15" t="s">
        <v>397</v>
      </c>
      <c r="E89" s="15">
        <v>2020</v>
      </c>
      <c r="F89" s="15" t="s">
        <v>94</v>
      </c>
      <c r="G89" s="15">
        <v>3</v>
      </c>
      <c r="H89" s="51">
        <v>0</v>
      </c>
      <c r="I89" s="50">
        <f t="shared" si="3"/>
        <v>0</v>
      </c>
      <c r="J89" s="50">
        <f t="shared" si="4"/>
        <v>0</v>
      </c>
      <c r="K89" s="50">
        <f t="shared" si="5"/>
        <v>0</v>
      </c>
      <c r="L89" s="15"/>
      <c r="M89" s="15"/>
      <c r="N89" s="15"/>
      <c r="O89" s="15"/>
      <c r="P89" s="15"/>
      <c r="Q89" s="15"/>
      <c r="R89" s="15"/>
      <c r="S89" s="15"/>
    </row>
    <row r="90" spans="2:19" x14ac:dyDescent="0.3">
      <c r="B90" s="53">
        <v>2019</v>
      </c>
      <c r="C90" s="15" t="s">
        <v>396</v>
      </c>
      <c r="D90" s="15" t="s">
        <v>395</v>
      </c>
      <c r="E90" s="15">
        <v>2015</v>
      </c>
      <c r="F90" s="15" t="s">
        <v>94</v>
      </c>
      <c r="G90" s="15">
        <v>4</v>
      </c>
      <c r="H90" s="51">
        <v>2461</v>
      </c>
      <c r="I90" s="50">
        <f t="shared" si="3"/>
        <v>0</v>
      </c>
      <c r="J90" s="50">
        <f t="shared" si="4"/>
        <v>2461</v>
      </c>
      <c r="K90" s="50">
        <f t="shared" si="5"/>
        <v>0</v>
      </c>
      <c r="L90" s="15"/>
      <c r="M90" s="15"/>
      <c r="N90" s="15"/>
      <c r="O90" s="15"/>
      <c r="P90" s="15"/>
      <c r="Q90" s="15"/>
      <c r="R90" s="15"/>
      <c r="S90" s="15"/>
    </row>
    <row r="91" spans="2:19" x14ac:dyDescent="0.3">
      <c r="B91" s="53">
        <v>2019</v>
      </c>
      <c r="C91" s="15" t="s">
        <v>394</v>
      </c>
      <c r="D91" s="15" t="s">
        <v>88</v>
      </c>
      <c r="E91" s="15">
        <v>2017</v>
      </c>
      <c r="F91" s="15" t="s">
        <v>117</v>
      </c>
      <c r="G91" s="15">
        <v>5</v>
      </c>
      <c r="H91" s="51">
        <v>1024</v>
      </c>
      <c r="I91" s="50">
        <f t="shared" si="3"/>
        <v>0</v>
      </c>
      <c r="J91" s="50">
        <f t="shared" si="4"/>
        <v>0</v>
      </c>
      <c r="K91" s="50">
        <f t="shared" si="5"/>
        <v>1024</v>
      </c>
      <c r="L91" s="15"/>
      <c r="M91" s="15"/>
      <c r="N91" s="15"/>
      <c r="O91" s="15"/>
      <c r="P91" s="15"/>
      <c r="Q91" s="15"/>
      <c r="R91" s="15"/>
      <c r="S91" s="15"/>
    </row>
    <row r="92" spans="2:19" x14ac:dyDescent="0.3">
      <c r="B92" s="53">
        <v>2019</v>
      </c>
      <c r="C92" s="15" t="s">
        <v>393</v>
      </c>
      <c r="D92" s="15" t="s">
        <v>88</v>
      </c>
      <c r="E92" s="15">
        <v>2016</v>
      </c>
      <c r="F92" s="15" t="s">
        <v>117</v>
      </c>
      <c r="G92" s="15">
        <v>5</v>
      </c>
      <c r="H92" s="51">
        <v>1</v>
      </c>
      <c r="I92" s="50">
        <f t="shared" si="3"/>
        <v>0</v>
      </c>
      <c r="J92" s="50">
        <f t="shared" si="4"/>
        <v>0</v>
      </c>
      <c r="K92" s="50">
        <f t="shared" si="5"/>
        <v>1</v>
      </c>
      <c r="L92" s="15"/>
      <c r="M92" s="15"/>
      <c r="N92" s="15"/>
      <c r="O92" s="15"/>
      <c r="P92" s="15"/>
      <c r="Q92" s="15"/>
      <c r="R92" s="15"/>
      <c r="S92" s="15"/>
    </row>
    <row r="93" spans="2:19" x14ac:dyDescent="0.3">
      <c r="B93" s="53">
        <v>2019</v>
      </c>
      <c r="C93" s="15" t="s">
        <v>392</v>
      </c>
      <c r="D93" s="15" t="s">
        <v>391</v>
      </c>
      <c r="E93" s="15">
        <v>2017</v>
      </c>
      <c r="F93" s="15" t="s">
        <v>82</v>
      </c>
      <c r="G93" s="15">
        <v>5</v>
      </c>
      <c r="H93" s="51">
        <v>1374</v>
      </c>
      <c r="I93" s="50">
        <f t="shared" si="3"/>
        <v>0</v>
      </c>
      <c r="J93" s="50">
        <f t="shared" si="4"/>
        <v>0</v>
      </c>
      <c r="K93" s="50">
        <f t="shared" si="5"/>
        <v>1374</v>
      </c>
      <c r="L93" s="15"/>
      <c r="M93" s="15"/>
      <c r="N93" s="15"/>
      <c r="O93" s="15"/>
      <c r="P93" s="15"/>
      <c r="Q93" s="15"/>
      <c r="R93" s="15"/>
      <c r="S93" s="15"/>
    </row>
    <row r="94" spans="2:19" x14ac:dyDescent="0.3">
      <c r="B94" s="53">
        <v>2019</v>
      </c>
      <c r="C94" s="15" t="s">
        <v>390</v>
      </c>
      <c r="D94" s="15" t="s">
        <v>389</v>
      </c>
      <c r="E94" s="15">
        <v>2018</v>
      </c>
      <c r="F94" s="15" t="s">
        <v>77</v>
      </c>
      <c r="G94" s="15">
        <v>5</v>
      </c>
      <c r="H94" s="51">
        <v>0</v>
      </c>
      <c r="I94" s="50">
        <f t="shared" si="3"/>
        <v>0</v>
      </c>
      <c r="J94" s="50">
        <f t="shared" si="4"/>
        <v>0</v>
      </c>
      <c r="K94" s="50">
        <f t="shared" si="5"/>
        <v>0</v>
      </c>
      <c r="L94" s="15"/>
      <c r="M94" s="15"/>
      <c r="N94" s="15"/>
      <c r="O94" s="15"/>
      <c r="P94" s="15"/>
      <c r="Q94" s="15"/>
      <c r="R94" s="15"/>
      <c r="S94" s="15"/>
    </row>
    <row r="95" spans="2:19" x14ac:dyDescent="0.3">
      <c r="B95" s="53">
        <v>2019</v>
      </c>
      <c r="C95" s="15" t="s">
        <v>388</v>
      </c>
      <c r="D95" s="15" t="s">
        <v>387</v>
      </c>
      <c r="E95" s="15">
        <v>2018</v>
      </c>
      <c r="F95" s="15" t="s">
        <v>77</v>
      </c>
      <c r="G95" s="15">
        <v>5</v>
      </c>
      <c r="H95" s="51">
        <v>0</v>
      </c>
      <c r="I95" s="50">
        <f t="shared" si="3"/>
        <v>0</v>
      </c>
      <c r="J95" s="50">
        <f t="shared" si="4"/>
        <v>0</v>
      </c>
      <c r="K95" s="50">
        <f t="shared" si="5"/>
        <v>0</v>
      </c>
      <c r="L95" s="15"/>
      <c r="M95" s="15"/>
      <c r="N95" s="15"/>
      <c r="O95" s="15"/>
      <c r="P95" s="15"/>
      <c r="Q95" s="15"/>
      <c r="R95" s="15"/>
      <c r="S95" s="15"/>
    </row>
    <row r="96" spans="2:19" x14ac:dyDescent="0.3">
      <c r="B96" s="53">
        <v>2019</v>
      </c>
      <c r="C96" s="15" t="s">
        <v>386</v>
      </c>
      <c r="D96" s="15" t="s">
        <v>385</v>
      </c>
      <c r="E96" s="15">
        <v>2015</v>
      </c>
      <c r="F96" s="15" t="s">
        <v>82</v>
      </c>
      <c r="G96" s="15">
        <v>5</v>
      </c>
      <c r="H96" s="51">
        <v>567</v>
      </c>
      <c r="I96" s="50">
        <f t="shared" si="3"/>
        <v>0</v>
      </c>
      <c r="J96" s="50">
        <f t="shared" si="4"/>
        <v>0</v>
      </c>
      <c r="K96" s="50">
        <f t="shared" si="5"/>
        <v>567</v>
      </c>
      <c r="L96" s="15"/>
      <c r="M96" s="15"/>
      <c r="N96" s="15"/>
      <c r="O96" s="15"/>
      <c r="P96" s="15"/>
      <c r="Q96" s="15"/>
      <c r="R96" s="15"/>
      <c r="S96" s="15"/>
    </row>
    <row r="97" spans="2:19" x14ac:dyDescent="0.3">
      <c r="B97" s="53">
        <v>2019</v>
      </c>
      <c r="C97" s="15" t="s">
        <v>384</v>
      </c>
      <c r="D97" s="15" t="s">
        <v>383</v>
      </c>
      <c r="E97" s="15">
        <v>2015</v>
      </c>
      <c r="F97" s="15" t="s">
        <v>117</v>
      </c>
      <c r="G97" s="15">
        <v>5</v>
      </c>
      <c r="H97" s="51">
        <v>0</v>
      </c>
      <c r="I97" s="50">
        <f t="shared" si="3"/>
        <v>0</v>
      </c>
      <c r="J97" s="50">
        <f t="shared" si="4"/>
        <v>0</v>
      </c>
      <c r="K97" s="50">
        <f t="shared" si="5"/>
        <v>0</v>
      </c>
      <c r="L97" s="15"/>
      <c r="M97" s="15"/>
      <c r="N97" s="15"/>
      <c r="O97" s="15"/>
      <c r="P97" s="15"/>
      <c r="Q97" s="15"/>
      <c r="R97" s="15"/>
      <c r="S97" s="15"/>
    </row>
    <row r="98" spans="2:19" x14ac:dyDescent="0.3">
      <c r="B98" s="53">
        <v>2019</v>
      </c>
      <c r="C98" s="15" t="s">
        <v>382</v>
      </c>
      <c r="D98" s="15" t="s">
        <v>88</v>
      </c>
      <c r="E98" s="15">
        <v>2013</v>
      </c>
      <c r="F98" s="15" t="s">
        <v>85</v>
      </c>
      <c r="G98" s="15">
        <v>5</v>
      </c>
      <c r="H98" s="51">
        <v>0</v>
      </c>
      <c r="I98" s="50">
        <f t="shared" si="3"/>
        <v>0</v>
      </c>
      <c r="J98" s="50">
        <f t="shared" si="4"/>
        <v>0</v>
      </c>
      <c r="K98" s="50">
        <f t="shared" si="5"/>
        <v>0</v>
      </c>
      <c r="L98" s="15"/>
      <c r="M98" s="15"/>
      <c r="N98" s="15"/>
      <c r="O98" s="15"/>
      <c r="P98" s="15"/>
      <c r="Q98" s="15"/>
      <c r="R98" s="15"/>
      <c r="S98" s="15"/>
    </row>
    <row r="99" spans="2:19" x14ac:dyDescent="0.3">
      <c r="B99" s="53">
        <v>2019</v>
      </c>
      <c r="C99" s="15" t="s">
        <v>381</v>
      </c>
      <c r="D99" s="15" t="s">
        <v>380</v>
      </c>
      <c r="E99" s="15">
        <v>2020</v>
      </c>
      <c r="F99" s="15" t="s">
        <v>137</v>
      </c>
      <c r="G99" s="15">
        <v>5</v>
      </c>
      <c r="H99" s="51">
        <v>0</v>
      </c>
      <c r="I99" s="50">
        <f t="shared" si="3"/>
        <v>0</v>
      </c>
      <c r="J99" s="50">
        <f t="shared" si="4"/>
        <v>0</v>
      </c>
      <c r="K99" s="50">
        <f t="shared" si="5"/>
        <v>0</v>
      </c>
      <c r="L99" s="15"/>
      <c r="M99" s="15"/>
      <c r="N99" s="15"/>
      <c r="O99" s="15"/>
      <c r="P99" s="15"/>
      <c r="Q99" s="15"/>
      <c r="R99" s="15"/>
      <c r="S99" s="15"/>
    </row>
    <row r="100" spans="2:19" x14ac:dyDescent="0.3">
      <c r="B100" s="53">
        <v>2019</v>
      </c>
      <c r="C100" s="15" t="s">
        <v>379</v>
      </c>
      <c r="D100" s="15" t="s">
        <v>88</v>
      </c>
      <c r="E100" s="15">
        <v>2017</v>
      </c>
      <c r="F100" s="15" t="s">
        <v>82</v>
      </c>
      <c r="G100" s="15">
        <v>5</v>
      </c>
      <c r="H100" s="51">
        <v>65</v>
      </c>
      <c r="I100" s="50">
        <f t="shared" si="3"/>
        <v>0</v>
      </c>
      <c r="J100" s="50">
        <f t="shared" si="4"/>
        <v>0</v>
      </c>
      <c r="K100" s="50">
        <f t="shared" si="5"/>
        <v>65</v>
      </c>
      <c r="L100" s="15"/>
      <c r="M100" s="15"/>
      <c r="N100" s="15"/>
      <c r="O100" s="15"/>
      <c r="P100" s="15"/>
      <c r="Q100" s="15"/>
      <c r="R100" s="15"/>
      <c r="S100" s="15"/>
    </row>
    <row r="101" spans="2:19" x14ac:dyDescent="0.3">
      <c r="B101" s="53">
        <v>2019</v>
      </c>
      <c r="C101" s="15" t="s">
        <v>378</v>
      </c>
      <c r="D101" s="15" t="s">
        <v>377</v>
      </c>
      <c r="E101" s="15">
        <v>2017</v>
      </c>
      <c r="F101" s="15" t="s">
        <v>82</v>
      </c>
      <c r="G101" s="15">
        <v>5</v>
      </c>
      <c r="H101" s="51">
        <v>31</v>
      </c>
      <c r="I101" s="50">
        <f t="shared" si="3"/>
        <v>0</v>
      </c>
      <c r="J101" s="50">
        <f t="shared" si="4"/>
        <v>0</v>
      </c>
      <c r="K101" s="50">
        <f t="shared" si="5"/>
        <v>31</v>
      </c>
      <c r="L101" s="15"/>
      <c r="M101" s="15"/>
      <c r="N101" s="15"/>
      <c r="O101" s="15"/>
      <c r="P101" s="15"/>
      <c r="Q101" s="15"/>
      <c r="R101" s="15"/>
      <c r="S101" s="15"/>
    </row>
    <row r="102" spans="2:19" x14ac:dyDescent="0.3">
      <c r="B102" s="53">
        <v>2019</v>
      </c>
      <c r="C102" s="15" t="s">
        <v>376</v>
      </c>
      <c r="D102" s="15" t="s">
        <v>375</v>
      </c>
      <c r="E102" s="15">
        <v>2018</v>
      </c>
      <c r="F102" s="15" t="s">
        <v>85</v>
      </c>
      <c r="G102" s="15">
        <v>5</v>
      </c>
      <c r="H102" s="51">
        <v>26</v>
      </c>
      <c r="I102" s="50">
        <f t="shared" si="3"/>
        <v>0</v>
      </c>
      <c r="J102" s="50">
        <f t="shared" si="4"/>
        <v>0</v>
      </c>
      <c r="K102" s="50">
        <f t="shared" si="5"/>
        <v>26</v>
      </c>
      <c r="L102" s="15"/>
      <c r="M102" s="15"/>
      <c r="N102" s="15"/>
      <c r="O102" s="15"/>
      <c r="P102" s="15"/>
      <c r="Q102" s="15"/>
      <c r="R102" s="15"/>
      <c r="S102" s="15"/>
    </row>
    <row r="103" spans="2:19" x14ac:dyDescent="0.3">
      <c r="B103" s="53">
        <v>2019</v>
      </c>
      <c r="C103" s="15" t="s">
        <v>374</v>
      </c>
      <c r="D103" s="15" t="s">
        <v>373</v>
      </c>
      <c r="E103" s="15">
        <v>2015</v>
      </c>
      <c r="F103" s="15" t="s">
        <v>90</v>
      </c>
      <c r="G103" s="15">
        <v>5</v>
      </c>
      <c r="H103" s="51">
        <v>3</v>
      </c>
      <c r="I103" s="50">
        <f t="shared" si="3"/>
        <v>0</v>
      </c>
      <c r="J103" s="50">
        <f t="shared" si="4"/>
        <v>0</v>
      </c>
      <c r="K103" s="50">
        <f t="shared" si="5"/>
        <v>3</v>
      </c>
      <c r="L103" s="15"/>
      <c r="M103" s="15"/>
      <c r="N103" s="15"/>
      <c r="O103" s="15"/>
      <c r="P103" s="15"/>
      <c r="Q103" s="15"/>
      <c r="R103" s="15"/>
      <c r="S103" s="15"/>
    </row>
    <row r="104" spans="2:19" x14ac:dyDescent="0.3">
      <c r="B104" s="53">
        <v>2019</v>
      </c>
      <c r="C104" s="15" t="s">
        <v>372</v>
      </c>
      <c r="D104" s="15" t="s">
        <v>88</v>
      </c>
      <c r="E104" s="15">
        <v>2015</v>
      </c>
      <c r="F104" s="15" t="s">
        <v>85</v>
      </c>
      <c r="G104" s="15">
        <v>5</v>
      </c>
      <c r="H104" s="51">
        <v>1</v>
      </c>
      <c r="I104" s="50">
        <f t="shared" si="3"/>
        <v>0</v>
      </c>
      <c r="J104" s="50">
        <f t="shared" si="4"/>
        <v>0</v>
      </c>
      <c r="K104" s="50">
        <f t="shared" si="5"/>
        <v>1</v>
      </c>
      <c r="L104" s="15"/>
      <c r="M104" s="15"/>
      <c r="N104" s="15"/>
      <c r="O104" s="15"/>
      <c r="P104" s="15"/>
      <c r="Q104" s="15"/>
      <c r="R104" s="15"/>
      <c r="S104" s="15"/>
    </row>
    <row r="105" spans="2:19" x14ac:dyDescent="0.3">
      <c r="B105" s="53">
        <v>2019</v>
      </c>
      <c r="C105" s="15" t="s">
        <v>371</v>
      </c>
      <c r="D105" s="15" t="s">
        <v>88</v>
      </c>
      <c r="E105" s="15">
        <v>2013</v>
      </c>
      <c r="F105" s="15" t="s">
        <v>82</v>
      </c>
      <c r="G105" s="15">
        <v>5</v>
      </c>
      <c r="H105" s="51">
        <v>0</v>
      </c>
      <c r="I105" s="50">
        <f t="shared" si="3"/>
        <v>0</v>
      </c>
      <c r="J105" s="50">
        <f t="shared" si="4"/>
        <v>0</v>
      </c>
      <c r="K105" s="50">
        <f t="shared" si="5"/>
        <v>0</v>
      </c>
      <c r="L105" s="15"/>
      <c r="M105" s="15"/>
      <c r="N105" s="15"/>
      <c r="O105" s="15"/>
      <c r="P105" s="15"/>
      <c r="Q105" s="15"/>
      <c r="R105" s="15"/>
      <c r="S105" s="15"/>
    </row>
    <row r="106" spans="2:19" x14ac:dyDescent="0.3">
      <c r="B106" s="53">
        <v>2019</v>
      </c>
      <c r="C106" s="15" t="s">
        <v>371</v>
      </c>
      <c r="D106" s="15" t="s">
        <v>370</v>
      </c>
      <c r="E106" s="15">
        <v>2019</v>
      </c>
      <c r="F106" s="15" t="s">
        <v>82</v>
      </c>
      <c r="G106" s="15">
        <v>4</v>
      </c>
      <c r="H106" s="51">
        <v>1</v>
      </c>
      <c r="I106" s="50">
        <f t="shared" si="3"/>
        <v>0</v>
      </c>
      <c r="J106" s="50">
        <f t="shared" si="4"/>
        <v>1</v>
      </c>
      <c r="K106" s="50">
        <f t="shared" si="5"/>
        <v>0</v>
      </c>
      <c r="L106" s="15"/>
      <c r="M106" s="15"/>
      <c r="N106" s="15"/>
      <c r="O106" s="15"/>
      <c r="P106" s="15"/>
      <c r="Q106" s="15"/>
      <c r="R106" s="15"/>
      <c r="S106" s="15"/>
    </row>
    <row r="107" spans="2:19" x14ac:dyDescent="0.3">
      <c r="B107" s="53">
        <v>2019</v>
      </c>
      <c r="C107" s="15" t="s">
        <v>369</v>
      </c>
      <c r="D107" s="15" t="s">
        <v>368</v>
      </c>
      <c r="E107" s="15">
        <v>2017</v>
      </c>
      <c r="F107" s="15" t="s">
        <v>82</v>
      </c>
      <c r="G107" s="15">
        <v>5</v>
      </c>
      <c r="H107" s="51">
        <v>178</v>
      </c>
      <c r="I107" s="50">
        <f t="shared" si="3"/>
        <v>0</v>
      </c>
      <c r="J107" s="50">
        <f t="shared" si="4"/>
        <v>0</v>
      </c>
      <c r="K107" s="50">
        <f t="shared" si="5"/>
        <v>178</v>
      </c>
      <c r="L107" s="15"/>
      <c r="M107" s="15"/>
      <c r="N107" s="15"/>
      <c r="O107" s="15"/>
      <c r="P107" s="15"/>
      <c r="Q107" s="15"/>
      <c r="R107" s="15"/>
      <c r="S107" s="15"/>
    </row>
    <row r="108" spans="2:19" x14ac:dyDescent="0.3">
      <c r="B108" s="53">
        <v>2019</v>
      </c>
      <c r="C108" s="15" t="s">
        <v>367</v>
      </c>
      <c r="D108" s="15" t="s">
        <v>88</v>
      </c>
      <c r="E108" s="15">
        <v>2014</v>
      </c>
      <c r="F108" s="15" t="s">
        <v>82</v>
      </c>
      <c r="G108" s="15">
        <v>5</v>
      </c>
      <c r="H108" s="51">
        <v>0</v>
      </c>
      <c r="I108" s="50">
        <f t="shared" si="3"/>
        <v>0</v>
      </c>
      <c r="J108" s="50">
        <f t="shared" si="4"/>
        <v>0</v>
      </c>
      <c r="K108" s="50">
        <f t="shared" si="5"/>
        <v>0</v>
      </c>
      <c r="L108" s="15"/>
      <c r="M108" s="15"/>
      <c r="N108" s="15"/>
      <c r="O108" s="15"/>
      <c r="P108" s="15"/>
      <c r="Q108" s="15"/>
      <c r="R108" s="15"/>
      <c r="S108" s="15"/>
    </row>
    <row r="109" spans="2:19" x14ac:dyDescent="0.3">
      <c r="B109" s="53">
        <v>2019</v>
      </c>
      <c r="C109" s="15" t="s">
        <v>367</v>
      </c>
      <c r="D109" s="15" t="s">
        <v>366</v>
      </c>
      <c r="E109" s="15">
        <v>2019</v>
      </c>
      <c r="F109" s="15" t="s">
        <v>82</v>
      </c>
      <c r="G109" s="15">
        <v>3</v>
      </c>
      <c r="H109" s="51">
        <v>402</v>
      </c>
      <c r="I109" s="50">
        <f t="shared" si="3"/>
        <v>402</v>
      </c>
      <c r="J109" s="50">
        <f t="shared" si="4"/>
        <v>0</v>
      </c>
      <c r="K109" s="50">
        <f t="shared" si="5"/>
        <v>0</v>
      </c>
      <c r="L109" s="15"/>
      <c r="M109" s="15"/>
      <c r="N109" s="15"/>
      <c r="O109" s="15"/>
      <c r="P109" s="15"/>
      <c r="Q109" s="15"/>
      <c r="R109" s="15"/>
      <c r="S109" s="15"/>
    </row>
    <row r="110" spans="2:19" x14ac:dyDescent="0.3">
      <c r="B110" s="53">
        <v>2019</v>
      </c>
      <c r="C110" s="15" t="s">
        <v>365</v>
      </c>
      <c r="D110" s="15" t="s">
        <v>364</v>
      </c>
      <c r="E110" s="15">
        <v>2018</v>
      </c>
      <c r="F110" s="15" t="s">
        <v>77</v>
      </c>
      <c r="G110" s="15">
        <v>1</v>
      </c>
      <c r="H110" s="51">
        <v>12</v>
      </c>
      <c r="I110" s="50">
        <f t="shared" si="3"/>
        <v>12</v>
      </c>
      <c r="J110" s="50">
        <f t="shared" si="4"/>
        <v>0</v>
      </c>
      <c r="K110" s="50">
        <f t="shared" si="5"/>
        <v>0</v>
      </c>
      <c r="L110" s="15"/>
      <c r="M110" s="15"/>
      <c r="N110" s="15"/>
      <c r="O110" s="15"/>
      <c r="P110" s="15"/>
      <c r="Q110" s="15"/>
      <c r="R110" s="15"/>
      <c r="S110" s="15"/>
    </row>
    <row r="111" spans="2:19" x14ac:dyDescent="0.3">
      <c r="B111" s="53">
        <v>2019</v>
      </c>
      <c r="C111" s="15" t="s">
        <v>363</v>
      </c>
      <c r="D111" s="15" t="s">
        <v>88</v>
      </c>
      <c r="E111" s="15">
        <v>2013</v>
      </c>
      <c r="F111" s="15" t="s">
        <v>101</v>
      </c>
      <c r="G111" s="15">
        <v>5</v>
      </c>
      <c r="H111" s="51">
        <v>0</v>
      </c>
      <c r="I111" s="50">
        <f t="shared" si="3"/>
        <v>0</v>
      </c>
      <c r="J111" s="50">
        <f t="shared" si="4"/>
        <v>0</v>
      </c>
      <c r="K111" s="50">
        <f t="shared" si="5"/>
        <v>0</v>
      </c>
      <c r="L111" s="15"/>
      <c r="M111" s="15"/>
      <c r="N111" s="15"/>
      <c r="O111" s="15"/>
      <c r="P111" s="15"/>
      <c r="Q111" s="15"/>
      <c r="R111" s="15"/>
      <c r="S111" s="15"/>
    </row>
    <row r="112" spans="2:19" x14ac:dyDescent="0.3">
      <c r="B112" s="53">
        <v>2019</v>
      </c>
      <c r="C112" s="15" t="s">
        <v>362</v>
      </c>
      <c r="D112" s="15" t="s">
        <v>361</v>
      </c>
      <c r="E112" s="15">
        <v>2019</v>
      </c>
      <c r="F112" s="15" t="s">
        <v>117</v>
      </c>
      <c r="G112" s="15">
        <v>5</v>
      </c>
      <c r="H112" s="51">
        <v>356</v>
      </c>
      <c r="I112" s="50">
        <f t="shared" si="3"/>
        <v>0</v>
      </c>
      <c r="J112" s="50">
        <f t="shared" si="4"/>
        <v>0</v>
      </c>
      <c r="K112" s="50">
        <f t="shared" si="5"/>
        <v>356</v>
      </c>
      <c r="L112" s="15"/>
      <c r="M112" s="15"/>
      <c r="N112" s="15"/>
      <c r="O112" s="15"/>
      <c r="P112" s="15"/>
      <c r="Q112" s="15"/>
      <c r="R112" s="15"/>
      <c r="S112" s="15"/>
    </row>
    <row r="113" spans="2:19" x14ac:dyDescent="0.3">
      <c r="B113" s="53">
        <v>2019</v>
      </c>
      <c r="C113" s="15" t="s">
        <v>360</v>
      </c>
      <c r="D113" s="15" t="s">
        <v>359</v>
      </c>
      <c r="E113" s="15">
        <v>2016</v>
      </c>
      <c r="F113" s="15" t="s">
        <v>117</v>
      </c>
      <c r="G113" s="15">
        <v>5</v>
      </c>
      <c r="H113" s="51">
        <v>1</v>
      </c>
      <c r="I113" s="50">
        <f t="shared" si="3"/>
        <v>0</v>
      </c>
      <c r="J113" s="50">
        <f t="shared" si="4"/>
        <v>0</v>
      </c>
      <c r="K113" s="50">
        <f t="shared" si="5"/>
        <v>1</v>
      </c>
      <c r="L113" s="15"/>
      <c r="M113" s="15"/>
      <c r="N113" s="15"/>
      <c r="O113" s="15"/>
      <c r="P113" s="15"/>
      <c r="Q113" s="15"/>
      <c r="R113" s="15"/>
      <c r="S113" s="15"/>
    </row>
    <row r="114" spans="2:19" x14ac:dyDescent="0.3">
      <c r="B114" s="53">
        <v>2019</v>
      </c>
      <c r="C114" s="15" t="s">
        <v>358</v>
      </c>
      <c r="D114" s="15" t="s">
        <v>357</v>
      </c>
      <c r="E114" s="15">
        <v>2015</v>
      </c>
      <c r="F114" s="15" t="s">
        <v>90</v>
      </c>
      <c r="G114" s="15">
        <v>5</v>
      </c>
      <c r="H114" s="51">
        <v>0</v>
      </c>
      <c r="I114" s="50">
        <f t="shared" si="3"/>
        <v>0</v>
      </c>
      <c r="J114" s="50">
        <f t="shared" si="4"/>
        <v>0</v>
      </c>
      <c r="K114" s="50">
        <f t="shared" si="5"/>
        <v>0</v>
      </c>
      <c r="L114" s="15"/>
      <c r="M114" s="15"/>
      <c r="N114" s="15"/>
      <c r="O114" s="15"/>
      <c r="P114" s="15"/>
      <c r="Q114" s="15"/>
      <c r="R114" s="15"/>
      <c r="S114" s="15"/>
    </row>
    <row r="115" spans="2:19" x14ac:dyDescent="0.3">
      <c r="B115" s="53">
        <v>2019</v>
      </c>
      <c r="C115" s="15" t="s">
        <v>356</v>
      </c>
      <c r="D115" s="15" t="s">
        <v>88</v>
      </c>
      <c r="E115" s="15">
        <v>2017</v>
      </c>
      <c r="F115" s="15" t="s">
        <v>94</v>
      </c>
      <c r="G115" s="15">
        <v>4</v>
      </c>
      <c r="H115" s="51">
        <v>1315</v>
      </c>
      <c r="I115" s="50">
        <f t="shared" si="3"/>
        <v>0</v>
      </c>
      <c r="J115" s="50">
        <f t="shared" si="4"/>
        <v>1315</v>
      </c>
      <c r="K115" s="50">
        <f t="shared" si="5"/>
        <v>0</v>
      </c>
      <c r="L115" s="15"/>
      <c r="M115" s="15"/>
      <c r="N115" s="15"/>
      <c r="O115" s="15"/>
      <c r="P115" s="15"/>
      <c r="Q115" s="15"/>
      <c r="R115" s="15"/>
      <c r="S115" s="15"/>
    </row>
    <row r="116" spans="2:19" x14ac:dyDescent="0.3">
      <c r="B116" s="53">
        <v>2019</v>
      </c>
      <c r="C116" s="15" t="s">
        <v>355</v>
      </c>
      <c r="D116" s="15" t="s">
        <v>354</v>
      </c>
      <c r="E116" s="15">
        <v>2017</v>
      </c>
      <c r="F116" s="15" t="s">
        <v>117</v>
      </c>
      <c r="G116" s="15">
        <v>5</v>
      </c>
      <c r="H116" s="51">
        <v>662</v>
      </c>
      <c r="I116" s="50">
        <f t="shared" si="3"/>
        <v>0</v>
      </c>
      <c r="J116" s="50">
        <f t="shared" si="4"/>
        <v>0</v>
      </c>
      <c r="K116" s="50">
        <f t="shared" si="5"/>
        <v>662</v>
      </c>
      <c r="L116" s="15"/>
      <c r="M116" s="15"/>
      <c r="N116" s="15"/>
      <c r="O116" s="15"/>
      <c r="P116" s="15"/>
      <c r="Q116" s="15"/>
      <c r="R116" s="15"/>
      <c r="S116" s="15"/>
    </row>
    <row r="117" spans="2:19" x14ac:dyDescent="0.3">
      <c r="B117" s="53">
        <v>2019</v>
      </c>
      <c r="C117" s="15" t="s">
        <v>352</v>
      </c>
      <c r="D117" s="15" t="s">
        <v>353</v>
      </c>
      <c r="E117" s="15">
        <v>2014</v>
      </c>
      <c r="F117" s="15" t="s">
        <v>77</v>
      </c>
      <c r="G117" s="15">
        <v>5</v>
      </c>
      <c r="H117" s="51">
        <v>0</v>
      </c>
      <c r="I117" s="50">
        <f t="shared" si="3"/>
        <v>0</v>
      </c>
      <c r="J117" s="50">
        <f t="shared" si="4"/>
        <v>0</v>
      </c>
      <c r="K117" s="50">
        <f t="shared" si="5"/>
        <v>0</v>
      </c>
      <c r="L117" s="15"/>
      <c r="M117" s="15"/>
      <c r="N117" s="15"/>
      <c r="O117" s="15"/>
      <c r="P117" s="15"/>
      <c r="Q117" s="15"/>
      <c r="R117" s="15"/>
      <c r="S117" s="15"/>
    </row>
    <row r="118" spans="2:19" x14ac:dyDescent="0.3">
      <c r="B118" s="53">
        <v>2019</v>
      </c>
      <c r="C118" s="15" t="s">
        <v>352</v>
      </c>
      <c r="D118" s="15" t="s">
        <v>351</v>
      </c>
      <c r="E118" s="15">
        <v>2020</v>
      </c>
      <c r="F118" s="15" t="s">
        <v>77</v>
      </c>
      <c r="G118" s="15">
        <v>5</v>
      </c>
      <c r="H118" s="51">
        <v>0</v>
      </c>
      <c r="I118" s="50">
        <f t="shared" si="3"/>
        <v>0</v>
      </c>
      <c r="J118" s="50">
        <f t="shared" si="4"/>
        <v>0</v>
      </c>
      <c r="K118" s="50">
        <f t="shared" si="5"/>
        <v>0</v>
      </c>
      <c r="L118" s="15"/>
      <c r="M118" s="15"/>
      <c r="N118" s="15"/>
      <c r="O118" s="15"/>
      <c r="P118" s="15"/>
      <c r="Q118" s="15"/>
      <c r="R118" s="15"/>
      <c r="S118" s="15"/>
    </row>
    <row r="119" spans="2:19" x14ac:dyDescent="0.3">
      <c r="B119" s="53">
        <v>2019</v>
      </c>
      <c r="C119" s="15" t="s">
        <v>350</v>
      </c>
      <c r="D119" s="15" t="s">
        <v>349</v>
      </c>
      <c r="E119" s="15">
        <v>2014</v>
      </c>
      <c r="F119" s="15" t="s">
        <v>101</v>
      </c>
      <c r="G119" s="15">
        <v>4</v>
      </c>
      <c r="H119" s="51">
        <v>0</v>
      </c>
      <c r="I119" s="50">
        <f t="shared" si="3"/>
        <v>0</v>
      </c>
      <c r="J119" s="50">
        <f t="shared" si="4"/>
        <v>0</v>
      </c>
      <c r="K119" s="50">
        <f t="shared" si="5"/>
        <v>0</v>
      </c>
      <c r="L119" s="15"/>
      <c r="M119" s="15"/>
      <c r="N119" s="15"/>
      <c r="O119" s="15"/>
      <c r="P119" s="15"/>
      <c r="Q119" s="15"/>
      <c r="R119" s="15"/>
      <c r="S119" s="15"/>
    </row>
    <row r="120" spans="2:19" x14ac:dyDescent="0.3">
      <c r="B120" s="53">
        <v>2019</v>
      </c>
      <c r="C120" s="15" t="s">
        <v>348</v>
      </c>
      <c r="D120" s="15" t="s">
        <v>88</v>
      </c>
      <c r="E120" s="15">
        <v>2014</v>
      </c>
      <c r="F120" s="15" t="s">
        <v>101</v>
      </c>
      <c r="G120" s="15">
        <v>4</v>
      </c>
      <c r="H120" s="51">
        <v>0</v>
      </c>
      <c r="I120" s="50">
        <f t="shared" si="3"/>
        <v>0</v>
      </c>
      <c r="J120" s="50">
        <f t="shared" si="4"/>
        <v>0</v>
      </c>
      <c r="K120" s="50">
        <f t="shared" si="5"/>
        <v>0</v>
      </c>
      <c r="L120" s="15"/>
      <c r="M120" s="15"/>
      <c r="N120" s="15"/>
      <c r="O120" s="15"/>
      <c r="P120" s="15"/>
      <c r="Q120" s="15"/>
      <c r="R120" s="15"/>
      <c r="S120" s="15"/>
    </row>
    <row r="121" spans="2:19" x14ac:dyDescent="0.3">
      <c r="B121" s="53">
        <v>2019</v>
      </c>
      <c r="C121" s="15" t="s">
        <v>347</v>
      </c>
      <c r="D121" s="15" t="s">
        <v>346</v>
      </c>
      <c r="E121" s="15">
        <v>2015</v>
      </c>
      <c r="F121" s="15" t="s">
        <v>82</v>
      </c>
      <c r="G121" s="15">
        <v>5</v>
      </c>
      <c r="H121" s="51">
        <v>475</v>
      </c>
      <c r="I121" s="50">
        <f t="shared" si="3"/>
        <v>0</v>
      </c>
      <c r="J121" s="50">
        <f t="shared" si="4"/>
        <v>0</v>
      </c>
      <c r="K121" s="50">
        <f t="shared" si="5"/>
        <v>475</v>
      </c>
      <c r="L121" s="15"/>
      <c r="M121" s="15"/>
      <c r="N121" s="15"/>
      <c r="O121" s="15"/>
      <c r="P121" s="15"/>
      <c r="Q121" s="15"/>
      <c r="R121" s="15"/>
      <c r="S121" s="15"/>
    </row>
    <row r="122" spans="2:19" x14ac:dyDescent="0.3">
      <c r="B122" s="53">
        <v>2019</v>
      </c>
      <c r="C122" s="15" t="s">
        <v>345</v>
      </c>
      <c r="D122" s="15" t="s">
        <v>344</v>
      </c>
      <c r="E122" s="15">
        <v>2017</v>
      </c>
      <c r="F122" s="15" t="s">
        <v>85</v>
      </c>
      <c r="G122" s="15">
        <v>5</v>
      </c>
      <c r="H122" s="51">
        <v>1</v>
      </c>
      <c r="I122" s="50">
        <f t="shared" si="3"/>
        <v>0</v>
      </c>
      <c r="J122" s="50">
        <f t="shared" si="4"/>
        <v>0</v>
      </c>
      <c r="K122" s="50">
        <f t="shared" si="5"/>
        <v>1</v>
      </c>
      <c r="L122" s="15"/>
      <c r="M122" s="15"/>
      <c r="N122" s="15"/>
      <c r="O122" s="15"/>
      <c r="P122" s="15"/>
      <c r="Q122" s="15"/>
      <c r="R122" s="15"/>
      <c r="S122" s="15"/>
    </row>
    <row r="123" spans="2:19" x14ac:dyDescent="0.3">
      <c r="B123" s="53">
        <v>2019</v>
      </c>
      <c r="C123" s="15" t="s">
        <v>343</v>
      </c>
      <c r="D123" s="15" t="s">
        <v>88</v>
      </c>
      <c r="E123" s="15">
        <v>2017</v>
      </c>
      <c r="F123" s="15" t="s">
        <v>117</v>
      </c>
      <c r="G123" s="15">
        <v>5</v>
      </c>
      <c r="H123" s="51">
        <v>405</v>
      </c>
      <c r="I123" s="50">
        <f t="shared" si="3"/>
        <v>0</v>
      </c>
      <c r="J123" s="50">
        <f t="shared" si="4"/>
        <v>0</v>
      </c>
      <c r="K123" s="50">
        <f t="shared" si="5"/>
        <v>405</v>
      </c>
      <c r="L123" s="15"/>
      <c r="M123" s="15"/>
      <c r="N123" s="15"/>
      <c r="O123" s="15"/>
      <c r="P123" s="15"/>
      <c r="Q123" s="15"/>
      <c r="R123" s="15"/>
      <c r="S123" s="15"/>
    </row>
    <row r="124" spans="2:19" x14ac:dyDescent="0.3">
      <c r="B124" s="53">
        <v>2019</v>
      </c>
      <c r="C124" s="15" t="s">
        <v>342</v>
      </c>
      <c r="D124" s="15" t="s">
        <v>341</v>
      </c>
      <c r="E124" s="15">
        <v>2015</v>
      </c>
      <c r="F124" s="15" t="s">
        <v>94</v>
      </c>
      <c r="G124" s="15">
        <v>2</v>
      </c>
      <c r="H124" s="51">
        <v>4</v>
      </c>
      <c r="I124" s="50">
        <f t="shared" si="3"/>
        <v>4</v>
      </c>
      <c r="J124" s="50">
        <f t="shared" si="4"/>
        <v>0</v>
      </c>
      <c r="K124" s="50">
        <f t="shared" si="5"/>
        <v>0</v>
      </c>
      <c r="L124" s="15"/>
      <c r="M124" s="15"/>
      <c r="N124" s="15"/>
      <c r="O124" s="15"/>
      <c r="P124" s="15"/>
      <c r="Q124" s="15"/>
      <c r="R124" s="15"/>
      <c r="S124" s="15"/>
    </row>
    <row r="125" spans="2:19" x14ac:dyDescent="0.3">
      <c r="B125" s="53">
        <v>2019</v>
      </c>
      <c r="C125" s="15" t="s">
        <v>340</v>
      </c>
      <c r="D125" s="15" t="s">
        <v>339</v>
      </c>
      <c r="E125" s="15">
        <v>2020</v>
      </c>
      <c r="F125" s="15" t="s">
        <v>77</v>
      </c>
      <c r="G125" s="15">
        <v>5</v>
      </c>
      <c r="H125" s="51">
        <v>0</v>
      </c>
      <c r="I125" s="50">
        <f t="shared" si="3"/>
        <v>0</v>
      </c>
      <c r="J125" s="50">
        <f t="shared" si="4"/>
        <v>0</v>
      </c>
      <c r="K125" s="50">
        <f t="shared" si="5"/>
        <v>0</v>
      </c>
      <c r="L125" s="15"/>
      <c r="M125" s="15"/>
      <c r="N125" s="15"/>
      <c r="O125" s="15"/>
      <c r="P125" s="15"/>
      <c r="Q125" s="15"/>
      <c r="R125" s="15"/>
      <c r="S125" s="15"/>
    </row>
    <row r="126" spans="2:19" x14ac:dyDescent="0.3">
      <c r="B126" s="53">
        <v>2019</v>
      </c>
      <c r="C126" s="15" t="s">
        <v>338</v>
      </c>
      <c r="D126" s="15" t="s">
        <v>88</v>
      </c>
      <c r="E126" s="15">
        <v>2017</v>
      </c>
      <c r="F126" s="15" t="s">
        <v>77</v>
      </c>
      <c r="G126" s="15">
        <v>5</v>
      </c>
      <c r="H126" s="51">
        <v>13</v>
      </c>
      <c r="I126" s="50">
        <f t="shared" si="3"/>
        <v>0</v>
      </c>
      <c r="J126" s="50">
        <f t="shared" si="4"/>
        <v>0</v>
      </c>
      <c r="K126" s="50">
        <f t="shared" si="5"/>
        <v>13</v>
      </c>
      <c r="L126" s="15"/>
      <c r="M126" s="15"/>
      <c r="N126" s="15"/>
      <c r="O126" s="15"/>
      <c r="P126" s="15"/>
      <c r="Q126" s="15"/>
      <c r="R126" s="15"/>
      <c r="S126" s="15"/>
    </row>
    <row r="127" spans="2:19" x14ac:dyDescent="0.3">
      <c r="B127" s="53">
        <v>2019</v>
      </c>
      <c r="C127" s="15" t="s">
        <v>337</v>
      </c>
      <c r="D127" s="15" t="s">
        <v>336</v>
      </c>
      <c r="E127" s="15">
        <v>2014</v>
      </c>
      <c r="F127" s="15" t="s">
        <v>82</v>
      </c>
      <c r="G127" s="15">
        <v>5</v>
      </c>
      <c r="H127" s="51">
        <v>26</v>
      </c>
      <c r="I127" s="50">
        <f t="shared" si="3"/>
        <v>0</v>
      </c>
      <c r="J127" s="50">
        <f t="shared" si="4"/>
        <v>0</v>
      </c>
      <c r="K127" s="50">
        <f t="shared" si="5"/>
        <v>26</v>
      </c>
      <c r="L127" s="15"/>
      <c r="M127" s="15"/>
      <c r="N127" s="15"/>
      <c r="O127" s="15"/>
      <c r="P127" s="15"/>
      <c r="Q127" s="15"/>
      <c r="R127" s="15"/>
      <c r="S127" s="15"/>
    </row>
    <row r="128" spans="2:19" x14ac:dyDescent="0.3">
      <c r="B128" s="53">
        <v>2019</v>
      </c>
      <c r="C128" s="15" t="s">
        <v>335</v>
      </c>
      <c r="D128" s="15" t="s">
        <v>334</v>
      </c>
      <c r="E128" s="15">
        <v>2019</v>
      </c>
      <c r="F128" s="15" t="s">
        <v>82</v>
      </c>
      <c r="G128" s="15">
        <v>5</v>
      </c>
      <c r="H128" s="51">
        <v>132</v>
      </c>
      <c r="I128" s="50">
        <f t="shared" si="3"/>
        <v>0</v>
      </c>
      <c r="J128" s="50">
        <f t="shared" si="4"/>
        <v>0</v>
      </c>
      <c r="K128" s="50">
        <f t="shared" si="5"/>
        <v>132</v>
      </c>
      <c r="L128" s="15"/>
      <c r="M128" s="15"/>
      <c r="N128" s="15"/>
      <c r="O128" s="15"/>
      <c r="P128" s="15"/>
      <c r="Q128" s="15"/>
      <c r="R128" s="15"/>
      <c r="S128" s="15"/>
    </row>
    <row r="129" spans="2:19" x14ac:dyDescent="0.3">
      <c r="B129" s="53">
        <v>2019</v>
      </c>
      <c r="C129" s="15" t="s">
        <v>333</v>
      </c>
      <c r="D129" s="15" t="s">
        <v>332</v>
      </c>
      <c r="E129" s="15">
        <v>2017</v>
      </c>
      <c r="F129" s="15" t="s">
        <v>82</v>
      </c>
      <c r="G129" s="15">
        <v>5</v>
      </c>
      <c r="H129" s="51">
        <v>54</v>
      </c>
      <c r="I129" s="50">
        <f t="shared" si="3"/>
        <v>0</v>
      </c>
      <c r="J129" s="50">
        <f t="shared" si="4"/>
        <v>0</v>
      </c>
      <c r="K129" s="50">
        <f t="shared" si="5"/>
        <v>54</v>
      </c>
      <c r="L129" s="15"/>
      <c r="M129" s="15"/>
      <c r="N129" s="15"/>
      <c r="O129" s="15"/>
      <c r="P129" s="15"/>
      <c r="Q129" s="15"/>
      <c r="R129" s="15"/>
      <c r="S129" s="15"/>
    </row>
    <row r="130" spans="2:19" x14ac:dyDescent="0.3">
      <c r="B130" s="53">
        <v>2019</v>
      </c>
      <c r="C130" s="15" t="s">
        <v>331</v>
      </c>
      <c r="D130" s="15" t="s">
        <v>330</v>
      </c>
      <c r="E130" s="15">
        <v>2018</v>
      </c>
      <c r="F130" s="15" t="s">
        <v>90</v>
      </c>
      <c r="G130" s="15">
        <v>5</v>
      </c>
      <c r="H130" s="51">
        <v>0</v>
      </c>
      <c r="I130" s="50">
        <f t="shared" si="3"/>
        <v>0</v>
      </c>
      <c r="J130" s="50">
        <f t="shared" si="4"/>
        <v>0</v>
      </c>
      <c r="K130" s="50">
        <f t="shared" si="5"/>
        <v>0</v>
      </c>
      <c r="L130" s="15"/>
      <c r="M130" s="15"/>
      <c r="N130" s="15"/>
      <c r="O130" s="15"/>
      <c r="P130" s="15"/>
      <c r="Q130" s="15"/>
      <c r="R130" s="15"/>
      <c r="S130" s="15"/>
    </row>
    <row r="131" spans="2:19" x14ac:dyDescent="0.3">
      <c r="B131" s="53">
        <v>2019</v>
      </c>
      <c r="C131" s="15" t="s">
        <v>329</v>
      </c>
      <c r="D131" s="15" t="s">
        <v>88</v>
      </c>
      <c r="E131" s="15">
        <v>2013</v>
      </c>
      <c r="F131" s="15" t="s">
        <v>90</v>
      </c>
      <c r="G131" s="15">
        <v>5</v>
      </c>
      <c r="H131" s="51">
        <v>1</v>
      </c>
      <c r="I131" s="50">
        <f t="shared" si="3"/>
        <v>0</v>
      </c>
      <c r="J131" s="50">
        <f t="shared" si="4"/>
        <v>0</v>
      </c>
      <c r="K131" s="50">
        <f t="shared" si="5"/>
        <v>1</v>
      </c>
      <c r="L131" s="15"/>
      <c r="M131" s="15"/>
      <c r="N131" s="15"/>
      <c r="O131" s="15"/>
      <c r="P131" s="15"/>
      <c r="Q131" s="15"/>
      <c r="R131" s="15"/>
      <c r="S131" s="15"/>
    </row>
    <row r="132" spans="2:19" x14ac:dyDescent="0.3">
      <c r="B132" s="53">
        <v>2019</v>
      </c>
      <c r="C132" s="15" t="s">
        <v>328</v>
      </c>
      <c r="D132" s="15" t="s">
        <v>327</v>
      </c>
      <c r="E132" s="15">
        <v>2014</v>
      </c>
      <c r="F132" s="15" t="s">
        <v>82</v>
      </c>
      <c r="G132" s="15">
        <v>5</v>
      </c>
      <c r="H132" s="51">
        <v>39</v>
      </c>
      <c r="I132" s="50">
        <f t="shared" si="3"/>
        <v>0</v>
      </c>
      <c r="J132" s="50">
        <f t="shared" si="4"/>
        <v>0</v>
      </c>
      <c r="K132" s="50">
        <f t="shared" si="5"/>
        <v>39</v>
      </c>
      <c r="L132" s="15"/>
      <c r="M132" s="15"/>
      <c r="N132" s="15"/>
      <c r="O132" s="15"/>
      <c r="P132" s="15"/>
      <c r="Q132" s="15"/>
      <c r="R132" s="15"/>
      <c r="S132" s="15"/>
    </row>
    <row r="133" spans="2:19" x14ac:dyDescent="0.3">
      <c r="B133" s="53">
        <v>2019</v>
      </c>
      <c r="C133" s="15" t="s">
        <v>326</v>
      </c>
      <c r="D133" s="15" t="s">
        <v>325</v>
      </c>
      <c r="E133" s="15">
        <v>2015</v>
      </c>
      <c r="F133" s="15" t="s">
        <v>77</v>
      </c>
      <c r="G133" s="15">
        <v>5</v>
      </c>
      <c r="H133" s="51">
        <v>10</v>
      </c>
      <c r="I133" s="50">
        <f t="shared" ref="I133:I196" si="6">IF(G133&lt;4,H133,0)</f>
        <v>0</v>
      </c>
      <c r="J133" s="50">
        <f t="shared" ref="J133:J196" si="7">IF(G133=4,H133,0)</f>
        <v>0</v>
      </c>
      <c r="K133" s="50">
        <f t="shared" ref="K133:K196" si="8">IF(G133=5,H133,0)</f>
        <v>10</v>
      </c>
      <c r="L133" s="15"/>
      <c r="M133" s="15"/>
      <c r="N133" s="15"/>
      <c r="O133" s="15"/>
      <c r="P133" s="15"/>
      <c r="Q133" s="15"/>
      <c r="R133" s="15"/>
      <c r="S133" s="15"/>
    </row>
    <row r="134" spans="2:19" x14ac:dyDescent="0.3">
      <c r="B134" s="53">
        <v>2019</v>
      </c>
      <c r="C134" s="15" t="s">
        <v>324</v>
      </c>
      <c r="D134" s="15" t="s">
        <v>323</v>
      </c>
      <c r="E134" s="15">
        <v>2019</v>
      </c>
      <c r="F134" s="15" t="s">
        <v>82</v>
      </c>
      <c r="G134" s="15">
        <v>5</v>
      </c>
      <c r="H134" s="51">
        <v>45</v>
      </c>
      <c r="I134" s="50">
        <f t="shared" si="6"/>
        <v>0</v>
      </c>
      <c r="J134" s="50">
        <f t="shared" si="7"/>
        <v>0</v>
      </c>
      <c r="K134" s="50">
        <f t="shared" si="8"/>
        <v>45</v>
      </c>
      <c r="L134" s="15"/>
      <c r="M134" s="15"/>
      <c r="N134" s="15"/>
      <c r="O134" s="15"/>
      <c r="P134" s="15"/>
      <c r="Q134" s="15"/>
      <c r="R134" s="15"/>
      <c r="S134" s="15"/>
    </row>
    <row r="135" spans="2:19" x14ac:dyDescent="0.3">
      <c r="B135" s="53">
        <v>2019</v>
      </c>
      <c r="C135" s="15" t="s">
        <v>322</v>
      </c>
      <c r="D135" s="15" t="s">
        <v>88</v>
      </c>
      <c r="E135" s="15">
        <v>2013</v>
      </c>
      <c r="F135" s="15" t="s">
        <v>85</v>
      </c>
      <c r="G135" s="15">
        <v>5</v>
      </c>
      <c r="H135" s="51">
        <v>2</v>
      </c>
      <c r="I135" s="50">
        <f t="shared" si="6"/>
        <v>0</v>
      </c>
      <c r="J135" s="50">
        <f t="shared" si="7"/>
        <v>0</v>
      </c>
      <c r="K135" s="50">
        <f t="shared" si="8"/>
        <v>2</v>
      </c>
      <c r="L135" s="15"/>
      <c r="M135" s="15"/>
      <c r="N135" s="15"/>
      <c r="O135" s="15"/>
      <c r="P135" s="15"/>
      <c r="Q135" s="15"/>
      <c r="R135" s="15"/>
      <c r="S135" s="15"/>
    </row>
    <row r="136" spans="2:19" x14ac:dyDescent="0.3">
      <c r="B136" s="53">
        <v>2019</v>
      </c>
      <c r="C136" s="15" t="s">
        <v>321</v>
      </c>
      <c r="D136" s="15" t="s">
        <v>315</v>
      </c>
      <c r="E136" s="15">
        <v>2015</v>
      </c>
      <c r="F136" s="15" t="s">
        <v>94</v>
      </c>
      <c r="G136" s="15">
        <v>4</v>
      </c>
      <c r="H136" s="51">
        <v>208</v>
      </c>
      <c r="I136" s="50">
        <f t="shared" si="6"/>
        <v>0</v>
      </c>
      <c r="J136" s="50">
        <f t="shared" si="7"/>
        <v>208</v>
      </c>
      <c r="K136" s="50">
        <f t="shared" si="8"/>
        <v>0</v>
      </c>
      <c r="L136" s="15"/>
      <c r="M136" s="15"/>
      <c r="N136" s="15"/>
      <c r="O136" s="15"/>
      <c r="P136" s="15"/>
      <c r="Q136" s="15"/>
      <c r="R136" s="15"/>
      <c r="S136" s="15"/>
    </row>
    <row r="137" spans="2:19" x14ac:dyDescent="0.3">
      <c r="B137" s="53">
        <v>2019</v>
      </c>
      <c r="C137" s="15" t="s">
        <v>320</v>
      </c>
      <c r="D137" s="15" t="s">
        <v>319</v>
      </c>
      <c r="E137" s="15">
        <v>2019</v>
      </c>
      <c r="F137" s="15" t="s">
        <v>117</v>
      </c>
      <c r="G137" s="15">
        <v>5</v>
      </c>
      <c r="H137" s="51">
        <v>66</v>
      </c>
      <c r="I137" s="50">
        <f t="shared" si="6"/>
        <v>0</v>
      </c>
      <c r="J137" s="50">
        <f t="shared" si="7"/>
        <v>0</v>
      </c>
      <c r="K137" s="50">
        <f t="shared" si="8"/>
        <v>66</v>
      </c>
      <c r="L137" s="15"/>
      <c r="M137" s="15"/>
      <c r="N137" s="15"/>
      <c r="O137" s="15"/>
      <c r="P137" s="15"/>
      <c r="Q137" s="15"/>
      <c r="R137" s="15"/>
      <c r="S137" s="15"/>
    </row>
    <row r="138" spans="2:19" x14ac:dyDescent="0.3">
      <c r="B138" s="53">
        <v>2019</v>
      </c>
      <c r="C138" s="15" t="s">
        <v>318</v>
      </c>
      <c r="D138" s="15" t="s">
        <v>317</v>
      </c>
      <c r="E138" s="15">
        <v>2018</v>
      </c>
      <c r="F138" s="15" t="s">
        <v>90</v>
      </c>
      <c r="G138" s="15">
        <v>5</v>
      </c>
      <c r="H138" s="51">
        <v>4</v>
      </c>
      <c r="I138" s="50">
        <f t="shared" si="6"/>
        <v>0</v>
      </c>
      <c r="J138" s="50">
        <f t="shared" si="7"/>
        <v>0</v>
      </c>
      <c r="K138" s="50">
        <f t="shared" si="8"/>
        <v>4</v>
      </c>
      <c r="L138" s="15"/>
      <c r="M138" s="15"/>
      <c r="N138" s="15"/>
      <c r="O138" s="15"/>
      <c r="P138" s="15"/>
      <c r="Q138" s="15"/>
      <c r="R138" s="15"/>
      <c r="S138" s="15"/>
    </row>
    <row r="139" spans="2:19" x14ac:dyDescent="0.3">
      <c r="B139" s="53">
        <v>2019</v>
      </c>
      <c r="C139" s="15" t="s">
        <v>316</v>
      </c>
      <c r="D139" s="15" t="s">
        <v>315</v>
      </c>
      <c r="E139" s="15">
        <v>2015</v>
      </c>
      <c r="F139" s="15" t="s">
        <v>94</v>
      </c>
      <c r="G139" s="15">
        <v>4</v>
      </c>
      <c r="H139" s="51">
        <v>0</v>
      </c>
      <c r="I139" s="50">
        <f t="shared" si="6"/>
        <v>0</v>
      </c>
      <c r="J139" s="50">
        <f t="shared" si="7"/>
        <v>0</v>
      </c>
      <c r="K139" s="50">
        <f t="shared" si="8"/>
        <v>0</v>
      </c>
      <c r="L139" s="15"/>
      <c r="M139" s="15"/>
      <c r="N139" s="15"/>
      <c r="O139" s="15"/>
      <c r="P139" s="15"/>
      <c r="Q139" s="15"/>
      <c r="R139" s="15"/>
      <c r="S139" s="15"/>
    </row>
    <row r="140" spans="2:19" x14ac:dyDescent="0.3">
      <c r="B140" s="53">
        <v>2019</v>
      </c>
      <c r="C140" s="15" t="s">
        <v>314</v>
      </c>
      <c r="D140" s="15" t="s">
        <v>313</v>
      </c>
      <c r="E140" s="15">
        <v>2019</v>
      </c>
      <c r="F140" s="15" t="s">
        <v>82</v>
      </c>
      <c r="G140" s="15">
        <v>5</v>
      </c>
      <c r="H140" s="51">
        <v>11</v>
      </c>
      <c r="I140" s="50">
        <f t="shared" si="6"/>
        <v>0</v>
      </c>
      <c r="J140" s="50">
        <f t="shared" si="7"/>
        <v>0</v>
      </c>
      <c r="K140" s="50">
        <f t="shared" si="8"/>
        <v>11</v>
      </c>
      <c r="L140" s="15"/>
      <c r="M140" s="15"/>
      <c r="N140" s="15"/>
      <c r="O140" s="15"/>
      <c r="P140" s="15"/>
      <c r="Q140" s="15"/>
      <c r="R140" s="15"/>
      <c r="S140" s="15"/>
    </row>
    <row r="141" spans="2:19" x14ac:dyDescent="0.3">
      <c r="B141" s="53">
        <v>2019</v>
      </c>
      <c r="C141" s="15" t="s">
        <v>312</v>
      </c>
      <c r="D141" s="15" t="s">
        <v>88</v>
      </c>
      <c r="E141" s="15">
        <v>2017</v>
      </c>
      <c r="F141" s="15" t="s">
        <v>82</v>
      </c>
      <c r="G141" s="15">
        <v>5</v>
      </c>
      <c r="H141" s="51">
        <v>9</v>
      </c>
      <c r="I141" s="50">
        <f t="shared" si="6"/>
        <v>0</v>
      </c>
      <c r="J141" s="50">
        <f t="shared" si="7"/>
        <v>0</v>
      </c>
      <c r="K141" s="50">
        <f t="shared" si="8"/>
        <v>9</v>
      </c>
      <c r="L141" s="15"/>
      <c r="M141" s="15"/>
      <c r="N141" s="15"/>
      <c r="O141" s="15"/>
      <c r="P141" s="15"/>
      <c r="Q141" s="15"/>
      <c r="R141" s="15"/>
      <c r="S141" s="15"/>
    </row>
    <row r="142" spans="2:19" x14ac:dyDescent="0.3">
      <c r="B142" s="53">
        <v>2019</v>
      </c>
      <c r="C142" s="15" t="s">
        <v>311</v>
      </c>
      <c r="D142" s="15" t="s">
        <v>310</v>
      </c>
      <c r="E142" s="15">
        <v>2020</v>
      </c>
      <c r="F142" s="15" t="s">
        <v>117</v>
      </c>
      <c r="G142" s="15">
        <v>5</v>
      </c>
      <c r="H142" s="51">
        <v>0</v>
      </c>
      <c r="I142" s="50">
        <f t="shared" si="6"/>
        <v>0</v>
      </c>
      <c r="J142" s="50">
        <f t="shared" si="7"/>
        <v>0</v>
      </c>
      <c r="K142" s="50">
        <f t="shared" si="8"/>
        <v>0</v>
      </c>
      <c r="L142" s="15"/>
      <c r="M142" s="15"/>
      <c r="N142" s="15"/>
      <c r="O142" s="15"/>
      <c r="P142" s="15"/>
      <c r="Q142" s="15"/>
      <c r="R142" s="15"/>
      <c r="S142" s="15"/>
    </row>
    <row r="143" spans="2:19" x14ac:dyDescent="0.3">
      <c r="B143" s="53">
        <v>2019</v>
      </c>
      <c r="C143" s="15" t="s">
        <v>309</v>
      </c>
      <c r="D143" s="15" t="s">
        <v>308</v>
      </c>
      <c r="E143" s="15">
        <v>2015</v>
      </c>
      <c r="F143" s="15" t="s">
        <v>307</v>
      </c>
      <c r="G143" s="15">
        <v>4</v>
      </c>
      <c r="H143" s="51">
        <v>26</v>
      </c>
      <c r="I143" s="50">
        <f t="shared" si="6"/>
        <v>0</v>
      </c>
      <c r="J143" s="50">
        <f t="shared" si="7"/>
        <v>26</v>
      </c>
      <c r="K143" s="50">
        <f t="shared" si="8"/>
        <v>0</v>
      </c>
      <c r="L143" s="15"/>
      <c r="M143" s="15"/>
      <c r="N143" s="15"/>
      <c r="O143" s="15"/>
      <c r="P143" s="15"/>
      <c r="Q143" s="15"/>
      <c r="R143" s="15"/>
      <c r="S143" s="15"/>
    </row>
    <row r="144" spans="2:19" x14ac:dyDescent="0.3">
      <c r="B144" s="53">
        <v>2019</v>
      </c>
      <c r="C144" s="15" t="s">
        <v>306</v>
      </c>
      <c r="D144" s="15" t="s">
        <v>305</v>
      </c>
      <c r="E144" s="15">
        <v>2018</v>
      </c>
      <c r="F144" s="15" t="s">
        <v>117</v>
      </c>
      <c r="G144" s="15">
        <v>5</v>
      </c>
      <c r="H144" s="51">
        <v>1984</v>
      </c>
      <c r="I144" s="50">
        <f t="shared" si="6"/>
        <v>0</v>
      </c>
      <c r="J144" s="50">
        <f t="shared" si="7"/>
        <v>0</v>
      </c>
      <c r="K144" s="50">
        <f t="shared" si="8"/>
        <v>1984</v>
      </c>
      <c r="L144" s="15"/>
      <c r="M144" s="15"/>
      <c r="N144" s="15"/>
      <c r="O144" s="15"/>
      <c r="P144" s="15"/>
      <c r="Q144" s="15"/>
      <c r="R144" s="15"/>
      <c r="S144" s="15"/>
    </row>
    <row r="145" spans="2:19" x14ac:dyDescent="0.3">
      <c r="B145" s="53">
        <v>2019</v>
      </c>
      <c r="C145" s="15" t="s">
        <v>304</v>
      </c>
      <c r="D145" s="15" t="s">
        <v>303</v>
      </c>
      <c r="E145" s="15">
        <v>2019</v>
      </c>
      <c r="F145" s="15" t="s">
        <v>101</v>
      </c>
      <c r="G145" s="15">
        <v>5</v>
      </c>
      <c r="H145" s="51">
        <v>87</v>
      </c>
      <c r="I145" s="50">
        <f t="shared" si="6"/>
        <v>0</v>
      </c>
      <c r="J145" s="50">
        <f t="shared" si="7"/>
        <v>0</v>
      </c>
      <c r="K145" s="50">
        <f t="shared" si="8"/>
        <v>87</v>
      </c>
      <c r="L145" s="15"/>
      <c r="M145" s="15"/>
      <c r="N145" s="15"/>
      <c r="O145" s="15"/>
      <c r="P145" s="15"/>
      <c r="Q145" s="15"/>
      <c r="R145" s="15"/>
      <c r="S145" s="15"/>
    </row>
    <row r="146" spans="2:19" x14ac:dyDescent="0.3">
      <c r="B146" s="53">
        <v>2019</v>
      </c>
      <c r="C146" s="15" t="s">
        <v>302</v>
      </c>
      <c r="D146" s="15" t="s">
        <v>301</v>
      </c>
      <c r="E146" s="15">
        <v>2014</v>
      </c>
      <c r="F146" s="15" t="s">
        <v>90</v>
      </c>
      <c r="G146" s="15">
        <v>5</v>
      </c>
      <c r="H146" s="51">
        <v>272</v>
      </c>
      <c r="I146" s="50">
        <f t="shared" si="6"/>
        <v>0</v>
      </c>
      <c r="J146" s="50">
        <f t="shared" si="7"/>
        <v>0</v>
      </c>
      <c r="K146" s="50">
        <f t="shared" si="8"/>
        <v>272</v>
      </c>
      <c r="L146" s="15"/>
      <c r="M146" s="15"/>
      <c r="N146" s="15"/>
      <c r="O146" s="15"/>
      <c r="P146" s="15"/>
      <c r="Q146" s="15"/>
      <c r="R146" s="15"/>
      <c r="S146" s="15"/>
    </row>
    <row r="147" spans="2:19" x14ac:dyDescent="0.3">
      <c r="B147" s="53">
        <v>2019</v>
      </c>
      <c r="C147" s="15" t="s">
        <v>300</v>
      </c>
      <c r="D147" s="15" t="s">
        <v>88</v>
      </c>
      <c r="E147" s="15">
        <v>2017</v>
      </c>
      <c r="F147" s="15" t="s">
        <v>90</v>
      </c>
      <c r="G147" s="15">
        <v>5</v>
      </c>
      <c r="H147" s="51">
        <v>0</v>
      </c>
      <c r="I147" s="50">
        <f t="shared" si="6"/>
        <v>0</v>
      </c>
      <c r="J147" s="50">
        <f t="shared" si="7"/>
        <v>0</v>
      </c>
      <c r="K147" s="50">
        <f t="shared" si="8"/>
        <v>0</v>
      </c>
      <c r="L147" s="15"/>
      <c r="M147" s="15"/>
      <c r="N147" s="15"/>
      <c r="O147" s="15"/>
      <c r="P147" s="15"/>
      <c r="Q147" s="15"/>
      <c r="R147" s="15"/>
      <c r="S147" s="15"/>
    </row>
    <row r="148" spans="2:19" x14ac:dyDescent="0.3">
      <c r="B148" s="53">
        <v>2019</v>
      </c>
      <c r="C148" s="15" t="s">
        <v>299</v>
      </c>
      <c r="D148" s="15" t="s">
        <v>88</v>
      </c>
      <c r="E148" s="15">
        <v>2013</v>
      </c>
      <c r="F148" s="15" t="s">
        <v>101</v>
      </c>
      <c r="G148" s="15">
        <v>4</v>
      </c>
      <c r="H148" s="51">
        <v>38</v>
      </c>
      <c r="I148" s="50">
        <f t="shared" si="6"/>
        <v>0</v>
      </c>
      <c r="J148" s="50">
        <f t="shared" si="7"/>
        <v>38</v>
      </c>
      <c r="K148" s="50">
        <f t="shared" si="8"/>
        <v>0</v>
      </c>
      <c r="L148" s="15"/>
      <c r="M148" s="15"/>
      <c r="N148" s="15"/>
      <c r="O148" s="15"/>
      <c r="P148" s="15"/>
      <c r="Q148" s="15"/>
      <c r="R148" s="15"/>
      <c r="S148" s="15"/>
    </row>
    <row r="149" spans="2:19" x14ac:dyDescent="0.3">
      <c r="B149" s="53">
        <v>2019</v>
      </c>
      <c r="C149" s="15" t="s">
        <v>298</v>
      </c>
      <c r="D149" s="15" t="s">
        <v>297</v>
      </c>
      <c r="E149" s="15">
        <v>2019</v>
      </c>
      <c r="F149" s="15" t="s">
        <v>117</v>
      </c>
      <c r="G149" s="15">
        <v>5</v>
      </c>
      <c r="H149" s="51">
        <v>199</v>
      </c>
      <c r="I149" s="50">
        <f t="shared" si="6"/>
        <v>0</v>
      </c>
      <c r="J149" s="50">
        <f t="shared" si="7"/>
        <v>0</v>
      </c>
      <c r="K149" s="50">
        <f t="shared" si="8"/>
        <v>199</v>
      </c>
      <c r="L149" s="15"/>
      <c r="M149" s="15"/>
      <c r="N149" s="15"/>
      <c r="O149" s="15"/>
      <c r="P149" s="15"/>
      <c r="Q149" s="15"/>
      <c r="R149" s="15"/>
      <c r="S149" s="15"/>
    </row>
    <row r="150" spans="2:19" x14ac:dyDescent="0.3">
      <c r="B150" s="53">
        <v>2019</v>
      </c>
      <c r="C150" s="15" t="s">
        <v>296</v>
      </c>
      <c r="D150" s="15" t="s">
        <v>88</v>
      </c>
      <c r="E150" s="15">
        <v>2013</v>
      </c>
      <c r="F150" s="15" t="s">
        <v>117</v>
      </c>
      <c r="G150" s="15">
        <v>5</v>
      </c>
      <c r="H150" s="51">
        <v>0</v>
      </c>
      <c r="I150" s="50">
        <f t="shared" si="6"/>
        <v>0</v>
      </c>
      <c r="J150" s="50">
        <f t="shared" si="7"/>
        <v>0</v>
      </c>
      <c r="K150" s="50">
        <f t="shared" si="8"/>
        <v>0</v>
      </c>
      <c r="L150" s="15"/>
      <c r="M150" s="15"/>
      <c r="N150" s="15"/>
      <c r="O150" s="15"/>
      <c r="P150" s="15"/>
      <c r="Q150" s="15"/>
      <c r="R150" s="15"/>
      <c r="S150" s="15"/>
    </row>
    <row r="151" spans="2:19" x14ac:dyDescent="0.3">
      <c r="B151" s="53">
        <v>2019</v>
      </c>
      <c r="C151" s="15" t="s">
        <v>295</v>
      </c>
      <c r="D151" s="15" t="s">
        <v>88</v>
      </c>
      <c r="E151" s="15">
        <v>2016</v>
      </c>
      <c r="F151" s="15" t="s">
        <v>85</v>
      </c>
      <c r="G151" s="15">
        <v>5</v>
      </c>
      <c r="H151" s="51">
        <v>7</v>
      </c>
      <c r="I151" s="50">
        <f t="shared" si="6"/>
        <v>0</v>
      </c>
      <c r="J151" s="50">
        <f t="shared" si="7"/>
        <v>0</v>
      </c>
      <c r="K151" s="50">
        <f t="shared" si="8"/>
        <v>7</v>
      </c>
      <c r="L151" s="15"/>
      <c r="M151" s="15"/>
      <c r="N151" s="15"/>
      <c r="O151" s="15"/>
      <c r="P151" s="15"/>
      <c r="Q151" s="15"/>
      <c r="R151" s="15"/>
      <c r="S151" s="15"/>
    </row>
    <row r="152" spans="2:19" x14ac:dyDescent="0.3">
      <c r="B152" s="53">
        <v>2019</v>
      </c>
      <c r="C152" s="15" t="s">
        <v>294</v>
      </c>
      <c r="D152" s="15" t="s">
        <v>293</v>
      </c>
      <c r="E152" s="15">
        <v>2016</v>
      </c>
      <c r="F152" s="15" t="s">
        <v>85</v>
      </c>
      <c r="G152" s="15">
        <v>5</v>
      </c>
      <c r="H152" s="51">
        <v>68</v>
      </c>
      <c r="I152" s="50">
        <f t="shared" si="6"/>
        <v>0</v>
      </c>
      <c r="J152" s="50">
        <f t="shared" si="7"/>
        <v>0</v>
      </c>
      <c r="K152" s="50">
        <f t="shared" si="8"/>
        <v>68</v>
      </c>
      <c r="L152" s="15"/>
      <c r="M152" s="15"/>
      <c r="N152" s="15"/>
      <c r="O152" s="15"/>
      <c r="P152" s="15"/>
      <c r="Q152" s="15"/>
      <c r="R152" s="15"/>
      <c r="S152" s="15"/>
    </row>
    <row r="153" spans="2:19" x14ac:dyDescent="0.3">
      <c r="B153" s="53">
        <v>2019</v>
      </c>
      <c r="C153" s="15" t="s">
        <v>292</v>
      </c>
      <c r="D153" s="15" t="s">
        <v>291</v>
      </c>
      <c r="E153" s="15">
        <v>2019</v>
      </c>
      <c r="F153" s="15" t="s">
        <v>82</v>
      </c>
      <c r="G153" s="15">
        <v>5</v>
      </c>
      <c r="H153" s="51">
        <v>0</v>
      </c>
      <c r="I153" s="50">
        <f t="shared" si="6"/>
        <v>0</v>
      </c>
      <c r="J153" s="50">
        <f t="shared" si="7"/>
        <v>0</v>
      </c>
      <c r="K153" s="50">
        <f t="shared" si="8"/>
        <v>0</v>
      </c>
      <c r="L153" s="15"/>
      <c r="M153" s="15"/>
      <c r="N153" s="15"/>
      <c r="O153" s="15"/>
      <c r="P153" s="15"/>
      <c r="Q153" s="15"/>
      <c r="R153" s="15"/>
      <c r="S153" s="15"/>
    </row>
    <row r="154" spans="2:19" x14ac:dyDescent="0.3">
      <c r="B154" s="53">
        <v>2019</v>
      </c>
      <c r="C154" s="15" t="s">
        <v>290</v>
      </c>
      <c r="D154" s="15" t="s">
        <v>289</v>
      </c>
      <c r="E154" s="15">
        <v>2019</v>
      </c>
      <c r="F154" s="15" t="s">
        <v>77</v>
      </c>
      <c r="G154" s="15">
        <v>5</v>
      </c>
      <c r="H154" s="51">
        <v>8</v>
      </c>
      <c r="I154" s="50">
        <f t="shared" si="6"/>
        <v>0</v>
      </c>
      <c r="J154" s="50">
        <f t="shared" si="7"/>
        <v>0</v>
      </c>
      <c r="K154" s="50">
        <f t="shared" si="8"/>
        <v>8</v>
      </c>
      <c r="L154" s="15"/>
      <c r="M154" s="15"/>
      <c r="N154" s="15"/>
      <c r="O154" s="15"/>
      <c r="P154" s="15"/>
      <c r="Q154" s="15"/>
      <c r="R154" s="15"/>
      <c r="S154" s="15"/>
    </row>
    <row r="155" spans="2:19" x14ac:dyDescent="0.3">
      <c r="B155" s="53">
        <v>2019</v>
      </c>
      <c r="C155" s="15" t="s">
        <v>288</v>
      </c>
      <c r="D155" s="15" t="s">
        <v>287</v>
      </c>
      <c r="E155" s="15">
        <v>2014</v>
      </c>
      <c r="F155" s="15" t="s">
        <v>82</v>
      </c>
      <c r="G155" s="15">
        <v>5</v>
      </c>
      <c r="H155" s="51">
        <v>1250</v>
      </c>
      <c r="I155" s="50">
        <f t="shared" si="6"/>
        <v>0</v>
      </c>
      <c r="J155" s="50">
        <f t="shared" si="7"/>
        <v>0</v>
      </c>
      <c r="K155" s="50">
        <f t="shared" si="8"/>
        <v>1250</v>
      </c>
      <c r="L155" s="15"/>
      <c r="M155" s="15"/>
      <c r="N155" s="15"/>
      <c r="O155" s="15"/>
      <c r="P155" s="15"/>
      <c r="Q155" s="15"/>
      <c r="R155" s="15"/>
      <c r="S155" s="15"/>
    </row>
    <row r="156" spans="2:19" x14ac:dyDescent="0.3">
      <c r="B156" s="53">
        <v>2019</v>
      </c>
      <c r="C156" s="15" t="s">
        <v>286</v>
      </c>
      <c r="D156" s="15" t="s">
        <v>285</v>
      </c>
      <c r="E156" s="15">
        <v>2019</v>
      </c>
      <c r="F156" s="15" t="s">
        <v>82</v>
      </c>
      <c r="G156" s="15">
        <v>5</v>
      </c>
      <c r="H156" s="51">
        <v>0</v>
      </c>
      <c r="I156" s="50">
        <f t="shared" si="6"/>
        <v>0</v>
      </c>
      <c r="J156" s="50">
        <f t="shared" si="7"/>
        <v>0</v>
      </c>
      <c r="K156" s="50">
        <f t="shared" si="8"/>
        <v>0</v>
      </c>
      <c r="L156" s="15"/>
      <c r="M156" s="15"/>
      <c r="N156" s="15"/>
      <c r="O156" s="15"/>
      <c r="P156" s="15"/>
      <c r="Q156" s="15"/>
      <c r="R156" s="15"/>
      <c r="S156" s="15"/>
    </row>
    <row r="157" spans="2:19" x14ac:dyDescent="0.3">
      <c r="B157" s="53">
        <v>2019</v>
      </c>
      <c r="C157" s="15" t="s">
        <v>284</v>
      </c>
      <c r="D157" s="15" t="s">
        <v>283</v>
      </c>
      <c r="E157" s="15">
        <v>2015</v>
      </c>
      <c r="F157" s="15" t="s">
        <v>82</v>
      </c>
      <c r="G157" s="15">
        <v>5</v>
      </c>
      <c r="H157" s="51">
        <v>263</v>
      </c>
      <c r="I157" s="50">
        <f t="shared" si="6"/>
        <v>0</v>
      </c>
      <c r="J157" s="50">
        <f t="shared" si="7"/>
        <v>0</v>
      </c>
      <c r="K157" s="50">
        <f t="shared" si="8"/>
        <v>263</v>
      </c>
      <c r="L157" s="15"/>
      <c r="M157" s="15"/>
      <c r="N157" s="15"/>
      <c r="O157" s="15"/>
      <c r="P157" s="15"/>
      <c r="Q157" s="15"/>
      <c r="R157" s="15"/>
      <c r="S157" s="15"/>
    </row>
    <row r="158" spans="2:19" x14ac:dyDescent="0.3">
      <c r="B158" s="53">
        <v>2019</v>
      </c>
      <c r="C158" s="15" t="s">
        <v>282</v>
      </c>
      <c r="D158" s="15" t="s">
        <v>281</v>
      </c>
      <c r="E158" s="15">
        <v>2019</v>
      </c>
      <c r="F158" s="15" t="s">
        <v>77</v>
      </c>
      <c r="G158" s="15">
        <v>5</v>
      </c>
      <c r="H158" s="51">
        <v>11</v>
      </c>
      <c r="I158" s="50">
        <f t="shared" si="6"/>
        <v>0</v>
      </c>
      <c r="J158" s="50">
        <f t="shared" si="7"/>
        <v>0</v>
      </c>
      <c r="K158" s="50">
        <f t="shared" si="8"/>
        <v>11</v>
      </c>
      <c r="L158" s="15"/>
      <c r="M158" s="15"/>
      <c r="N158" s="15"/>
      <c r="O158" s="15"/>
      <c r="P158" s="15"/>
      <c r="Q158" s="15"/>
      <c r="R158" s="15"/>
      <c r="S158" s="15"/>
    </row>
    <row r="159" spans="2:19" x14ac:dyDescent="0.3">
      <c r="B159" s="53">
        <v>2019</v>
      </c>
      <c r="C159" s="15" t="s">
        <v>280</v>
      </c>
      <c r="D159" s="15" t="s">
        <v>88</v>
      </c>
      <c r="E159" s="15">
        <v>2014</v>
      </c>
      <c r="F159" s="15" t="s">
        <v>99</v>
      </c>
      <c r="G159" s="15">
        <v>5</v>
      </c>
      <c r="H159" s="51">
        <v>244</v>
      </c>
      <c r="I159" s="50">
        <f t="shared" si="6"/>
        <v>0</v>
      </c>
      <c r="J159" s="50">
        <f t="shared" si="7"/>
        <v>0</v>
      </c>
      <c r="K159" s="50">
        <f t="shared" si="8"/>
        <v>244</v>
      </c>
      <c r="L159" s="15"/>
      <c r="M159" s="15"/>
      <c r="N159" s="15"/>
      <c r="O159" s="15"/>
      <c r="P159" s="15"/>
      <c r="Q159" s="15"/>
      <c r="R159" s="15"/>
      <c r="S159" s="15"/>
    </row>
    <row r="160" spans="2:19" x14ac:dyDescent="0.3">
      <c r="B160" s="53">
        <v>2019</v>
      </c>
      <c r="C160" s="15" t="s">
        <v>279</v>
      </c>
      <c r="D160" s="15" t="s">
        <v>278</v>
      </c>
      <c r="E160" s="15">
        <v>2017</v>
      </c>
      <c r="F160" s="15" t="s">
        <v>137</v>
      </c>
      <c r="G160" s="15">
        <v>5</v>
      </c>
      <c r="H160" s="51">
        <v>0</v>
      </c>
      <c r="I160" s="50">
        <f t="shared" si="6"/>
        <v>0</v>
      </c>
      <c r="J160" s="50">
        <f t="shared" si="7"/>
        <v>0</v>
      </c>
      <c r="K160" s="50">
        <f t="shared" si="8"/>
        <v>0</v>
      </c>
      <c r="L160" s="15"/>
      <c r="M160" s="15"/>
      <c r="N160" s="15"/>
      <c r="O160" s="15"/>
      <c r="P160" s="15"/>
      <c r="Q160" s="15"/>
      <c r="R160" s="15"/>
      <c r="S160" s="15"/>
    </row>
    <row r="161" spans="2:19" x14ac:dyDescent="0.3">
      <c r="B161" s="53">
        <v>2019</v>
      </c>
      <c r="C161" s="15" t="s">
        <v>277</v>
      </c>
      <c r="D161" s="15" t="s">
        <v>88</v>
      </c>
      <c r="E161" s="15">
        <v>2014</v>
      </c>
      <c r="F161" s="15" t="s">
        <v>94</v>
      </c>
      <c r="G161" s="15">
        <v>3</v>
      </c>
      <c r="H161" s="51">
        <v>0</v>
      </c>
      <c r="I161" s="50">
        <f t="shared" si="6"/>
        <v>0</v>
      </c>
      <c r="J161" s="50">
        <f t="shared" si="7"/>
        <v>0</v>
      </c>
      <c r="K161" s="50">
        <f t="shared" si="8"/>
        <v>0</v>
      </c>
      <c r="L161" s="15"/>
      <c r="M161" s="15"/>
      <c r="N161" s="15"/>
      <c r="O161" s="15"/>
      <c r="P161" s="15"/>
      <c r="Q161" s="15"/>
      <c r="R161" s="15"/>
      <c r="S161" s="15"/>
    </row>
    <row r="162" spans="2:19" x14ac:dyDescent="0.3">
      <c r="B162" s="53">
        <v>2019</v>
      </c>
      <c r="C162" s="15" t="s">
        <v>276</v>
      </c>
      <c r="D162" s="15" t="s">
        <v>88</v>
      </c>
      <c r="E162" s="15">
        <v>2019</v>
      </c>
      <c r="F162" s="15" t="s">
        <v>82</v>
      </c>
      <c r="G162" s="15">
        <v>5</v>
      </c>
      <c r="H162" s="51">
        <v>0</v>
      </c>
      <c r="I162" s="50">
        <f t="shared" si="6"/>
        <v>0</v>
      </c>
      <c r="J162" s="50">
        <f t="shared" si="7"/>
        <v>0</v>
      </c>
      <c r="K162" s="50">
        <f t="shared" si="8"/>
        <v>0</v>
      </c>
      <c r="L162" s="15"/>
      <c r="M162" s="15"/>
      <c r="N162" s="15"/>
      <c r="O162" s="15"/>
      <c r="P162" s="15"/>
      <c r="Q162" s="15"/>
      <c r="R162" s="15"/>
      <c r="S162" s="15"/>
    </row>
    <row r="163" spans="2:19" x14ac:dyDescent="0.3">
      <c r="B163" s="53">
        <v>2019</v>
      </c>
      <c r="C163" s="15" t="s">
        <v>275</v>
      </c>
      <c r="D163" s="15" t="s">
        <v>88</v>
      </c>
      <c r="E163" s="15">
        <v>2017</v>
      </c>
      <c r="F163" s="15" t="s">
        <v>117</v>
      </c>
      <c r="G163" s="15">
        <v>3</v>
      </c>
      <c r="H163" s="51">
        <v>0</v>
      </c>
      <c r="I163" s="50">
        <f t="shared" si="6"/>
        <v>0</v>
      </c>
      <c r="J163" s="50">
        <f t="shared" si="7"/>
        <v>0</v>
      </c>
      <c r="K163" s="50">
        <f t="shared" si="8"/>
        <v>0</v>
      </c>
      <c r="L163" s="15"/>
      <c r="M163" s="15"/>
      <c r="N163" s="15"/>
      <c r="O163" s="15"/>
      <c r="P163" s="15"/>
      <c r="Q163" s="15"/>
      <c r="R163" s="15"/>
      <c r="S163" s="15"/>
    </row>
    <row r="164" spans="2:19" x14ac:dyDescent="0.3">
      <c r="B164" s="53">
        <v>2019</v>
      </c>
      <c r="C164" s="15" t="s">
        <v>274</v>
      </c>
      <c r="D164" s="15" t="s">
        <v>88</v>
      </c>
      <c r="E164" s="15">
        <v>2019</v>
      </c>
      <c r="F164" s="15" t="s">
        <v>117</v>
      </c>
      <c r="G164" s="15">
        <v>5</v>
      </c>
      <c r="H164" s="51">
        <v>0</v>
      </c>
      <c r="I164" s="50">
        <f t="shared" si="6"/>
        <v>0</v>
      </c>
      <c r="J164" s="50">
        <f t="shared" si="7"/>
        <v>0</v>
      </c>
      <c r="K164" s="50">
        <f t="shared" si="8"/>
        <v>0</v>
      </c>
      <c r="L164" s="15"/>
      <c r="M164" s="15"/>
      <c r="N164" s="15"/>
      <c r="O164" s="15"/>
      <c r="P164" s="15"/>
      <c r="Q164" s="15"/>
      <c r="R164" s="15"/>
      <c r="S164" s="15"/>
    </row>
    <row r="165" spans="2:19" x14ac:dyDescent="0.3">
      <c r="B165" s="53">
        <v>2019</v>
      </c>
      <c r="C165" s="15" t="s">
        <v>273</v>
      </c>
      <c r="D165" s="15" t="s">
        <v>88</v>
      </c>
      <c r="E165" s="15">
        <v>2015</v>
      </c>
      <c r="F165" s="15" t="s">
        <v>94</v>
      </c>
      <c r="G165" s="15">
        <v>4</v>
      </c>
      <c r="H165" s="51">
        <v>49</v>
      </c>
      <c r="I165" s="50">
        <f t="shared" si="6"/>
        <v>0</v>
      </c>
      <c r="J165" s="50">
        <f t="shared" si="7"/>
        <v>49</v>
      </c>
      <c r="K165" s="50">
        <f t="shared" si="8"/>
        <v>0</v>
      </c>
      <c r="L165" s="15"/>
      <c r="M165" s="15"/>
      <c r="N165" s="15"/>
      <c r="O165" s="15"/>
      <c r="P165" s="15"/>
      <c r="Q165" s="15"/>
      <c r="R165" s="15"/>
      <c r="S165" s="15"/>
    </row>
    <row r="166" spans="2:19" x14ac:dyDescent="0.3">
      <c r="B166" s="53">
        <v>2019</v>
      </c>
      <c r="C166" s="15" t="s">
        <v>272</v>
      </c>
      <c r="D166" s="15" t="s">
        <v>88</v>
      </c>
      <c r="E166" s="15">
        <v>2017</v>
      </c>
      <c r="F166" s="15" t="s">
        <v>101</v>
      </c>
      <c r="G166" s="15">
        <v>5</v>
      </c>
      <c r="H166" s="51">
        <v>925</v>
      </c>
      <c r="I166" s="50">
        <f t="shared" si="6"/>
        <v>0</v>
      </c>
      <c r="J166" s="50">
        <f t="shared" si="7"/>
        <v>0</v>
      </c>
      <c r="K166" s="50">
        <f t="shared" si="8"/>
        <v>925</v>
      </c>
      <c r="L166" s="15"/>
      <c r="M166" s="15"/>
      <c r="N166" s="15"/>
      <c r="O166" s="15"/>
      <c r="P166" s="15"/>
      <c r="Q166" s="15"/>
      <c r="R166" s="15"/>
      <c r="S166" s="15"/>
    </row>
    <row r="167" spans="2:19" x14ac:dyDescent="0.3">
      <c r="B167" s="53">
        <v>2019</v>
      </c>
      <c r="C167" s="15" t="s">
        <v>271</v>
      </c>
      <c r="D167" s="15" t="s">
        <v>270</v>
      </c>
      <c r="E167" s="15">
        <v>2014</v>
      </c>
      <c r="F167" s="15" t="s">
        <v>94</v>
      </c>
      <c r="G167" s="15">
        <v>4</v>
      </c>
      <c r="H167" s="51">
        <v>785</v>
      </c>
      <c r="I167" s="50">
        <f t="shared" si="6"/>
        <v>0</v>
      </c>
      <c r="J167" s="50">
        <f t="shared" si="7"/>
        <v>785</v>
      </c>
      <c r="K167" s="50">
        <f t="shared" si="8"/>
        <v>0</v>
      </c>
      <c r="L167" s="15"/>
      <c r="M167" s="15"/>
      <c r="N167" s="15"/>
      <c r="O167" s="15"/>
      <c r="P167" s="15"/>
      <c r="Q167" s="15"/>
      <c r="R167" s="15"/>
      <c r="S167" s="15"/>
    </row>
    <row r="168" spans="2:19" x14ac:dyDescent="0.3">
      <c r="B168" s="53">
        <v>2019</v>
      </c>
      <c r="C168" s="15" t="s">
        <v>269</v>
      </c>
      <c r="D168" s="15" t="s">
        <v>268</v>
      </c>
      <c r="E168" s="15">
        <v>2017</v>
      </c>
      <c r="F168" s="15" t="s">
        <v>82</v>
      </c>
      <c r="G168" s="15">
        <v>5</v>
      </c>
      <c r="H168" s="51">
        <v>126</v>
      </c>
      <c r="I168" s="50">
        <f t="shared" si="6"/>
        <v>0</v>
      </c>
      <c r="J168" s="50">
        <f t="shared" si="7"/>
        <v>0</v>
      </c>
      <c r="K168" s="50">
        <f t="shared" si="8"/>
        <v>126</v>
      </c>
      <c r="L168" s="15"/>
      <c r="M168" s="15"/>
      <c r="N168" s="15"/>
      <c r="O168" s="15"/>
      <c r="P168" s="15"/>
      <c r="Q168" s="15"/>
      <c r="R168" s="15"/>
      <c r="S168" s="15"/>
    </row>
    <row r="169" spans="2:19" x14ac:dyDescent="0.3">
      <c r="B169" s="53">
        <v>2019</v>
      </c>
      <c r="C169" s="15" t="s">
        <v>267</v>
      </c>
      <c r="D169" s="15" t="s">
        <v>88</v>
      </c>
      <c r="E169" s="15">
        <v>2015</v>
      </c>
      <c r="F169" s="15" t="s">
        <v>137</v>
      </c>
      <c r="G169" s="15">
        <v>4</v>
      </c>
      <c r="H169" s="51">
        <v>0</v>
      </c>
      <c r="I169" s="50">
        <f t="shared" si="6"/>
        <v>0</v>
      </c>
      <c r="J169" s="50">
        <f t="shared" si="7"/>
        <v>0</v>
      </c>
      <c r="K169" s="50">
        <f t="shared" si="8"/>
        <v>0</v>
      </c>
      <c r="L169" s="15"/>
      <c r="M169" s="15"/>
      <c r="N169" s="15"/>
      <c r="O169" s="15"/>
      <c r="P169" s="15"/>
      <c r="Q169" s="15"/>
      <c r="R169" s="15"/>
      <c r="S169" s="15"/>
    </row>
    <row r="170" spans="2:19" x14ac:dyDescent="0.3">
      <c r="B170" s="53">
        <v>2019</v>
      </c>
      <c r="C170" s="15" t="s">
        <v>266</v>
      </c>
      <c r="D170" s="15" t="s">
        <v>88</v>
      </c>
      <c r="E170" s="15">
        <v>2013</v>
      </c>
      <c r="F170" s="15" t="s">
        <v>82</v>
      </c>
      <c r="G170" s="15">
        <v>5</v>
      </c>
      <c r="H170" s="51">
        <v>3</v>
      </c>
      <c r="I170" s="50">
        <f t="shared" si="6"/>
        <v>0</v>
      </c>
      <c r="J170" s="50">
        <f t="shared" si="7"/>
        <v>0</v>
      </c>
      <c r="K170" s="50">
        <f t="shared" si="8"/>
        <v>3</v>
      </c>
      <c r="L170" s="15"/>
      <c r="M170" s="15"/>
      <c r="N170" s="15"/>
      <c r="O170" s="15"/>
      <c r="P170" s="15"/>
      <c r="Q170" s="15"/>
      <c r="R170" s="15"/>
      <c r="S170" s="15"/>
    </row>
    <row r="171" spans="2:19" x14ac:dyDescent="0.3">
      <c r="B171" s="53">
        <v>2019</v>
      </c>
      <c r="C171" s="15" t="s">
        <v>265</v>
      </c>
      <c r="D171" s="15" t="s">
        <v>88</v>
      </c>
      <c r="E171" s="15">
        <v>2013</v>
      </c>
      <c r="F171" s="15" t="s">
        <v>94</v>
      </c>
      <c r="G171" s="15">
        <v>4</v>
      </c>
      <c r="H171" s="51">
        <v>224</v>
      </c>
      <c r="I171" s="50">
        <f t="shared" si="6"/>
        <v>0</v>
      </c>
      <c r="J171" s="50">
        <f t="shared" si="7"/>
        <v>224</v>
      </c>
      <c r="K171" s="50">
        <f t="shared" si="8"/>
        <v>0</v>
      </c>
      <c r="L171" s="15"/>
      <c r="M171" s="15"/>
      <c r="N171" s="15"/>
      <c r="O171" s="15"/>
      <c r="P171" s="15"/>
      <c r="Q171" s="15"/>
      <c r="R171" s="15"/>
      <c r="S171" s="15"/>
    </row>
    <row r="172" spans="2:19" x14ac:dyDescent="0.3">
      <c r="B172" s="53">
        <v>2019</v>
      </c>
      <c r="C172" s="15" t="s">
        <v>264</v>
      </c>
      <c r="D172" s="15" t="s">
        <v>88</v>
      </c>
      <c r="E172" s="15">
        <v>2014</v>
      </c>
      <c r="F172" s="15" t="s">
        <v>101</v>
      </c>
      <c r="G172" s="15">
        <v>3</v>
      </c>
      <c r="H172" s="51">
        <v>59</v>
      </c>
      <c r="I172" s="50">
        <f t="shared" si="6"/>
        <v>59</v>
      </c>
      <c r="J172" s="50">
        <f t="shared" si="7"/>
        <v>0</v>
      </c>
      <c r="K172" s="50">
        <f t="shared" si="8"/>
        <v>0</v>
      </c>
      <c r="L172" s="15"/>
      <c r="M172" s="15"/>
      <c r="N172" s="15"/>
      <c r="O172" s="15"/>
      <c r="P172" s="15"/>
      <c r="Q172" s="15"/>
      <c r="R172" s="15"/>
      <c r="S172" s="15"/>
    </row>
    <row r="173" spans="2:19" x14ac:dyDescent="0.3">
      <c r="B173" s="53">
        <v>2019</v>
      </c>
      <c r="C173" s="15" t="s">
        <v>263</v>
      </c>
      <c r="D173" s="15" t="s">
        <v>88</v>
      </c>
      <c r="E173" s="15">
        <v>2013</v>
      </c>
      <c r="F173" s="15" t="s">
        <v>101</v>
      </c>
      <c r="G173" s="15">
        <v>3</v>
      </c>
      <c r="H173" s="51">
        <v>0</v>
      </c>
      <c r="I173" s="50">
        <f t="shared" si="6"/>
        <v>0</v>
      </c>
      <c r="J173" s="50">
        <f t="shared" si="7"/>
        <v>0</v>
      </c>
      <c r="K173" s="50">
        <f t="shared" si="8"/>
        <v>0</v>
      </c>
      <c r="L173" s="15"/>
      <c r="M173" s="15"/>
      <c r="N173" s="15"/>
      <c r="O173" s="15"/>
      <c r="P173" s="15"/>
      <c r="Q173" s="15"/>
      <c r="R173" s="15"/>
      <c r="S173" s="15"/>
    </row>
    <row r="174" spans="2:19" x14ac:dyDescent="0.3">
      <c r="B174" s="53">
        <v>2019</v>
      </c>
      <c r="C174" s="15" t="s">
        <v>262</v>
      </c>
      <c r="D174" s="15" t="s">
        <v>261</v>
      </c>
      <c r="E174" s="15">
        <v>2019</v>
      </c>
      <c r="F174" s="15" t="s">
        <v>82</v>
      </c>
      <c r="G174" s="15">
        <v>5</v>
      </c>
      <c r="H174" s="51">
        <v>0</v>
      </c>
      <c r="I174" s="50">
        <f t="shared" si="6"/>
        <v>0</v>
      </c>
      <c r="J174" s="50">
        <f t="shared" si="7"/>
        <v>0</v>
      </c>
      <c r="K174" s="50">
        <f t="shared" si="8"/>
        <v>0</v>
      </c>
      <c r="L174" s="15"/>
      <c r="M174" s="15"/>
      <c r="N174" s="15"/>
      <c r="O174" s="15"/>
      <c r="P174" s="15"/>
      <c r="Q174" s="15"/>
      <c r="R174" s="15"/>
      <c r="S174" s="15"/>
    </row>
    <row r="175" spans="2:19" x14ac:dyDescent="0.3">
      <c r="B175" s="53">
        <v>2019</v>
      </c>
      <c r="C175" s="15" t="s">
        <v>260</v>
      </c>
      <c r="D175" s="15" t="s">
        <v>259</v>
      </c>
      <c r="E175" s="15">
        <v>2018</v>
      </c>
      <c r="F175" s="15" t="s">
        <v>117</v>
      </c>
      <c r="G175" s="15">
        <v>5</v>
      </c>
      <c r="H175" s="51">
        <v>33</v>
      </c>
      <c r="I175" s="50">
        <f t="shared" si="6"/>
        <v>0</v>
      </c>
      <c r="J175" s="50">
        <f t="shared" si="7"/>
        <v>0</v>
      </c>
      <c r="K175" s="50">
        <f t="shared" si="8"/>
        <v>33</v>
      </c>
      <c r="L175" s="15"/>
      <c r="M175" s="15"/>
      <c r="N175" s="15"/>
      <c r="O175" s="15"/>
      <c r="P175" s="15"/>
      <c r="Q175" s="15"/>
      <c r="R175" s="15"/>
      <c r="S175" s="15"/>
    </row>
    <row r="176" spans="2:19" x14ac:dyDescent="0.3">
      <c r="B176" s="53">
        <v>2019</v>
      </c>
      <c r="C176" s="15" t="s">
        <v>258</v>
      </c>
      <c r="D176" s="15" t="s">
        <v>88</v>
      </c>
      <c r="E176" s="15">
        <v>2017</v>
      </c>
      <c r="F176" s="15" t="s">
        <v>94</v>
      </c>
      <c r="G176" s="15">
        <v>5</v>
      </c>
      <c r="H176" s="51">
        <v>2115</v>
      </c>
      <c r="I176" s="50">
        <f t="shared" si="6"/>
        <v>0</v>
      </c>
      <c r="J176" s="50">
        <f t="shared" si="7"/>
        <v>0</v>
      </c>
      <c r="K176" s="50">
        <f t="shared" si="8"/>
        <v>2115</v>
      </c>
      <c r="L176" s="15"/>
      <c r="M176" s="15"/>
      <c r="N176" s="15"/>
      <c r="O176" s="15"/>
      <c r="P176" s="15"/>
      <c r="Q176" s="15"/>
      <c r="R176" s="15"/>
      <c r="S176" s="15"/>
    </row>
    <row r="177" spans="2:19" x14ac:dyDescent="0.3">
      <c r="B177" s="53">
        <v>2019</v>
      </c>
      <c r="C177" s="15" t="s">
        <v>257</v>
      </c>
      <c r="D177" s="15" t="s">
        <v>88</v>
      </c>
      <c r="E177" s="15">
        <v>2013</v>
      </c>
      <c r="F177" s="15" t="s">
        <v>94</v>
      </c>
      <c r="G177" s="15">
        <v>4</v>
      </c>
      <c r="H177" s="51">
        <v>1</v>
      </c>
      <c r="I177" s="50">
        <f t="shared" si="6"/>
        <v>0</v>
      </c>
      <c r="J177" s="50">
        <f t="shared" si="7"/>
        <v>1</v>
      </c>
      <c r="K177" s="50">
        <f t="shared" si="8"/>
        <v>0</v>
      </c>
      <c r="L177" s="15"/>
      <c r="M177" s="15"/>
      <c r="N177" s="15"/>
      <c r="O177" s="15"/>
      <c r="P177" s="15"/>
      <c r="Q177" s="15"/>
      <c r="R177" s="15"/>
      <c r="S177" s="15"/>
    </row>
    <row r="178" spans="2:19" x14ac:dyDescent="0.3">
      <c r="B178" s="53">
        <v>2019</v>
      </c>
      <c r="C178" s="15" t="s">
        <v>256</v>
      </c>
      <c r="D178" s="15" t="s">
        <v>88</v>
      </c>
      <c r="E178" s="15">
        <v>2015</v>
      </c>
      <c r="F178" s="15" t="s">
        <v>137</v>
      </c>
      <c r="G178" s="15">
        <v>4</v>
      </c>
      <c r="H178" s="51">
        <v>0</v>
      </c>
      <c r="I178" s="50">
        <f t="shared" si="6"/>
        <v>0</v>
      </c>
      <c r="J178" s="50">
        <f t="shared" si="7"/>
        <v>0</v>
      </c>
      <c r="K178" s="50">
        <f t="shared" si="8"/>
        <v>0</v>
      </c>
      <c r="L178" s="15"/>
      <c r="M178" s="15"/>
      <c r="N178" s="15"/>
      <c r="O178" s="15"/>
      <c r="P178" s="15"/>
      <c r="Q178" s="15"/>
      <c r="R178" s="15"/>
      <c r="S178" s="15"/>
    </row>
    <row r="179" spans="2:19" x14ac:dyDescent="0.3">
      <c r="B179" s="53">
        <v>2019</v>
      </c>
      <c r="C179" s="15" t="s">
        <v>255</v>
      </c>
      <c r="D179" s="15" t="s">
        <v>254</v>
      </c>
      <c r="E179" s="15">
        <v>2014</v>
      </c>
      <c r="F179" s="15" t="s">
        <v>117</v>
      </c>
      <c r="G179" s="15">
        <v>5</v>
      </c>
      <c r="H179" s="51">
        <v>133</v>
      </c>
      <c r="I179" s="50">
        <f t="shared" si="6"/>
        <v>0</v>
      </c>
      <c r="J179" s="50">
        <f t="shared" si="7"/>
        <v>0</v>
      </c>
      <c r="K179" s="50">
        <f t="shared" si="8"/>
        <v>133</v>
      </c>
      <c r="L179" s="15"/>
      <c r="M179" s="15"/>
      <c r="N179" s="15"/>
      <c r="O179" s="15"/>
      <c r="P179" s="15"/>
      <c r="Q179" s="15"/>
      <c r="R179" s="15"/>
      <c r="S179" s="15"/>
    </row>
    <row r="180" spans="2:19" x14ac:dyDescent="0.3">
      <c r="B180" s="53">
        <v>2019</v>
      </c>
      <c r="C180" s="15" t="s">
        <v>253</v>
      </c>
      <c r="D180" s="15" t="s">
        <v>88</v>
      </c>
      <c r="E180" s="15">
        <v>2014</v>
      </c>
      <c r="F180" s="15" t="s">
        <v>117</v>
      </c>
      <c r="G180" s="15">
        <v>5</v>
      </c>
      <c r="H180" s="51">
        <v>3448</v>
      </c>
      <c r="I180" s="50">
        <f t="shared" si="6"/>
        <v>0</v>
      </c>
      <c r="J180" s="50">
        <f t="shared" si="7"/>
        <v>0</v>
      </c>
      <c r="K180" s="50">
        <f t="shared" si="8"/>
        <v>3448</v>
      </c>
      <c r="L180" s="15"/>
      <c r="M180" s="15"/>
      <c r="N180" s="15"/>
      <c r="O180" s="15"/>
      <c r="P180" s="15"/>
      <c r="Q180" s="15"/>
      <c r="R180" s="15"/>
      <c r="S180" s="15"/>
    </row>
    <row r="181" spans="2:19" x14ac:dyDescent="0.3">
      <c r="B181" s="53">
        <v>2019</v>
      </c>
      <c r="C181" s="15" t="s">
        <v>252</v>
      </c>
      <c r="D181" s="15" t="s">
        <v>251</v>
      </c>
      <c r="E181" s="15">
        <v>2014</v>
      </c>
      <c r="F181" s="15" t="s">
        <v>82</v>
      </c>
      <c r="G181" s="15">
        <v>5</v>
      </c>
      <c r="H181" s="51">
        <v>314</v>
      </c>
      <c r="I181" s="50">
        <f t="shared" si="6"/>
        <v>0</v>
      </c>
      <c r="J181" s="50">
        <f t="shared" si="7"/>
        <v>0</v>
      </c>
      <c r="K181" s="50">
        <f t="shared" si="8"/>
        <v>314</v>
      </c>
      <c r="L181" s="15"/>
      <c r="M181" s="15"/>
      <c r="N181" s="15"/>
      <c r="O181" s="15"/>
      <c r="P181" s="15"/>
      <c r="Q181" s="15"/>
      <c r="R181" s="15"/>
      <c r="S181" s="15"/>
    </row>
    <row r="182" spans="2:19" x14ac:dyDescent="0.3">
      <c r="B182" s="53">
        <v>2019</v>
      </c>
      <c r="C182" s="15" t="s">
        <v>250</v>
      </c>
      <c r="D182" s="15" t="s">
        <v>88</v>
      </c>
      <c r="E182" s="15">
        <v>2013</v>
      </c>
      <c r="F182" s="15" t="s">
        <v>94</v>
      </c>
      <c r="G182" s="15">
        <v>4</v>
      </c>
      <c r="H182" s="51">
        <v>0</v>
      </c>
      <c r="I182" s="50">
        <f t="shared" si="6"/>
        <v>0</v>
      </c>
      <c r="J182" s="50">
        <f t="shared" si="7"/>
        <v>0</v>
      </c>
      <c r="K182" s="50">
        <f t="shared" si="8"/>
        <v>0</v>
      </c>
      <c r="L182" s="15"/>
      <c r="M182" s="15"/>
      <c r="N182" s="15"/>
      <c r="O182" s="15"/>
      <c r="P182" s="15"/>
      <c r="Q182" s="15"/>
      <c r="R182" s="15"/>
      <c r="S182" s="15"/>
    </row>
    <row r="183" spans="2:19" x14ac:dyDescent="0.3">
      <c r="B183" s="53">
        <v>2019</v>
      </c>
      <c r="C183" s="15" t="s">
        <v>249</v>
      </c>
      <c r="D183" s="15" t="s">
        <v>88</v>
      </c>
      <c r="E183" s="15">
        <v>2017</v>
      </c>
      <c r="F183" s="15" t="s">
        <v>117</v>
      </c>
      <c r="G183" s="15">
        <v>4</v>
      </c>
      <c r="H183" s="51">
        <v>0</v>
      </c>
      <c r="I183" s="50">
        <f t="shared" si="6"/>
        <v>0</v>
      </c>
      <c r="J183" s="50">
        <f t="shared" si="7"/>
        <v>0</v>
      </c>
      <c r="K183" s="50">
        <f t="shared" si="8"/>
        <v>0</v>
      </c>
      <c r="L183" s="15"/>
      <c r="M183" s="15"/>
      <c r="N183" s="15"/>
      <c r="O183" s="15"/>
      <c r="P183" s="15"/>
      <c r="Q183" s="15"/>
      <c r="R183" s="15"/>
      <c r="S183" s="15"/>
    </row>
    <row r="184" spans="2:19" x14ac:dyDescent="0.3">
      <c r="B184" s="53">
        <v>2019</v>
      </c>
      <c r="C184" s="15" t="s">
        <v>248</v>
      </c>
      <c r="D184" s="15" t="s">
        <v>88</v>
      </c>
      <c r="E184" s="15">
        <v>2015</v>
      </c>
      <c r="F184" s="15" t="s">
        <v>117</v>
      </c>
      <c r="G184" s="15">
        <v>5</v>
      </c>
      <c r="H184" s="51">
        <v>1731</v>
      </c>
      <c r="I184" s="50">
        <f t="shared" si="6"/>
        <v>0</v>
      </c>
      <c r="J184" s="50">
        <f t="shared" si="7"/>
        <v>0</v>
      </c>
      <c r="K184" s="50">
        <f t="shared" si="8"/>
        <v>1731</v>
      </c>
      <c r="L184" s="15"/>
      <c r="M184" s="15"/>
      <c r="N184" s="15"/>
      <c r="O184" s="15"/>
      <c r="P184" s="15"/>
      <c r="Q184" s="15"/>
      <c r="R184" s="15"/>
      <c r="S184" s="15"/>
    </row>
    <row r="185" spans="2:19" x14ac:dyDescent="0.3">
      <c r="B185" s="53">
        <v>2019</v>
      </c>
      <c r="C185" s="15" t="s">
        <v>247</v>
      </c>
      <c r="D185" s="15" t="s">
        <v>88</v>
      </c>
      <c r="E185" s="15">
        <v>2018</v>
      </c>
      <c r="F185" s="15" t="s">
        <v>101</v>
      </c>
      <c r="G185" s="15">
        <v>4</v>
      </c>
      <c r="H185" s="51">
        <v>174</v>
      </c>
      <c r="I185" s="50">
        <f t="shared" si="6"/>
        <v>0</v>
      </c>
      <c r="J185" s="50">
        <f t="shared" si="7"/>
        <v>174</v>
      </c>
      <c r="K185" s="50">
        <f t="shared" si="8"/>
        <v>0</v>
      </c>
      <c r="L185" s="15"/>
      <c r="M185" s="15"/>
      <c r="N185" s="15"/>
      <c r="O185" s="15"/>
      <c r="P185" s="15"/>
      <c r="Q185" s="15"/>
      <c r="R185" s="15"/>
      <c r="S185" s="15"/>
    </row>
    <row r="186" spans="2:19" x14ac:dyDescent="0.3">
      <c r="B186" s="53">
        <v>2019</v>
      </c>
      <c r="C186" s="15" t="s">
        <v>246</v>
      </c>
      <c r="D186" s="15" t="s">
        <v>88</v>
      </c>
      <c r="E186" s="15">
        <v>2019</v>
      </c>
      <c r="F186" s="15" t="s">
        <v>94</v>
      </c>
      <c r="G186" s="15">
        <v>4</v>
      </c>
      <c r="H186" s="51">
        <v>3946</v>
      </c>
      <c r="I186" s="50">
        <f t="shared" si="6"/>
        <v>0</v>
      </c>
      <c r="J186" s="50">
        <f t="shared" si="7"/>
        <v>3946</v>
      </c>
      <c r="K186" s="50">
        <f t="shared" si="8"/>
        <v>0</v>
      </c>
      <c r="L186" s="15"/>
      <c r="M186" s="15"/>
      <c r="N186" s="15"/>
      <c r="O186" s="15"/>
      <c r="P186" s="15"/>
      <c r="Q186" s="15"/>
      <c r="R186" s="15"/>
      <c r="S186" s="15"/>
    </row>
    <row r="187" spans="2:19" x14ac:dyDescent="0.3">
      <c r="B187" s="53">
        <v>2019</v>
      </c>
      <c r="C187" s="15" t="s">
        <v>245</v>
      </c>
      <c r="D187" s="15" t="s">
        <v>88</v>
      </c>
      <c r="E187" s="15">
        <v>2017</v>
      </c>
      <c r="F187" s="15" t="s">
        <v>101</v>
      </c>
      <c r="G187" s="15">
        <v>5</v>
      </c>
      <c r="H187" s="51">
        <v>715</v>
      </c>
      <c r="I187" s="50">
        <f t="shared" si="6"/>
        <v>0</v>
      </c>
      <c r="J187" s="50">
        <f t="shared" si="7"/>
        <v>0</v>
      </c>
      <c r="K187" s="50">
        <f t="shared" si="8"/>
        <v>715</v>
      </c>
      <c r="L187" s="15"/>
      <c r="M187" s="15"/>
      <c r="N187" s="15"/>
      <c r="O187" s="15"/>
      <c r="P187" s="15"/>
      <c r="Q187" s="15"/>
      <c r="R187" s="15"/>
      <c r="S187" s="15"/>
    </row>
    <row r="188" spans="2:19" x14ac:dyDescent="0.3">
      <c r="B188" s="53">
        <v>2019</v>
      </c>
      <c r="C188" s="15" t="s">
        <v>244</v>
      </c>
      <c r="D188" s="15" t="s">
        <v>88</v>
      </c>
      <c r="E188" s="15">
        <v>2017</v>
      </c>
      <c r="F188" s="15" t="s">
        <v>82</v>
      </c>
      <c r="G188" s="15">
        <v>5</v>
      </c>
      <c r="H188" s="51">
        <v>417</v>
      </c>
      <c r="I188" s="50">
        <f t="shared" si="6"/>
        <v>0</v>
      </c>
      <c r="J188" s="50">
        <f t="shared" si="7"/>
        <v>0</v>
      </c>
      <c r="K188" s="50">
        <f t="shared" si="8"/>
        <v>417</v>
      </c>
      <c r="L188" s="15"/>
      <c r="M188" s="15"/>
      <c r="N188" s="15"/>
      <c r="O188" s="15"/>
      <c r="P188" s="15"/>
      <c r="Q188" s="15"/>
      <c r="R188" s="15"/>
      <c r="S188" s="15"/>
    </row>
    <row r="189" spans="2:19" x14ac:dyDescent="0.3">
      <c r="B189" s="53">
        <v>2019</v>
      </c>
      <c r="C189" s="15" t="s">
        <v>243</v>
      </c>
      <c r="D189" s="15" t="s">
        <v>88</v>
      </c>
      <c r="E189" s="15">
        <v>2017</v>
      </c>
      <c r="F189" s="15" t="s">
        <v>90</v>
      </c>
      <c r="G189" s="15">
        <v>5</v>
      </c>
      <c r="H189" s="51">
        <v>76</v>
      </c>
      <c r="I189" s="50">
        <f t="shared" si="6"/>
        <v>0</v>
      </c>
      <c r="J189" s="50">
        <f t="shared" si="7"/>
        <v>0</v>
      </c>
      <c r="K189" s="50">
        <f t="shared" si="8"/>
        <v>76</v>
      </c>
      <c r="L189" s="15"/>
      <c r="M189" s="15"/>
      <c r="N189" s="15"/>
      <c r="O189" s="15"/>
      <c r="P189" s="15"/>
      <c r="Q189" s="15"/>
      <c r="R189" s="15"/>
      <c r="S189" s="15"/>
    </row>
    <row r="190" spans="2:19" x14ac:dyDescent="0.3">
      <c r="B190" s="53">
        <v>2019</v>
      </c>
      <c r="C190" s="15" t="s">
        <v>242</v>
      </c>
      <c r="D190" s="15" t="s">
        <v>88</v>
      </c>
      <c r="E190" s="15">
        <v>2017</v>
      </c>
      <c r="F190" s="15" t="s">
        <v>94</v>
      </c>
      <c r="G190" s="15">
        <v>3</v>
      </c>
      <c r="H190" s="51">
        <v>0</v>
      </c>
      <c r="I190" s="50">
        <f t="shared" si="6"/>
        <v>0</v>
      </c>
      <c r="J190" s="50">
        <f t="shared" si="7"/>
        <v>0</v>
      </c>
      <c r="K190" s="50">
        <f t="shared" si="8"/>
        <v>0</v>
      </c>
      <c r="L190" s="15"/>
      <c r="M190" s="15"/>
      <c r="N190" s="15"/>
      <c r="O190" s="15"/>
      <c r="P190" s="15"/>
      <c r="Q190" s="15"/>
      <c r="R190" s="15"/>
      <c r="S190" s="15"/>
    </row>
    <row r="191" spans="2:19" x14ac:dyDescent="0.3">
      <c r="B191" s="53">
        <v>2019</v>
      </c>
      <c r="C191" s="15" t="s">
        <v>241</v>
      </c>
      <c r="D191" s="15" t="s">
        <v>88</v>
      </c>
      <c r="E191" s="15">
        <v>2014</v>
      </c>
      <c r="F191" s="15" t="s">
        <v>94</v>
      </c>
      <c r="G191" s="15">
        <v>4</v>
      </c>
      <c r="H191" s="51">
        <v>250</v>
      </c>
      <c r="I191" s="50">
        <f t="shared" si="6"/>
        <v>0</v>
      </c>
      <c r="J191" s="50">
        <f t="shared" si="7"/>
        <v>250</v>
      </c>
      <c r="K191" s="50">
        <f t="shared" si="8"/>
        <v>0</v>
      </c>
      <c r="L191" s="15"/>
      <c r="M191" s="15"/>
      <c r="N191" s="15"/>
      <c r="O191" s="15"/>
      <c r="P191" s="15"/>
      <c r="Q191" s="15"/>
      <c r="R191" s="15"/>
      <c r="S191" s="15"/>
    </row>
    <row r="192" spans="2:19" x14ac:dyDescent="0.3">
      <c r="B192" s="53">
        <v>2019</v>
      </c>
      <c r="C192" s="15" t="s">
        <v>240</v>
      </c>
      <c r="D192" s="15" t="s">
        <v>88</v>
      </c>
      <c r="E192" s="15">
        <v>2013</v>
      </c>
      <c r="F192" s="15" t="s">
        <v>94</v>
      </c>
      <c r="G192" s="15">
        <v>5</v>
      </c>
      <c r="H192" s="51">
        <v>0</v>
      </c>
      <c r="I192" s="50">
        <f t="shared" si="6"/>
        <v>0</v>
      </c>
      <c r="J192" s="50">
        <f t="shared" si="7"/>
        <v>0</v>
      </c>
      <c r="K192" s="50">
        <f t="shared" si="8"/>
        <v>0</v>
      </c>
      <c r="L192" s="15"/>
      <c r="M192" s="15"/>
      <c r="N192" s="15"/>
      <c r="O192" s="15"/>
      <c r="P192" s="15"/>
      <c r="Q192" s="15"/>
      <c r="R192" s="15"/>
      <c r="S192" s="15"/>
    </row>
    <row r="193" spans="2:19" x14ac:dyDescent="0.3">
      <c r="B193" s="53">
        <v>2019</v>
      </c>
      <c r="C193" s="15" t="s">
        <v>240</v>
      </c>
      <c r="D193" s="15" t="s">
        <v>239</v>
      </c>
      <c r="E193" s="15">
        <v>2019</v>
      </c>
      <c r="F193" s="15" t="s">
        <v>82</v>
      </c>
      <c r="G193" s="15">
        <v>5</v>
      </c>
      <c r="H193" s="51">
        <v>0</v>
      </c>
      <c r="I193" s="50">
        <f t="shared" si="6"/>
        <v>0</v>
      </c>
      <c r="J193" s="50">
        <f t="shared" si="7"/>
        <v>0</v>
      </c>
      <c r="K193" s="50">
        <f t="shared" si="8"/>
        <v>0</v>
      </c>
      <c r="L193" s="15"/>
      <c r="M193" s="15"/>
      <c r="N193" s="15"/>
      <c r="O193" s="15"/>
      <c r="P193" s="15"/>
      <c r="Q193" s="15"/>
      <c r="R193" s="15"/>
      <c r="S193" s="15"/>
    </row>
    <row r="194" spans="2:19" x14ac:dyDescent="0.3">
      <c r="B194" s="53">
        <v>2019</v>
      </c>
      <c r="C194" s="15" t="s">
        <v>238</v>
      </c>
      <c r="D194" s="15" t="s">
        <v>237</v>
      </c>
      <c r="E194" s="15">
        <v>2019</v>
      </c>
      <c r="F194" s="15" t="s">
        <v>94</v>
      </c>
      <c r="G194" s="15">
        <v>4</v>
      </c>
      <c r="H194" s="51">
        <v>4622</v>
      </c>
      <c r="I194" s="50">
        <f t="shared" si="6"/>
        <v>0</v>
      </c>
      <c r="J194" s="50">
        <f t="shared" si="7"/>
        <v>4622</v>
      </c>
      <c r="K194" s="50">
        <f t="shared" si="8"/>
        <v>0</v>
      </c>
      <c r="L194" s="15"/>
      <c r="M194" s="15"/>
      <c r="N194" s="15"/>
      <c r="O194" s="15"/>
      <c r="P194" s="15"/>
      <c r="Q194" s="15"/>
      <c r="R194" s="15"/>
      <c r="S194" s="15"/>
    </row>
    <row r="195" spans="2:19" x14ac:dyDescent="0.3">
      <c r="B195" s="53">
        <v>2019</v>
      </c>
      <c r="C195" s="15" t="s">
        <v>236</v>
      </c>
      <c r="D195" s="15" t="s">
        <v>88</v>
      </c>
      <c r="E195" s="15">
        <v>2016</v>
      </c>
      <c r="F195" s="15" t="s">
        <v>82</v>
      </c>
      <c r="G195" s="15">
        <v>5</v>
      </c>
      <c r="H195" s="51">
        <v>0</v>
      </c>
      <c r="I195" s="50">
        <f t="shared" si="6"/>
        <v>0</v>
      </c>
      <c r="J195" s="50">
        <f t="shared" si="7"/>
        <v>0</v>
      </c>
      <c r="K195" s="50">
        <f t="shared" si="8"/>
        <v>0</v>
      </c>
      <c r="L195" s="15"/>
      <c r="M195" s="15"/>
      <c r="N195" s="15"/>
      <c r="O195" s="15"/>
      <c r="P195" s="15"/>
      <c r="Q195" s="15"/>
      <c r="R195" s="15"/>
      <c r="S195" s="15"/>
    </row>
    <row r="196" spans="2:19" x14ac:dyDescent="0.3">
      <c r="B196" s="53">
        <v>2019</v>
      </c>
      <c r="C196" s="15" t="s">
        <v>235</v>
      </c>
      <c r="D196" s="15" t="s">
        <v>88</v>
      </c>
      <c r="E196" s="15">
        <v>2014</v>
      </c>
      <c r="F196" s="15" t="s">
        <v>117</v>
      </c>
      <c r="G196" s="15">
        <v>3</v>
      </c>
      <c r="H196" s="51">
        <v>439</v>
      </c>
      <c r="I196" s="50">
        <f t="shared" si="6"/>
        <v>439</v>
      </c>
      <c r="J196" s="50">
        <f t="shared" si="7"/>
        <v>0</v>
      </c>
      <c r="K196" s="50">
        <f t="shared" si="8"/>
        <v>0</v>
      </c>
      <c r="L196" s="15"/>
      <c r="M196" s="15"/>
      <c r="N196" s="15"/>
      <c r="O196" s="15"/>
      <c r="P196" s="15"/>
      <c r="Q196" s="15"/>
      <c r="R196" s="15"/>
      <c r="S196" s="15"/>
    </row>
    <row r="197" spans="2:19" x14ac:dyDescent="0.3">
      <c r="B197" s="53">
        <v>2019</v>
      </c>
      <c r="C197" s="15" t="s">
        <v>234</v>
      </c>
      <c r="D197" s="15" t="s">
        <v>88</v>
      </c>
      <c r="E197" s="15">
        <v>2013</v>
      </c>
      <c r="F197" s="15" t="s">
        <v>117</v>
      </c>
      <c r="G197" s="15">
        <v>5</v>
      </c>
      <c r="H197" s="51">
        <v>761</v>
      </c>
      <c r="I197" s="50">
        <f t="shared" ref="I197:I260" si="9">IF(G197&lt;4,H197,0)</f>
        <v>0</v>
      </c>
      <c r="J197" s="50">
        <f t="shared" ref="J197:J260" si="10">IF(G197=4,H197,0)</f>
        <v>0</v>
      </c>
      <c r="K197" s="50">
        <f t="shared" ref="K197:K260" si="11">IF(G197=5,H197,0)</f>
        <v>761</v>
      </c>
      <c r="L197" s="15"/>
      <c r="M197" s="15"/>
      <c r="N197" s="15"/>
      <c r="O197" s="15"/>
      <c r="P197" s="15"/>
      <c r="Q197" s="15"/>
      <c r="R197" s="15"/>
      <c r="S197" s="15"/>
    </row>
    <row r="198" spans="2:19" x14ac:dyDescent="0.3">
      <c r="B198" s="53">
        <v>2019</v>
      </c>
      <c r="C198" s="15" t="s">
        <v>233</v>
      </c>
      <c r="D198" s="15" t="s">
        <v>88</v>
      </c>
      <c r="E198" s="15">
        <v>2016</v>
      </c>
      <c r="F198" s="15" t="s">
        <v>82</v>
      </c>
      <c r="G198" s="15">
        <v>5</v>
      </c>
      <c r="H198" s="51">
        <v>1946</v>
      </c>
      <c r="I198" s="50">
        <f t="shared" si="9"/>
        <v>0</v>
      </c>
      <c r="J198" s="50">
        <f t="shared" si="10"/>
        <v>0</v>
      </c>
      <c r="K198" s="50">
        <f t="shared" si="11"/>
        <v>1946</v>
      </c>
      <c r="L198" s="15"/>
      <c r="M198" s="15"/>
      <c r="N198" s="15"/>
      <c r="O198" s="15"/>
      <c r="P198" s="15"/>
      <c r="Q198" s="15"/>
      <c r="R198" s="15"/>
      <c r="S198" s="15"/>
    </row>
    <row r="199" spans="2:19" x14ac:dyDescent="0.3">
      <c r="B199" s="53">
        <v>2019</v>
      </c>
      <c r="C199" s="15" t="s">
        <v>232</v>
      </c>
      <c r="D199" s="15" t="s">
        <v>88</v>
      </c>
      <c r="E199" s="15">
        <v>2018</v>
      </c>
      <c r="F199" s="15" t="s">
        <v>90</v>
      </c>
      <c r="G199" s="15">
        <v>5</v>
      </c>
      <c r="H199" s="51">
        <v>74</v>
      </c>
      <c r="I199" s="50">
        <f t="shared" si="9"/>
        <v>0</v>
      </c>
      <c r="J199" s="50">
        <f t="shared" si="10"/>
        <v>0</v>
      </c>
      <c r="K199" s="50">
        <f t="shared" si="11"/>
        <v>74</v>
      </c>
      <c r="L199" s="15"/>
      <c r="M199" s="15"/>
      <c r="N199" s="15"/>
      <c r="O199" s="15"/>
      <c r="P199" s="15"/>
      <c r="Q199" s="15"/>
      <c r="R199" s="15"/>
      <c r="S199" s="15"/>
    </row>
    <row r="200" spans="2:19" x14ac:dyDescent="0.3">
      <c r="B200" s="53">
        <v>2019</v>
      </c>
      <c r="C200" s="15" t="s">
        <v>231</v>
      </c>
      <c r="D200" s="15" t="s">
        <v>88</v>
      </c>
      <c r="E200" s="15">
        <v>2014</v>
      </c>
      <c r="F200" s="15" t="s">
        <v>101</v>
      </c>
      <c r="G200" s="15">
        <v>3</v>
      </c>
      <c r="H200" s="51">
        <v>1</v>
      </c>
      <c r="I200" s="50">
        <f t="shared" si="9"/>
        <v>1</v>
      </c>
      <c r="J200" s="50">
        <f t="shared" si="10"/>
        <v>0</v>
      </c>
      <c r="K200" s="50">
        <f t="shared" si="11"/>
        <v>0</v>
      </c>
      <c r="L200" s="15"/>
      <c r="M200" s="15"/>
      <c r="N200" s="15"/>
      <c r="O200" s="15"/>
      <c r="P200" s="15"/>
      <c r="Q200" s="15"/>
      <c r="R200" s="15"/>
      <c r="S200" s="15"/>
    </row>
    <row r="201" spans="2:19" x14ac:dyDescent="0.3">
      <c r="B201" s="53">
        <v>2019</v>
      </c>
      <c r="C201" s="15" t="s">
        <v>230</v>
      </c>
      <c r="D201" s="15" t="s">
        <v>229</v>
      </c>
      <c r="E201" s="15">
        <v>2018</v>
      </c>
      <c r="F201" s="15" t="s">
        <v>101</v>
      </c>
      <c r="G201" s="15">
        <v>4</v>
      </c>
      <c r="H201" s="51">
        <v>0</v>
      </c>
      <c r="I201" s="50">
        <f t="shared" si="9"/>
        <v>0</v>
      </c>
      <c r="J201" s="50">
        <f t="shared" si="10"/>
        <v>0</v>
      </c>
      <c r="K201" s="50">
        <f t="shared" si="11"/>
        <v>0</v>
      </c>
      <c r="L201" s="15"/>
      <c r="M201" s="15"/>
      <c r="N201" s="15"/>
      <c r="O201" s="15"/>
      <c r="P201" s="15"/>
      <c r="Q201" s="15"/>
      <c r="R201" s="15"/>
      <c r="S201" s="15"/>
    </row>
    <row r="202" spans="2:19" x14ac:dyDescent="0.3">
      <c r="B202" s="53">
        <v>2019</v>
      </c>
      <c r="C202" s="15" t="s">
        <v>228</v>
      </c>
      <c r="D202" s="15" t="s">
        <v>88</v>
      </c>
      <c r="E202" s="15">
        <v>2015</v>
      </c>
      <c r="F202" s="15" t="s">
        <v>133</v>
      </c>
      <c r="G202" s="15">
        <v>5</v>
      </c>
      <c r="H202" s="51">
        <v>0</v>
      </c>
      <c r="I202" s="50">
        <f t="shared" si="9"/>
        <v>0</v>
      </c>
      <c r="J202" s="50">
        <f t="shared" si="10"/>
        <v>0</v>
      </c>
      <c r="K202" s="50">
        <f t="shared" si="11"/>
        <v>0</v>
      </c>
      <c r="L202" s="15"/>
      <c r="M202" s="15"/>
      <c r="N202" s="15"/>
      <c r="O202" s="15"/>
      <c r="P202" s="15"/>
      <c r="Q202" s="15"/>
      <c r="R202" s="15"/>
      <c r="S202" s="15"/>
    </row>
    <row r="203" spans="2:19" x14ac:dyDescent="0.3">
      <c r="B203" s="53">
        <v>2019</v>
      </c>
      <c r="C203" s="15" t="s">
        <v>227</v>
      </c>
      <c r="D203" s="15" t="s">
        <v>226</v>
      </c>
      <c r="E203" s="15">
        <v>2021</v>
      </c>
      <c r="F203" s="15" t="s">
        <v>85</v>
      </c>
      <c r="G203" s="15">
        <v>5</v>
      </c>
      <c r="H203" s="51">
        <v>0</v>
      </c>
      <c r="I203" s="50">
        <f t="shared" si="9"/>
        <v>0</v>
      </c>
      <c r="J203" s="50">
        <f t="shared" si="10"/>
        <v>0</v>
      </c>
      <c r="K203" s="50">
        <f t="shared" si="11"/>
        <v>0</v>
      </c>
      <c r="L203" s="15"/>
      <c r="M203" s="15"/>
      <c r="N203" s="15"/>
      <c r="O203" s="15"/>
      <c r="P203" s="15"/>
      <c r="Q203" s="15"/>
      <c r="R203" s="15"/>
      <c r="S203" s="15"/>
    </row>
    <row r="204" spans="2:19" x14ac:dyDescent="0.3">
      <c r="B204" s="53">
        <v>2019</v>
      </c>
      <c r="C204" s="15" t="s">
        <v>225</v>
      </c>
      <c r="D204" s="15" t="s">
        <v>224</v>
      </c>
      <c r="E204" s="15">
        <v>2017</v>
      </c>
      <c r="F204" s="15" t="s">
        <v>77</v>
      </c>
      <c r="G204" s="15">
        <v>5</v>
      </c>
      <c r="H204" s="51">
        <v>29</v>
      </c>
      <c r="I204" s="50">
        <f t="shared" si="9"/>
        <v>0</v>
      </c>
      <c r="J204" s="50">
        <f t="shared" si="10"/>
        <v>0</v>
      </c>
      <c r="K204" s="50">
        <f t="shared" si="11"/>
        <v>29</v>
      </c>
      <c r="L204" s="15"/>
      <c r="M204" s="15"/>
      <c r="N204" s="15"/>
      <c r="O204" s="15"/>
      <c r="P204" s="15"/>
      <c r="Q204" s="15"/>
      <c r="R204" s="15"/>
      <c r="S204" s="15"/>
    </row>
    <row r="205" spans="2:19" x14ac:dyDescent="0.3">
      <c r="B205" s="53">
        <v>2019</v>
      </c>
      <c r="C205" s="15" t="s">
        <v>223</v>
      </c>
      <c r="D205" s="15" t="s">
        <v>88</v>
      </c>
      <c r="E205" s="15">
        <v>2014</v>
      </c>
      <c r="F205" s="15" t="s">
        <v>82</v>
      </c>
      <c r="G205" s="15">
        <v>5</v>
      </c>
      <c r="H205" s="51">
        <v>38</v>
      </c>
      <c r="I205" s="50">
        <f t="shared" si="9"/>
        <v>0</v>
      </c>
      <c r="J205" s="50">
        <f t="shared" si="10"/>
        <v>0</v>
      </c>
      <c r="K205" s="50">
        <f t="shared" si="11"/>
        <v>38</v>
      </c>
      <c r="L205" s="15"/>
      <c r="M205" s="15"/>
      <c r="N205" s="15"/>
      <c r="O205" s="15"/>
      <c r="P205" s="15"/>
      <c r="Q205" s="15"/>
      <c r="R205" s="15"/>
      <c r="S205" s="15"/>
    </row>
    <row r="206" spans="2:19" x14ac:dyDescent="0.3">
      <c r="B206" s="53">
        <v>2019</v>
      </c>
      <c r="C206" s="15" t="s">
        <v>222</v>
      </c>
      <c r="D206" s="15" t="s">
        <v>88</v>
      </c>
      <c r="E206" s="15">
        <v>2019</v>
      </c>
      <c r="F206" s="15" t="s">
        <v>85</v>
      </c>
      <c r="G206" s="15">
        <v>5</v>
      </c>
      <c r="H206" s="51">
        <v>0</v>
      </c>
      <c r="I206" s="50">
        <f t="shared" si="9"/>
        <v>0</v>
      </c>
      <c r="J206" s="50">
        <f t="shared" si="10"/>
        <v>0</v>
      </c>
      <c r="K206" s="50">
        <f t="shared" si="11"/>
        <v>0</v>
      </c>
      <c r="L206" s="15"/>
      <c r="M206" s="15"/>
      <c r="N206" s="15"/>
      <c r="O206" s="15"/>
      <c r="P206" s="15"/>
      <c r="Q206" s="15"/>
      <c r="R206" s="15"/>
      <c r="S206" s="15"/>
    </row>
    <row r="207" spans="2:19" x14ac:dyDescent="0.3">
      <c r="B207" s="53">
        <v>2019</v>
      </c>
      <c r="C207" s="15" t="s">
        <v>221</v>
      </c>
      <c r="D207" s="15" t="s">
        <v>88</v>
      </c>
      <c r="E207" s="15">
        <v>2013</v>
      </c>
      <c r="F207" s="15" t="s">
        <v>117</v>
      </c>
      <c r="G207" s="15">
        <v>5</v>
      </c>
      <c r="H207" s="51">
        <v>0</v>
      </c>
      <c r="I207" s="50">
        <f t="shared" si="9"/>
        <v>0</v>
      </c>
      <c r="J207" s="50">
        <f t="shared" si="10"/>
        <v>0</v>
      </c>
      <c r="K207" s="50">
        <f t="shared" si="11"/>
        <v>0</v>
      </c>
      <c r="L207" s="15"/>
      <c r="M207" s="15"/>
      <c r="N207" s="15"/>
      <c r="O207" s="15"/>
      <c r="P207" s="15"/>
      <c r="Q207" s="15"/>
      <c r="R207" s="15"/>
      <c r="S207" s="15"/>
    </row>
    <row r="208" spans="2:19" x14ac:dyDescent="0.3">
      <c r="B208" s="53">
        <v>2019</v>
      </c>
      <c r="C208" s="15" t="s">
        <v>220</v>
      </c>
      <c r="D208" s="15" t="s">
        <v>88</v>
      </c>
      <c r="E208" s="15">
        <v>2019</v>
      </c>
      <c r="F208" s="15" t="s">
        <v>82</v>
      </c>
      <c r="G208" s="15">
        <v>5</v>
      </c>
      <c r="H208" s="51">
        <v>0</v>
      </c>
      <c r="I208" s="50">
        <f t="shared" si="9"/>
        <v>0</v>
      </c>
      <c r="J208" s="50">
        <f t="shared" si="10"/>
        <v>0</v>
      </c>
      <c r="K208" s="50">
        <f t="shared" si="11"/>
        <v>0</v>
      </c>
      <c r="L208" s="15"/>
      <c r="M208" s="15"/>
      <c r="N208" s="15"/>
      <c r="O208" s="15"/>
      <c r="P208" s="15"/>
      <c r="Q208" s="15"/>
      <c r="R208" s="15"/>
      <c r="S208" s="15"/>
    </row>
    <row r="209" spans="2:19" x14ac:dyDescent="0.3">
      <c r="B209" s="53">
        <v>2019</v>
      </c>
      <c r="C209" s="15" t="s">
        <v>219</v>
      </c>
      <c r="D209" s="15" t="s">
        <v>218</v>
      </c>
      <c r="E209" s="15">
        <v>2019</v>
      </c>
      <c r="F209" s="15" t="s">
        <v>82</v>
      </c>
      <c r="G209" s="15">
        <v>5</v>
      </c>
      <c r="H209" s="51">
        <v>3373</v>
      </c>
      <c r="I209" s="50">
        <f t="shared" si="9"/>
        <v>0</v>
      </c>
      <c r="J209" s="50">
        <f t="shared" si="10"/>
        <v>0</v>
      </c>
      <c r="K209" s="50">
        <f t="shared" si="11"/>
        <v>3373</v>
      </c>
      <c r="L209" s="15"/>
      <c r="M209" s="15"/>
      <c r="N209" s="15"/>
      <c r="O209" s="15"/>
      <c r="P209" s="15"/>
      <c r="Q209" s="15"/>
      <c r="R209" s="15"/>
      <c r="S209" s="15"/>
    </row>
    <row r="210" spans="2:19" x14ac:dyDescent="0.3">
      <c r="B210" s="53">
        <v>2019</v>
      </c>
      <c r="C210" s="15" t="s">
        <v>217</v>
      </c>
      <c r="D210" s="15" t="s">
        <v>216</v>
      </c>
      <c r="E210" s="15">
        <v>2019</v>
      </c>
      <c r="F210" s="15" t="s">
        <v>94</v>
      </c>
      <c r="G210" s="15">
        <v>5</v>
      </c>
      <c r="H210" s="51">
        <v>340</v>
      </c>
      <c r="I210" s="50">
        <f t="shared" si="9"/>
        <v>0</v>
      </c>
      <c r="J210" s="50">
        <f t="shared" si="10"/>
        <v>0</v>
      </c>
      <c r="K210" s="50">
        <f t="shared" si="11"/>
        <v>340</v>
      </c>
      <c r="L210" s="15"/>
      <c r="M210" s="15"/>
      <c r="N210" s="15"/>
      <c r="O210" s="15"/>
      <c r="P210" s="15"/>
      <c r="Q210" s="15"/>
      <c r="R210" s="15"/>
      <c r="S210" s="15"/>
    </row>
    <row r="211" spans="2:19" x14ac:dyDescent="0.3">
      <c r="B211" s="53">
        <v>2019</v>
      </c>
      <c r="C211" s="15" t="s">
        <v>215</v>
      </c>
      <c r="D211" s="15" t="s">
        <v>214</v>
      </c>
      <c r="E211" s="15">
        <v>2015</v>
      </c>
      <c r="F211" s="15" t="s">
        <v>99</v>
      </c>
      <c r="G211" s="15">
        <v>5</v>
      </c>
      <c r="H211" s="51">
        <v>0</v>
      </c>
      <c r="I211" s="50">
        <f t="shared" si="9"/>
        <v>0</v>
      </c>
      <c r="J211" s="50">
        <f t="shared" si="10"/>
        <v>0</v>
      </c>
      <c r="K211" s="50">
        <f t="shared" si="11"/>
        <v>0</v>
      </c>
      <c r="L211" s="15"/>
      <c r="M211" s="15"/>
      <c r="N211" s="15"/>
      <c r="O211" s="15"/>
      <c r="P211" s="15"/>
      <c r="Q211" s="15"/>
      <c r="R211" s="15"/>
      <c r="S211" s="15"/>
    </row>
    <row r="212" spans="2:19" x14ac:dyDescent="0.3">
      <c r="B212" s="53">
        <v>2019</v>
      </c>
      <c r="C212" s="15" t="s">
        <v>213</v>
      </c>
      <c r="D212" s="15" t="s">
        <v>88</v>
      </c>
      <c r="E212" s="15">
        <v>2015</v>
      </c>
      <c r="F212" s="15" t="s">
        <v>82</v>
      </c>
      <c r="G212" s="15">
        <v>5</v>
      </c>
      <c r="H212" s="51">
        <v>320</v>
      </c>
      <c r="I212" s="50">
        <f t="shared" si="9"/>
        <v>0</v>
      </c>
      <c r="J212" s="50">
        <f t="shared" si="10"/>
        <v>0</v>
      </c>
      <c r="K212" s="50">
        <f t="shared" si="11"/>
        <v>320</v>
      </c>
      <c r="L212" s="15"/>
      <c r="M212" s="15"/>
      <c r="N212" s="15"/>
      <c r="O212" s="15"/>
      <c r="P212" s="15"/>
      <c r="Q212" s="15"/>
      <c r="R212" s="15"/>
      <c r="S212" s="15"/>
    </row>
    <row r="213" spans="2:19" x14ac:dyDescent="0.3">
      <c r="B213" s="53">
        <v>2019</v>
      </c>
      <c r="C213" s="15" t="s">
        <v>212</v>
      </c>
      <c r="D213" s="15" t="s">
        <v>88</v>
      </c>
      <c r="E213" s="15">
        <v>2017</v>
      </c>
      <c r="F213" s="15" t="s">
        <v>77</v>
      </c>
      <c r="G213" s="15">
        <v>5</v>
      </c>
      <c r="H213" s="51">
        <v>0</v>
      </c>
      <c r="I213" s="50">
        <f t="shared" si="9"/>
        <v>0</v>
      </c>
      <c r="J213" s="50">
        <f t="shared" si="10"/>
        <v>0</v>
      </c>
      <c r="K213" s="50">
        <f t="shared" si="11"/>
        <v>0</v>
      </c>
      <c r="L213" s="15"/>
      <c r="M213" s="15"/>
      <c r="N213" s="15"/>
      <c r="O213" s="15"/>
      <c r="P213" s="15"/>
      <c r="Q213" s="15"/>
      <c r="R213" s="15"/>
      <c r="S213" s="15"/>
    </row>
    <row r="214" spans="2:19" x14ac:dyDescent="0.3">
      <c r="B214" s="53">
        <v>2019</v>
      </c>
      <c r="C214" s="15" t="s">
        <v>211</v>
      </c>
      <c r="D214" s="15" t="s">
        <v>88</v>
      </c>
      <c r="E214" s="15">
        <v>2015</v>
      </c>
      <c r="F214" s="15" t="s">
        <v>117</v>
      </c>
      <c r="G214" s="15">
        <v>5</v>
      </c>
      <c r="H214" s="51">
        <v>2</v>
      </c>
      <c r="I214" s="50">
        <f t="shared" si="9"/>
        <v>0</v>
      </c>
      <c r="J214" s="50">
        <f t="shared" si="10"/>
        <v>0</v>
      </c>
      <c r="K214" s="50">
        <f t="shared" si="11"/>
        <v>2</v>
      </c>
      <c r="L214" s="15"/>
      <c r="M214" s="15"/>
      <c r="N214" s="15"/>
      <c r="O214" s="15"/>
      <c r="P214" s="15"/>
      <c r="Q214" s="15"/>
      <c r="R214" s="15"/>
      <c r="S214" s="15"/>
    </row>
    <row r="215" spans="2:19" x14ac:dyDescent="0.3">
      <c r="B215" s="53">
        <v>2019</v>
      </c>
      <c r="C215" s="15" t="s">
        <v>210</v>
      </c>
      <c r="D215" s="15" t="s">
        <v>88</v>
      </c>
      <c r="E215" s="15">
        <v>2014</v>
      </c>
      <c r="F215" s="15" t="s">
        <v>117</v>
      </c>
      <c r="G215" s="15">
        <v>4</v>
      </c>
      <c r="H215" s="51">
        <v>0</v>
      </c>
      <c r="I215" s="50">
        <f t="shared" si="9"/>
        <v>0</v>
      </c>
      <c r="J215" s="50">
        <f t="shared" si="10"/>
        <v>0</v>
      </c>
      <c r="K215" s="50">
        <f t="shared" si="11"/>
        <v>0</v>
      </c>
      <c r="L215" s="15"/>
      <c r="M215" s="15"/>
      <c r="N215" s="15"/>
      <c r="O215" s="15"/>
      <c r="P215" s="15"/>
      <c r="Q215" s="15"/>
      <c r="R215" s="15"/>
      <c r="S215" s="15"/>
    </row>
    <row r="216" spans="2:19" x14ac:dyDescent="0.3">
      <c r="B216" s="53">
        <v>2019</v>
      </c>
      <c r="C216" s="15" t="s">
        <v>209</v>
      </c>
      <c r="D216" s="15" t="s">
        <v>88</v>
      </c>
      <c r="E216" s="15">
        <v>2016</v>
      </c>
      <c r="F216" s="15" t="s">
        <v>101</v>
      </c>
      <c r="G216" s="15">
        <v>5</v>
      </c>
      <c r="H216" s="51">
        <v>3</v>
      </c>
      <c r="I216" s="50">
        <f t="shared" si="9"/>
        <v>0</v>
      </c>
      <c r="J216" s="50">
        <f t="shared" si="10"/>
        <v>0</v>
      </c>
      <c r="K216" s="50">
        <f t="shared" si="11"/>
        <v>3</v>
      </c>
      <c r="L216" s="15"/>
      <c r="M216" s="15"/>
      <c r="N216" s="15"/>
      <c r="O216" s="15"/>
      <c r="P216" s="15"/>
      <c r="Q216" s="15"/>
      <c r="R216" s="15"/>
      <c r="S216" s="15"/>
    </row>
    <row r="217" spans="2:19" x14ac:dyDescent="0.3">
      <c r="B217" s="53">
        <v>2019</v>
      </c>
      <c r="C217" s="15" t="s">
        <v>208</v>
      </c>
      <c r="D217" s="15" t="s">
        <v>88</v>
      </c>
      <c r="E217" s="15">
        <v>2015</v>
      </c>
      <c r="F217" s="15" t="s">
        <v>90</v>
      </c>
      <c r="G217" s="15">
        <v>5</v>
      </c>
      <c r="H217" s="51">
        <v>0</v>
      </c>
      <c r="I217" s="50">
        <f t="shared" si="9"/>
        <v>0</v>
      </c>
      <c r="J217" s="50">
        <f t="shared" si="10"/>
        <v>0</v>
      </c>
      <c r="K217" s="50">
        <f t="shared" si="11"/>
        <v>0</v>
      </c>
      <c r="L217" s="15"/>
      <c r="M217" s="15"/>
      <c r="N217" s="15"/>
      <c r="O217" s="15"/>
      <c r="P217" s="15"/>
      <c r="Q217" s="15"/>
      <c r="R217" s="15"/>
      <c r="S217" s="15"/>
    </row>
    <row r="218" spans="2:19" x14ac:dyDescent="0.3">
      <c r="B218" s="53">
        <v>2019</v>
      </c>
      <c r="C218" s="15" t="s">
        <v>207</v>
      </c>
      <c r="D218" s="15" t="s">
        <v>88</v>
      </c>
      <c r="E218" s="15">
        <v>2014</v>
      </c>
      <c r="F218" s="15" t="s">
        <v>94</v>
      </c>
      <c r="G218" s="15">
        <v>4</v>
      </c>
      <c r="H218" s="51">
        <v>188</v>
      </c>
      <c r="I218" s="50">
        <f t="shared" si="9"/>
        <v>0</v>
      </c>
      <c r="J218" s="50">
        <f t="shared" si="10"/>
        <v>188</v>
      </c>
      <c r="K218" s="50">
        <f t="shared" si="11"/>
        <v>0</v>
      </c>
      <c r="L218" s="15"/>
      <c r="M218" s="15"/>
      <c r="N218" s="15"/>
      <c r="O218" s="15"/>
      <c r="P218" s="15"/>
      <c r="Q218" s="15"/>
      <c r="R218" s="15"/>
      <c r="S218" s="15"/>
    </row>
    <row r="219" spans="2:19" x14ac:dyDescent="0.3">
      <c r="B219" s="53">
        <v>2019</v>
      </c>
      <c r="C219" s="15" t="s">
        <v>206</v>
      </c>
      <c r="D219" s="15" t="s">
        <v>88</v>
      </c>
      <c r="E219" s="15">
        <v>2013</v>
      </c>
      <c r="F219" s="15" t="s">
        <v>94</v>
      </c>
      <c r="G219" s="15">
        <v>5</v>
      </c>
      <c r="H219" s="51">
        <v>0</v>
      </c>
      <c r="I219" s="50">
        <f t="shared" si="9"/>
        <v>0</v>
      </c>
      <c r="J219" s="50">
        <f t="shared" si="10"/>
        <v>0</v>
      </c>
      <c r="K219" s="50">
        <f t="shared" si="11"/>
        <v>0</v>
      </c>
      <c r="L219" s="15"/>
      <c r="M219" s="15"/>
      <c r="N219" s="15"/>
      <c r="O219" s="15"/>
      <c r="P219" s="15"/>
      <c r="Q219" s="15"/>
      <c r="R219" s="15"/>
      <c r="S219" s="15"/>
    </row>
    <row r="220" spans="2:19" x14ac:dyDescent="0.3">
      <c r="B220" s="53">
        <v>2019</v>
      </c>
      <c r="C220" s="15" t="s">
        <v>205</v>
      </c>
      <c r="D220" s="15" t="s">
        <v>204</v>
      </c>
      <c r="E220" s="15">
        <v>2019</v>
      </c>
      <c r="F220" s="15" t="s">
        <v>99</v>
      </c>
      <c r="G220" s="15">
        <v>4</v>
      </c>
      <c r="H220" s="51">
        <v>2</v>
      </c>
      <c r="I220" s="50">
        <f t="shared" si="9"/>
        <v>0</v>
      </c>
      <c r="J220" s="50">
        <f t="shared" si="10"/>
        <v>2</v>
      </c>
      <c r="K220" s="50">
        <f t="shared" si="11"/>
        <v>0</v>
      </c>
      <c r="L220" s="15"/>
      <c r="M220" s="15"/>
      <c r="N220" s="15"/>
      <c r="O220" s="15"/>
      <c r="P220" s="15"/>
      <c r="Q220" s="15"/>
      <c r="R220" s="15"/>
      <c r="S220" s="15"/>
    </row>
    <row r="221" spans="2:19" x14ac:dyDescent="0.3">
      <c r="B221" s="53">
        <v>2019</v>
      </c>
      <c r="C221" s="15" t="s">
        <v>203</v>
      </c>
      <c r="D221" s="15" t="s">
        <v>202</v>
      </c>
      <c r="E221" s="15">
        <v>2017</v>
      </c>
      <c r="F221" s="15" t="s">
        <v>82</v>
      </c>
      <c r="G221" s="15">
        <v>5</v>
      </c>
      <c r="H221" s="51">
        <v>2136</v>
      </c>
      <c r="I221" s="50">
        <f t="shared" si="9"/>
        <v>0</v>
      </c>
      <c r="J221" s="50">
        <f t="shared" si="10"/>
        <v>0</v>
      </c>
      <c r="K221" s="50">
        <f t="shared" si="11"/>
        <v>2136</v>
      </c>
      <c r="L221" s="15"/>
      <c r="M221" s="15"/>
      <c r="N221" s="15"/>
      <c r="O221" s="15"/>
      <c r="P221" s="15"/>
      <c r="Q221" s="15"/>
      <c r="R221" s="15"/>
      <c r="S221" s="15"/>
    </row>
    <row r="222" spans="2:19" x14ac:dyDescent="0.3">
      <c r="B222" s="53">
        <v>2019</v>
      </c>
      <c r="C222" s="15" t="s">
        <v>201</v>
      </c>
      <c r="D222" s="15" t="s">
        <v>200</v>
      </c>
      <c r="E222" s="15">
        <v>2016</v>
      </c>
      <c r="F222" s="15" t="s">
        <v>82</v>
      </c>
      <c r="G222" s="15">
        <v>5</v>
      </c>
      <c r="H222" s="51">
        <v>111</v>
      </c>
      <c r="I222" s="50">
        <f t="shared" si="9"/>
        <v>0</v>
      </c>
      <c r="J222" s="50">
        <f t="shared" si="10"/>
        <v>0</v>
      </c>
      <c r="K222" s="50">
        <f t="shared" si="11"/>
        <v>111</v>
      </c>
      <c r="L222" s="15"/>
      <c r="M222" s="15"/>
      <c r="N222" s="15"/>
      <c r="O222" s="15"/>
      <c r="P222" s="15"/>
      <c r="Q222" s="15"/>
      <c r="R222" s="15"/>
      <c r="S222" s="15"/>
    </row>
    <row r="223" spans="2:19" x14ac:dyDescent="0.3">
      <c r="B223" s="53">
        <v>2019</v>
      </c>
      <c r="C223" s="15" t="s">
        <v>199</v>
      </c>
      <c r="D223" s="15" t="s">
        <v>198</v>
      </c>
      <c r="E223" s="15">
        <v>2017</v>
      </c>
      <c r="F223" s="15" t="s">
        <v>94</v>
      </c>
      <c r="G223" s="15">
        <v>5</v>
      </c>
      <c r="H223" s="51">
        <v>2</v>
      </c>
      <c r="I223" s="50">
        <f t="shared" si="9"/>
        <v>0</v>
      </c>
      <c r="J223" s="50">
        <f t="shared" si="10"/>
        <v>0</v>
      </c>
      <c r="K223" s="50">
        <f t="shared" si="11"/>
        <v>2</v>
      </c>
      <c r="L223" s="15"/>
      <c r="M223" s="15"/>
      <c r="N223" s="15"/>
      <c r="O223" s="15"/>
      <c r="P223" s="15"/>
      <c r="Q223" s="15"/>
      <c r="R223" s="15"/>
      <c r="S223" s="15"/>
    </row>
    <row r="224" spans="2:19" x14ac:dyDescent="0.3">
      <c r="B224" s="53">
        <v>2019</v>
      </c>
      <c r="C224" s="15" t="s">
        <v>197</v>
      </c>
      <c r="D224" s="15" t="s">
        <v>196</v>
      </c>
      <c r="E224" s="15">
        <v>2020</v>
      </c>
      <c r="F224" s="15" t="s">
        <v>117</v>
      </c>
      <c r="G224" s="15">
        <v>5</v>
      </c>
      <c r="H224" s="51">
        <v>0</v>
      </c>
      <c r="I224" s="50">
        <f t="shared" si="9"/>
        <v>0</v>
      </c>
      <c r="J224" s="50">
        <f t="shared" si="10"/>
        <v>0</v>
      </c>
      <c r="K224" s="50">
        <f t="shared" si="11"/>
        <v>0</v>
      </c>
      <c r="L224" s="15"/>
      <c r="M224" s="15"/>
      <c r="N224" s="15"/>
      <c r="O224" s="15"/>
      <c r="P224" s="15"/>
      <c r="Q224" s="15"/>
      <c r="R224" s="15"/>
      <c r="S224" s="15"/>
    </row>
    <row r="225" spans="2:19" x14ac:dyDescent="0.3">
      <c r="B225" s="53">
        <v>2019</v>
      </c>
      <c r="C225" s="15" t="s">
        <v>195</v>
      </c>
      <c r="D225" s="15" t="s">
        <v>194</v>
      </c>
      <c r="E225" s="15">
        <v>2019</v>
      </c>
      <c r="F225" s="15" t="s">
        <v>94</v>
      </c>
      <c r="G225" s="15">
        <v>3</v>
      </c>
      <c r="H225" s="51">
        <v>450</v>
      </c>
      <c r="I225" s="50">
        <f t="shared" si="9"/>
        <v>450</v>
      </c>
      <c r="J225" s="50">
        <f t="shared" si="10"/>
        <v>0</v>
      </c>
      <c r="K225" s="50">
        <f t="shared" si="11"/>
        <v>0</v>
      </c>
      <c r="L225" s="15"/>
      <c r="M225" s="15"/>
      <c r="N225" s="15"/>
      <c r="O225" s="15"/>
      <c r="P225" s="15"/>
      <c r="Q225" s="15"/>
      <c r="R225" s="15"/>
      <c r="S225" s="15"/>
    </row>
    <row r="226" spans="2:19" x14ac:dyDescent="0.3">
      <c r="B226" s="53">
        <v>2019</v>
      </c>
      <c r="C226" s="15" t="s">
        <v>193</v>
      </c>
      <c r="D226" s="15" t="s">
        <v>192</v>
      </c>
      <c r="E226" s="15">
        <v>2019</v>
      </c>
      <c r="F226" s="15" t="s">
        <v>77</v>
      </c>
      <c r="G226" s="15">
        <v>5</v>
      </c>
      <c r="H226" s="51">
        <v>43</v>
      </c>
      <c r="I226" s="50">
        <f t="shared" si="9"/>
        <v>0</v>
      </c>
      <c r="J226" s="50">
        <f t="shared" si="10"/>
        <v>0</v>
      </c>
      <c r="K226" s="50">
        <f t="shared" si="11"/>
        <v>43</v>
      </c>
      <c r="L226" s="15"/>
      <c r="M226" s="15"/>
      <c r="N226" s="15"/>
      <c r="O226" s="15"/>
      <c r="P226" s="15"/>
      <c r="Q226" s="15"/>
      <c r="R226" s="15"/>
      <c r="S226" s="15"/>
    </row>
    <row r="227" spans="2:19" x14ac:dyDescent="0.3">
      <c r="B227" s="53">
        <v>2019</v>
      </c>
      <c r="C227" s="15" t="s">
        <v>191</v>
      </c>
      <c r="D227" s="15" t="s">
        <v>88</v>
      </c>
      <c r="E227" s="15">
        <v>2021</v>
      </c>
      <c r="F227" s="15" t="s">
        <v>77</v>
      </c>
      <c r="G227" s="15">
        <v>5</v>
      </c>
      <c r="H227" s="51">
        <v>0</v>
      </c>
      <c r="I227" s="50">
        <f t="shared" si="9"/>
        <v>0</v>
      </c>
      <c r="J227" s="50">
        <f t="shared" si="10"/>
        <v>0</v>
      </c>
      <c r="K227" s="50">
        <f t="shared" si="11"/>
        <v>0</v>
      </c>
      <c r="L227" s="15"/>
      <c r="M227" s="15"/>
      <c r="N227" s="15"/>
      <c r="O227" s="15"/>
      <c r="P227" s="15"/>
      <c r="Q227" s="15"/>
      <c r="R227" s="15"/>
      <c r="S227" s="15"/>
    </row>
    <row r="228" spans="2:19" x14ac:dyDescent="0.3">
      <c r="B228" s="53">
        <v>2019</v>
      </c>
      <c r="C228" s="15" t="s">
        <v>190</v>
      </c>
      <c r="D228" s="15" t="s">
        <v>95</v>
      </c>
      <c r="E228" s="15">
        <v>2019</v>
      </c>
      <c r="F228" s="15" t="s">
        <v>94</v>
      </c>
      <c r="G228" s="15">
        <v>3</v>
      </c>
      <c r="H228" s="51">
        <v>663</v>
      </c>
      <c r="I228" s="50">
        <f t="shared" si="9"/>
        <v>663</v>
      </c>
      <c r="J228" s="50">
        <f t="shared" si="10"/>
        <v>0</v>
      </c>
      <c r="K228" s="50">
        <f t="shared" si="11"/>
        <v>0</v>
      </c>
      <c r="L228" s="15"/>
      <c r="M228" s="15"/>
      <c r="N228" s="15"/>
      <c r="O228" s="15"/>
      <c r="P228" s="15"/>
      <c r="Q228" s="15"/>
      <c r="R228" s="15"/>
      <c r="S228" s="15"/>
    </row>
    <row r="229" spans="2:19" x14ac:dyDescent="0.3">
      <c r="B229" s="53">
        <v>2019</v>
      </c>
      <c r="C229" s="15" t="s">
        <v>189</v>
      </c>
      <c r="D229" s="15" t="s">
        <v>88</v>
      </c>
      <c r="E229" s="15">
        <v>2014</v>
      </c>
      <c r="F229" s="15" t="s">
        <v>94</v>
      </c>
      <c r="G229" s="15">
        <v>5</v>
      </c>
      <c r="H229" s="51">
        <v>527</v>
      </c>
      <c r="I229" s="50">
        <f t="shared" si="9"/>
        <v>0</v>
      </c>
      <c r="J229" s="50">
        <f t="shared" si="10"/>
        <v>0</v>
      </c>
      <c r="K229" s="50">
        <f t="shared" si="11"/>
        <v>527</v>
      </c>
      <c r="L229" s="15"/>
      <c r="M229" s="15"/>
      <c r="N229" s="15"/>
      <c r="O229" s="15"/>
      <c r="P229" s="15"/>
      <c r="Q229" s="15"/>
      <c r="R229" s="15"/>
      <c r="S229" s="15"/>
    </row>
    <row r="230" spans="2:19" x14ac:dyDescent="0.3">
      <c r="B230" s="53">
        <v>2019</v>
      </c>
      <c r="C230" s="15" t="s">
        <v>188</v>
      </c>
      <c r="D230" s="15" t="s">
        <v>183</v>
      </c>
      <c r="E230" s="15">
        <v>2019</v>
      </c>
      <c r="F230" s="15" t="s">
        <v>117</v>
      </c>
      <c r="G230" s="15">
        <v>5</v>
      </c>
      <c r="H230" s="51">
        <v>0</v>
      </c>
      <c r="I230" s="50">
        <f t="shared" si="9"/>
        <v>0</v>
      </c>
      <c r="J230" s="50">
        <f t="shared" si="10"/>
        <v>0</v>
      </c>
      <c r="K230" s="50">
        <f t="shared" si="11"/>
        <v>0</v>
      </c>
      <c r="L230" s="15"/>
      <c r="M230" s="15"/>
      <c r="N230" s="15"/>
      <c r="O230" s="15"/>
      <c r="P230" s="15"/>
      <c r="Q230" s="15"/>
      <c r="R230" s="15"/>
      <c r="S230" s="15"/>
    </row>
    <row r="231" spans="2:19" x14ac:dyDescent="0.3">
      <c r="B231" s="53">
        <v>2019</v>
      </c>
      <c r="C231" s="15" t="s">
        <v>187</v>
      </c>
      <c r="D231" s="15" t="s">
        <v>88</v>
      </c>
      <c r="E231" s="15">
        <v>2017</v>
      </c>
      <c r="F231" s="15" t="s">
        <v>82</v>
      </c>
      <c r="G231" s="15">
        <v>5</v>
      </c>
      <c r="H231" s="51">
        <v>855</v>
      </c>
      <c r="I231" s="50">
        <f t="shared" si="9"/>
        <v>0</v>
      </c>
      <c r="J231" s="50">
        <f t="shared" si="10"/>
        <v>0</v>
      </c>
      <c r="K231" s="50">
        <f t="shared" si="11"/>
        <v>855</v>
      </c>
      <c r="L231" s="15"/>
      <c r="M231" s="15"/>
      <c r="N231" s="15"/>
      <c r="O231" s="15"/>
      <c r="P231" s="15"/>
      <c r="Q231" s="15"/>
      <c r="R231" s="15"/>
      <c r="S231" s="15"/>
    </row>
    <row r="232" spans="2:19" x14ac:dyDescent="0.3">
      <c r="B232" s="53">
        <v>2019</v>
      </c>
      <c r="C232" s="15" t="s">
        <v>186</v>
      </c>
      <c r="D232" s="15" t="s">
        <v>88</v>
      </c>
      <c r="E232" s="15">
        <v>2017</v>
      </c>
      <c r="F232" s="15" t="s">
        <v>77</v>
      </c>
      <c r="G232" s="15">
        <v>5</v>
      </c>
      <c r="H232" s="51">
        <v>709</v>
      </c>
      <c r="I232" s="50">
        <f t="shared" si="9"/>
        <v>0</v>
      </c>
      <c r="J232" s="50">
        <f t="shared" si="10"/>
        <v>0</v>
      </c>
      <c r="K232" s="50">
        <f t="shared" si="11"/>
        <v>709</v>
      </c>
      <c r="L232" s="15"/>
      <c r="M232" s="15"/>
      <c r="N232" s="15"/>
      <c r="O232" s="15"/>
      <c r="P232" s="15"/>
      <c r="Q232" s="15"/>
      <c r="R232" s="15"/>
      <c r="S232" s="15"/>
    </row>
    <row r="233" spans="2:19" x14ac:dyDescent="0.3">
      <c r="B233" s="53">
        <v>2019</v>
      </c>
      <c r="C233" s="15" t="s">
        <v>185</v>
      </c>
      <c r="D233" s="15" t="s">
        <v>88</v>
      </c>
      <c r="E233" s="15">
        <v>2019</v>
      </c>
      <c r="F233" s="15" t="s">
        <v>90</v>
      </c>
      <c r="G233" s="15">
        <v>5</v>
      </c>
      <c r="H233" s="51">
        <v>362</v>
      </c>
      <c r="I233" s="50">
        <f t="shared" si="9"/>
        <v>0</v>
      </c>
      <c r="J233" s="50">
        <f t="shared" si="10"/>
        <v>0</v>
      </c>
      <c r="K233" s="50">
        <f t="shared" si="11"/>
        <v>362</v>
      </c>
      <c r="L233" s="15"/>
      <c r="M233" s="15"/>
      <c r="N233" s="15"/>
      <c r="O233" s="15"/>
      <c r="P233" s="15"/>
      <c r="Q233" s="15"/>
      <c r="R233" s="15"/>
      <c r="S233" s="15"/>
    </row>
    <row r="234" spans="2:19" x14ac:dyDescent="0.3">
      <c r="B234" s="53">
        <v>2019</v>
      </c>
      <c r="C234" s="15" t="s">
        <v>184</v>
      </c>
      <c r="D234" s="15" t="s">
        <v>183</v>
      </c>
      <c r="E234" s="15">
        <v>2019</v>
      </c>
      <c r="F234" s="15" t="s">
        <v>117</v>
      </c>
      <c r="G234" s="15">
        <v>5</v>
      </c>
      <c r="H234" s="51">
        <v>503</v>
      </c>
      <c r="I234" s="50">
        <f t="shared" si="9"/>
        <v>0</v>
      </c>
      <c r="J234" s="50">
        <f t="shared" si="10"/>
        <v>0</v>
      </c>
      <c r="K234" s="50">
        <f t="shared" si="11"/>
        <v>503</v>
      </c>
      <c r="L234" s="15"/>
      <c r="M234" s="15"/>
      <c r="N234" s="15"/>
      <c r="O234" s="15"/>
      <c r="P234" s="15"/>
      <c r="Q234" s="15"/>
      <c r="R234" s="15"/>
      <c r="S234" s="15"/>
    </row>
    <row r="235" spans="2:19" x14ac:dyDescent="0.3">
      <c r="B235" s="53">
        <v>2019</v>
      </c>
      <c r="C235" s="15" t="s">
        <v>182</v>
      </c>
      <c r="D235" s="15" t="s">
        <v>88</v>
      </c>
      <c r="E235" s="15">
        <v>2015</v>
      </c>
      <c r="F235" s="15" t="s">
        <v>90</v>
      </c>
      <c r="G235" s="15">
        <v>5</v>
      </c>
      <c r="H235" s="51">
        <v>31</v>
      </c>
      <c r="I235" s="50">
        <f t="shared" si="9"/>
        <v>0</v>
      </c>
      <c r="J235" s="50">
        <f t="shared" si="10"/>
        <v>0</v>
      </c>
      <c r="K235" s="50">
        <f t="shared" si="11"/>
        <v>31</v>
      </c>
      <c r="L235" s="15"/>
      <c r="M235" s="15"/>
      <c r="N235" s="15"/>
      <c r="O235" s="15"/>
      <c r="P235" s="15"/>
      <c r="Q235" s="15"/>
      <c r="R235" s="15"/>
      <c r="S235" s="15"/>
    </row>
    <row r="236" spans="2:19" x14ac:dyDescent="0.3">
      <c r="B236" s="53">
        <v>2019</v>
      </c>
      <c r="C236" s="15" t="s">
        <v>181</v>
      </c>
      <c r="D236" s="15" t="s">
        <v>180</v>
      </c>
      <c r="E236" s="15">
        <v>2014</v>
      </c>
      <c r="F236" s="15" t="s">
        <v>94</v>
      </c>
      <c r="G236" s="15">
        <v>4</v>
      </c>
      <c r="H236" s="51">
        <v>0</v>
      </c>
      <c r="I236" s="50">
        <f t="shared" si="9"/>
        <v>0</v>
      </c>
      <c r="J236" s="50">
        <f t="shared" si="10"/>
        <v>0</v>
      </c>
      <c r="K236" s="50">
        <f t="shared" si="11"/>
        <v>0</v>
      </c>
      <c r="L236" s="15"/>
      <c r="M236" s="15"/>
      <c r="N236" s="15"/>
      <c r="O236" s="15"/>
      <c r="P236" s="15"/>
      <c r="Q236" s="15"/>
      <c r="R236" s="15"/>
      <c r="S236" s="15"/>
    </row>
    <row r="237" spans="2:19" x14ac:dyDescent="0.3">
      <c r="B237" s="53">
        <v>2019</v>
      </c>
      <c r="C237" s="15" t="s">
        <v>179</v>
      </c>
      <c r="D237" s="15" t="s">
        <v>178</v>
      </c>
      <c r="E237" s="15">
        <v>2014</v>
      </c>
      <c r="F237" s="15" t="s">
        <v>94</v>
      </c>
      <c r="G237" s="15">
        <v>4</v>
      </c>
      <c r="H237" s="51">
        <v>773</v>
      </c>
      <c r="I237" s="50">
        <f t="shared" si="9"/>
        <v>0</v>
      </c>
      <c r="J237" s="50">
        <f t="shared" si="10"/>
        <v>773</v>
      </c>
      <c r="K237" s="50">
        <f t="shared" si="11"/>
        <v>0</v>
      </c>
      <c r="L237" s="15"/>
      <c r="M237" s="15"/>
      <c r="N237" s="15"/>
      <c r="O237" s="15"/>
      <c r="P237" s="15"/>
      <c r="Q237" s="15"/>
      <c r="R237" s="15"/>
      <c r="S237" s="15"/>
    </row>
    <row r="238" spans="2:19" x14ac:dyDescent="0.3">
      <c r="B238" s="53">
        <v>2019</v>
      </c>
      <c r="C238" s="15" t="s">
        <v>177</v>
      </c>
      <c r="D238" s="15" t="s">
        <v>176</v>
      </c>
      <c r="E238" s="15">
        <v>2019</v>
      </c>
      <c r="F238" s="15" t="s">
        <v>117</v>
      </c>
      <c r="G238" s="15">
        <v>5</v>
      </c>
      <c r="H238" s="51">
        <v>0</v>
      </c>
      <c r="I238" s="50">
        <f t="shared" si="9"/>
        <v>0</v>
      </c>
      <c r="J238" s="50">
        <f t="shared" si="10"/>
        <v>0</v>
      </c>
      <c r="K238" s="50">
        <f t="shared" si="11"/>
        <v>0</v>
      </c>
      <c r="L238" s="15"/>
      <c r="M238" s="15"/>
      <c r="N238" s="15"/>
      <c r="O238" s="15"/>
      <c r="P238" s="15"/>
      <c r="Q238" s="15"/>
      <c r="R238" s="15"/>
      <c r="S238" s="15"/>
    </row>
    <row r="239" spans="2:19" x14ac:dyDescent="0.3">
      <c r="B239" s="53">
        <v>2019</v>
      </c>
      <c r="C239" s="15" t="s">
        <v>175</v>
      </c>
      <c r="D239" s="15" t="s">
        <v>174</v>
      </c>
      <c r="E239" s="15">
        <v>2016</v>
      </c>
      <c r="F239" s="15" t="s">
        <v>117</v>
      </c>
      <c r="G239" s="15">
        <v>4</v>
      </c>
      <c r="H239" s="51">
        <v>0</v>
      </c>
      <c r="I239" s="50">
        <f t="shared" si="9"/>
        <v>0</v>
      </c>
      <c r="J239" s="50">
        <f t="shared" si="10"/>
        <v>0</v>
      </c>
      <c r="K239" s="50">
        <f t="shared" si="11"/>
        <v>0</v>
      </c>
      <c r="L239" s="15"/>
      <c r="M239" s="15"/>
      <c r="N239" s="15"/>
      <c r="O239" s="15"/>
      <c r="P239" s="15"/>
      <c r="Q239" s="15"/>
      <c r="R239" s="15"/>
      <c r="S239" s="15"/>
    </row>
    <row r="240" spans="2:19" x14ac:dyDescent="0.3">
      <c r="B240" s="53">
        <v>2019</v>
      </c>
      <c r="C240" s="15" t="s">
        <v>173</v>
      </c>
      <c r="D240" s="15" t="s">
        <v>88</v>
      </c>
      <c r="E240" s="15">
        <v>2016</v>
      </c>
      <c r="F240" s="15" t="s">
        <v>117</v>
      </c>
      <c r="G240" s="15">
        <v>4</v>
      </c>
      <c r="H240" s="51">
        <v>14</v>
      </c>
      <c r="I240" s="50">
        <f t="shared" si="9"/>
        <v>0</v>
      </c>
      <c r="J240" s="50">
        <f t="shared" si="10"/>
        <v>14</v>
      </c>
      <c r="K240" s="50">
        <f t="shared" si="11"/>
        <v>0</v>
      </c>
      <c r="L240" s="15"/>
      <c r="M240" s="15"/>
      <c r="N240" s="15"/>
      <c r="O240" s="15"/>
      <c r="P240" s="15"/>
      <c r="Q240" s="15"/>
      <c r="R240" s="15"/>
      <c r="S240" s="15"/>
    </row>
    <row r="241" spans="2:19" x14ac:dyDescent="0.3">
      <c r="B241" s="53">
        <v>2019</v>
      </c>
      <c r="C241" s="15" t="s">
        <v>172</v>
      </c>
      <c r="D241" s="15" t="s">
        <v>171</v>
      </c>
      <c r="E241" s="15">
        <v>2019</v>
      </c>
      <c r="F241" s="15" t="s">
        <v>82</v>
      </c>
      <c r="G241" s="15">
        <v>5</v>
      </c>
      <c r="H241" s="51">
        <v>1</v>
      </c>
      <c r="I241" s="50">
        <f t="shared" si="9"/>
        <v>0</v>
      </c>
      <c r="J241" s="50">
        <f t="shared" si="10"/>
        <v>0</v>
      </c>
      <c r="K241" s="50">
        <f t="shared" si="11"/>
        <v>1</v>
      </c>
      <c r="L241" s="15"/>
      <c r="M241" s="15"/>
      <c r="N241" s="15"/>
      <c r="O241" s="15"/>
      <c r="P241" s="15"/>
      <c r="Q241" s="15"/>
      <c r="R241" s="15"/>
      <c r="S241" s="15"/>
    </row>
    <row r="242" spans="2:19" x14ac:dyDescent="0.3">
      <c r="B242" s="53">
        <v>2019</v>
      </c>
      <c r="C242" s="15" t="s">
        <v>170</v>
      </c>
      <c r="D242" s="15" t="s">
        <v>88</v>
      </c>
      <c r="E242" s="15">
        <v>2017</v>
      </c>
      <c r="F242" s="15" t="s">
        <v>117</v>
      </c>
      <c r="G242" s="15">
        <v>5</v>
      </c>
      <c r="H242" s="51">
        <v>0</v>
      </c>
      <c r="I242" s="50">
        <f t="shared" si="9"/>
        <v>0</v>
      </c>
      <c r="J242" s="50">
        <f t="shared" si="10"/>
        <v>0</v>
      </c>
      <c r="K242" s="50">
        <f t="shared" si="11"/>
        <v>0</v>
      </c>
      <c r="L242" s="15"/>
      <c r="M242" s="15"/>
      <c r="N242" s="15"/>
      <c r="O242" s="15"/>
      <c r="P242" s="15"/>
      <c r="Q242" s="15"/>
      <c r="R242" s="15"/>
      <c r="S242" s="15"/>
    </row>
    <row r="243" spans="2:19" x14ac:dyDescent="0.3">
      <c r="B243" s="53">
        <v>2019</v>
      </c>
      <c r="C243" s="15" t="s">
        <v>169</v>
      </c>
      <c r="D243" s="15" t="s">
        <v>168</v>
      </c>
      <c r="E243" s="15">
        <v>2016</v>
      </c>
      <c r="F243" s="15" t="s">
        <v>117</v>
      </c>
      <c r="G243" s="15">
        <v>5</v>
      </c>
      <c r="H243" s="51">
        <v>0</v>
      </c>
      <c r="I243" s="50">
        <f t="shared" si="9"/>
        <v>0</v>
      </c>
      <c r="J243" s="50">
        <f t="shared" si="10"/>
        <v>0</v>
      </c>
      <c r="K243" s="50">
        <f t="shared" si="11"/>
        <v>0</v>
      </c>
      <c r="L243" s="15"/>
      <c r="M243" s="15"/>
      <c r="N243" s="15"/>
      <c r="O243" s="15"/>
      <c r="P243" s="15"/>
      <c r="Q243" s="15"/>
      <c r="R243" s="15"/>
      <c r="S243" s="15"/>
    </row>
    <row r="244" spans="2:19" x14ac:dyDescent="0.3">
      <c r="B244" s="53">
        <v>2019</v>
      </c>
      <c r="C244" s="15" t="s">
        <v>167</v>
      </c>
      <c r="D244" s="15" t="s">
        <v>88</v>
      </c>
      <c r="E244" s="15">
        <v>2014</v>
      </c>
      <c r="F244" s="15" t="s">
        <v>90</v>
      </c>
      <c r="G244" s="15">
        <v>5</v>
      </c>
      <c r="H244" s="51">
        <v>0</v>
      </c>
      <c r="I244" s="50">
        <f t="shared" si="9"/>
        <v>0</v>
      </c>
      <c r="J244" s="50">
        <f t="shared" si="10"/>
        <v>0</v>
      </c>
      <c r="K244" s="50">
        <f t="shared" si="11"/>
        <v>0</v>
      </c>
      <c r="L244" s="15"/>
      <c r="M244" s="15"/>
      <c r="N244" s="15"/>
      <c r="O244" s="15"/>
      <c r="P244" s="15"/>
      <c r="Q244" s="15"/>
      <c r="R244" s="15"/>
      <c r="S244" s="15"/>
    </row>
    <row r="245" spans="2:19" x14ac:dyDescent="0.3">
      <c r="B245" s="53">
        <v>2019</v>
      </c>
      <c r="C245" s="15" t="s">
        <v>166</v>
      </c>
      <c r="D245" s="15" t="s">
        <v>88</v>
      </c>
      <c r="E245" s="15">
        <v>2017</v>
      </c>
      <c r="F245" s="15" t="s">
        <v>117</v>
      </c>
      <c r="G245" s="15">
        <v>5</v>
      </c>
      <c r="H245" s="51">
        <v>45</v>
      </c>
      <c r="I245" s="50">
        <f t="shared" si="9"/>
        <v>0</v>
      </c>
      <c r="J245" s="50">
        <f t="shared" si="10"/>
        <v>0</v>
      </c>
      <c r="K245" s="50">
        <f t="shared" si="11"/>
        <v>45</v>
      </c>
      <c r="L245" s="15"/>
      <c r="M245" s="15"/>
      <c r="N245" s="15"/>
      <c r="O245" s="15"/>
      <c r="P245" s="15"/>
      <c r="Q245" s="15"/>
      <c r="R245" s="15"/>
      <c r="S245" s="15"/>
    </row>
    <row r="246" spans="2:19" x14ac:dyDescent="0.3">
      <c r="B246" s="53">
        <v>2019</v>
      </c>
      <c r="C246" s="15" t="s">
        <v>165</v>
      </c>
      <c r="D246" s="15" t="s">
        <v>164</v>
      </c>
      <c r="E246" s="15">
        <v>2016</v>
      </c>
      <c r="F246" s="15" t="s">
        <v>94</v>
      </c>
      <c r="G246" s="15">
        <v>4</v>
      </c>
      <c r="H246" s="51">
        <v>1013</v>
      </c>
      <c r="I246" s="50">
        <f t="shared" si="9"/>
        <v>0</v>
      </c>
      <c r="J246" s="50">
        <f t="shared" si="10"/>
        <v>1013</v>
      </c>
      <c r="K246" s="50">
        <f t="shared" si="11"/>
        <v>0</v>
      </c>
      <c r="L246" s="15"/>
      <c r="M246" s="15"/>
      <c r="N246" s="15"/>
      <c r="O246" s="15"/>
      <c r="P246" s="15"/>
      <c r="Q246" s="15"/>
      <c r="R246" s="15"/>
      <c r="S246" s="15"/>
    </row>
    <row r="247" spans="2:19" x14ac:dyDescent="0.3">
      <c r="B247" s="53">
        <v>2019</v>
      </c>
      <c r="C247" s="15" t="s">
        <v>163</v>
      </c>
      <c r="D247" s="15" t="s">
        <v>162</v>
      </c>
      <c r="E247" s="15">
        <v>2014</v>
      </c>
      <c r="F247" s="15" t="s">
        <v>94</v>
      </c>
      <c r="G247" s="15">
        <v>3</v>
      </c>
      <c r="H247" s="51">
        <v>464</v>
      </c>
      <c r="I247" s="50">
        <f t="shared" si="9"/>
        <v>464</v>
      </c>
      <c r="J247" s="50">
        <f t="shared" si="10"/>
        <v>0</v>
      </c>
      <c r="K247" s="50">
        <f t="shared" si="11"/>
        <v>0</v>
      </c>
      <c r="L247" s="15"/>
      <c r="M247" s="15"/>
      <c r="N247" s="15"/>
      <c r="O247" s="15"/>
      <c r="P247" s="15"/>
      <c r="Q247" s="15"/>
      <c r="R247" s="15"/>
      <c r="S247" s="15"/>
    </row>
    <row r="248" spans="2:19" x14ac:dyDescent="0.3">
      <c r="B248" s="53">
        <v>2019</v>
      </c>
      <c r="C248" s="15" t="s">
        <v>161</v>
      </c>
      <c r="D248" s="15" t="s">
        <v>160</v>
      </c>
      <c r="E248" s="15">
        <v>2016</v>
      </c>
      <c r="F248" s="15" t="s">
        <v>94</v>
      </c>
      <c r="G248" s="15">
        <v>5</v>
      </c>
      <c r="H248" s="51">
        <v>1191</v>
      </c>
      <c r="I248" s="50">
        <f t="shared" si="9"/>
        <v>0</v>
      </c>
      <c r="J248" s="50">
        <f t="shared" si="10"/>
        <v>0</v>
      </c>
      <c r="K248" s="50">
        <f t="shared" si="11"/>
        <v>1191</v>
      </c>
      <c r="L248" s="15"/>
      <c r="M248" s="15"/>
      <c r="N248" s="15"/>
      <c r="O248" s="15"/>
      <c r="P248" s="15"/>
      <c r="Q248" s="15"/>
      <c r="R248" s="15"/>
      <c r="S248" s="15"/>
    </row>
    <row r="249" spans="2:19" x14ac:dyDescent="0.3">
      <c r="B249" s="53">
        <v>2019</v>
      </c>
      <c r="C249" s="15" t="s">
        <v>159</v>
      </c>
      <c r="D249" s="15" t="s">
        <v>158</v>
      </c>
      <c r="E249" s="15">
        <v>2018</v>
      </c>
      <c r="F249" s="15" t="s">
        <v>94</v>
      </c>
      <c r="G249" s="15">
        <v>3</v>
      </c>
      <c r="H249" s="51">
        <v>295</v>
      </c>
      <c r="I249" s="50">
        <f t="shared" si="9"/>
        <v>295</v>
      </c>
      <c r="J249" s="50">
        <f t="shared" si="10"/>
        <v>0</v>
      </c>
      <c r="K249" s="50">
        <f t="shared" si="11"/>
        <v>0</v>
      </c>
      <c r="L249" s="15"/>
      <c r="M249" s="15"/>
      <c r="N249" s="15"/>
      <c r="O249" s="15"/>
      <c r="P249" s="15"/>
      <c r="Q249" s="15"/>
      <c r="R249" s="15"/>
      <c r="S249" s="15"/>
    </row>
    <row r="250" spans="2:19" x14ac:dyDescent="0.3">
      <c r="B250" s="53">
        <v>2019</v>
      </c>
      <c r="C250" s="15" t="s">
        <v>157</v>
      </c>
      <c r="D250" s="15" t="s">
        <v>156</v>
      </c>
      <c r="E250" s="15">
        <v>2017</v>
      </c>
      <c r="F250" s="15" t="s">
        <v>94</v>
      </c>
      <c r="G250" s="15">
        <v>4</v>
      </c>
      <c r="H250" s="51">
        <v>1680</v>
      </c>
      <c r="I250" s="50">
        <f t="shared" si="9"/>
        <v>0</v>
      </c>
      <c r="J250" s="50">
        <f t="shared" si="10"/>
        <v>1680</v>
      </c>
      <c r="K250" s="50">
        <f t="shared" si="11"/>
        <v>0</v>
      </c>
      <c r="L250" s="15"/>
      <c r="M250" s="15"/>
      <c r="N250" s="15"/>
      <c r="O250" s="15"/>
      <c r="P250" s="15"/>
      <c r="Q250" s="15"/>
      <c r="R250" s="15"/>
      <c r="S250" s="15"/>
    </row>
    <row r="251" spans="2:19" x14ac:dyDescent="0.3">
      <c r="B251" s="53">
        <v>2019</v>
      </c>
      <c r="C251" s="15" t="s">
        <v>155</v>
      </c>
      <c r="D251" s="15" t="s">
        <v>88</v>
      </c>
      <c r="E251" s="15">
        <v>2013</v>
      </c>
      <c r="F251" s="15" t="s">
        <v>117</v>
      </c>
      <c r="G251" s="15">
        <v>5</v>
      </c>
      <c r="H251" s="51">
        <v>324</v>
      </c>
      <c r="I251" s="50">
        <f t="shared" si="9"/>
        <v>0</v>
      </c>
      <c r="J251" s="50">
        <f t="shared" si="10"/>
        <v>0</v>
      </c>
      <c r="K251" s="50">
        <f t="shared" si="11"/>
        <v>324</v>
      </c>
      <c r="L251" s="15"/>
      <c r="M251" s="15"/>
      <c r="N251" s="15"/>
      <c r="O251" s="15"/>
      <c r="P251" s="15"/>
      <c r="Q251" s="15"/>
      <c r="R251" s="15"/>
      <c r="S251" s="15"/>
    </row>
    <row r="252" spans="2:19" x14ac:dyDescent="0.3">
      <c r="B252" s="53">
        <v>2019</v>
      </c>
      <c r="C252" s="15" t="s">
        <v>154</v>
      </c>
      <c r="D252" s="15" t="s">
        <v>153</v>
      </c>
      <c r="E252" s="15">
        <v>2015</v>
      </c>
      <c r="F252" s="15" t="s">
        <v>94</v>
      </c>
      <c r="G252" s="15">
        <v>5</v>
      </c>
      <c r="H252" s="51">
        <v>1558</v>
      </c>
      <c r="I252" s="50">
        <f t="shared" si="9"/>
        <v>0</v>
      </c>
      <c r="J252" s="50">
        <f t="shared" si="10"/>
        <v>0</v>
      </c>
      <c r="K252" s="50">
        <f t="shared" si="11"/>
        <v>1558</v>
      </c>
      <c r="L252" s="15"/>
      <c r="M252" s="15"/>
      <c r="N252" s="15"/>
      <c r="O252" s="15"/>
      <c r="P252" s="15"/>
      <c r="Q252" s="15"/>
      <c r="R252" s="15"/>
      <c r="S252" s="15"/>
    </row>
    <row r="253" spans="2:19" x14ac:dyDescent="0.3">
      <c r="B253" s="53">
        <v>2019</v>
      </c>
      <c r="C253" s="15" t="s">
        <v>152</v>
      </c>
      <c r="D253" s="15" t="s">
        <v>151</v>
      </c>
      <c r="E253" s="15">
        <v>2019</v>
      </c>
      <c r="F253" s="15" t="s">
        <v>90</v>
      </c>
      <c r="G253" s="15">
        <v>5</v>
      </c>
      <c r="H253" s="51">
        <v>2</v>
      </c>
      <c r="I253" s="50">
        <f t="shared" si="9"/>
        <v>0</v>
      </c>
      <c r="J253" s="50">
        <f t="shared" si="10"/>
        <v>0</v>
      </c>
      <c r="K253" s="50">
        <f t="shared" si="11"/>
        <v>2</v>
      </c>
      <c r="L253" s="15"/>
      <c r="M253" s="15"/>
      <c r="N253" s="15"/>
      <c r="O253" s="15"/>
      <c r="P253" s="15"/>
      <c r="Q253" s="15"/>
      <c r="R253" s="15"/>
      <c r="S253" s="15"/>
    </row>
    <row r="254" spans="2:19" x14ac:dyDescent="0.3">
      <c r="B254" s="53">
        <v>2019</v>
      </c>
      <c r="C254" s="15" t="s">
        <v>150</v>
      </c>
      <c r="D254" s="15" t="s">
        <v>88</v>
      </c>
      <c r="E254" s="15">
        <v>2014</v>
      </c>
      <c r="F254" s="15" t="s">
        <v>85</v>
      </c>
      <c r="G254" s="15">
        <v>5</v>
      </c>
      <c r="H254" s="51">
        <v>0</v>
      </c>
      <c r="I254" s="50">
        <f t="shared" si="9"/>
        <v>0</v>
      </c>
      <c r="J254" s="50">
        <f t="shared" si="10"/>
        <v>0</v>
      </c>
      <c r="K254" s="50">
        <f t="shared" si="11"/>
        <v>0</v>
      </c>
      <c r="L254" s="15"/>
      <c r="M254" s="15"/>
      <c r="N254" s="15"/>
      <c r="O254" s="15"/>
      <c r="P254" s="15"/>
      <c r="Q254" s="15"/>
      <c r="R254" s="15"/>
      <c r="S254" s="15"/>
    </row>
    <row r="255" spans="2:19" x14ac:dyDescent="0.3">
      <c r="B255" s="53">
        <v>2019</v>
      </c>
      <c r="C255" s="15" t="s">
        <v>149</v>
      </c>
      <c r="D255" s="15" t="s">
        <v>148</v>
      </c>
      <c r="E255" s="15">
        <v>2019</v>
      </c>
      <c r="F255" s="15" t="s">
        <v>77</v>
      </c>
      <c r="G255" s="15">
        <v>5</v>
      </c>
      <c r="H255" s="51">
        <v>0</v>
      </c>
      <c r="I255" s="50">
        <f t="shared" si="9"/>
        <v>0</v>
      </c>
      <c r="J255" s="50">
        <f t="shared" si="10"/>
        <v>0</v>
      </c>
      <c r="K255" s="50">
        <f t="shared" si="11"/>
        <v>0</v>
      </c>
      <c r="L255" s="15"/>
      <c r="M255" s="15"/>
      <c r="N255" s="15"/>
      <c r="O255" s="15"/>
      <c r="P255" s="15"/>
      <c r="Q255" s="15"/>
      <c r="R255" s="15"/>
      <c r="S255" s="15"/>
    </row>
    <row r="256" spans="2:19" x14ac:dyDescent="0.3">
      <c r="B256" s="53">
        <v>2019</v>
      </c>
      <c r="C256" s="15" t="s">
        <v>147</v>
      </c>
      <c r="D256" s="15" t="s">
        <v>88</v>
      </c>
      <c r="E256" s="15">
        <v>2013</v>
      </c>
      <c r="F256" s="15" t="s">
        <v>117</v>
      </c>
      <c r="G256" s="15">
        <v>5</v>
      </c>
      <c r="H256" s="51">
        <v>286</v>
      </c>
      <c r="I256" s="50">
        <f t="shared" si="9"/>
        <v>0</v>
      </c>
      <c r="J256" s="50">
        <f t="shared" si="10"/>
        <v>0</v>
      </c>
      <c r="K256" s="50">
        <f t="shared" si="11"/>
        <v>286</v>
      </c>
      <c r="L256" s="15"/>
      <c r="M256" s="15"/>
      <c r="N256" s="15"/>
      <c r="O256" s="15"/>
      <c r="P256" s="15"/>
      <c r="Q256" s="15"/>
      <c r="R256" s="15"/>
      <c r="S256" s="15"/>
    </row>
    <row r="257" spans="2:19" x14ac:dyDescent="0.3">
      <c r="B257" s="53">
        <v>2019</v>
      </c>
      <c r="C257" s="15" t="s">
        <v>146</v>
      </c>
      <c r="D257" s="15" t="s">
        <v>145</v>
      </c>
      <c r="E257" s="15">
        <v>2015</v>
      </c>
      <c r="F257" s="15" t="s">
        <v>90</v>
      </c>
      <c r="G257" s="15">
        <v>5</v>
      </c>
      <c r="H257" s="51">
        <v>3</v>
      </c>
      <c r="I257" s="50">
        <f t="shared" si="9"/>
        <v>0</v>
      </c>
      <c r="J257" s="50">
        <f t="shared" si="10"/>
        <v>0</v>
      </c>
      <c r="K257" s="50">
        <f t="shared" si="11"/>
        <v>3</v>
      </c>
      <c r="L257" s="15"/>
      <c r="M257" s="15"/>
      <c r="N257" s="15"/>
      <c r="O257" s="15"/>
      <c r="P257" s="15"/>
      <c r="Q257" s="15"/>
      <c r="R257" s="15"/>
      <c r="S257" s="15"/>
    </row>
    <row r="258" spans="2:19" x14ac:dyDescent="0.3">
      <c r="B258" s="53">
        <v>2019</v>
      </c>
      <c r="C258" s="15" t="s">
        <v>144</v>
      </c>
      <c r="D258" s="15" t="s">
        <v>143</v>
      </c>
      <c r="E258" s="15">
        <v>2017</v>
      </c>
      <c r="F258" s="15" t="s">
        <v>94</v>
      </c>
      <c r="G258" s="15">
        <v>4</v>
      </c>
      <c r="H258" s="51">
        <v>1183</v>
      </c>
      <c r="I258" s="50">
        <f t="shared" si="9"/>
        <v>0</v>
      </c>
      <c r="J258" s="50">
        <f t="shared" si="10"/>
        <v>1183</v>
      </c>
      <c r="K258" s="50">
        <f t="shared" si="11"/>
        <v>0</v>
      </c>
      <c r="L258" s="15"/>
      <c r="M258" s="15"/>
      <c r="N258" s="15"/>
      <c r="O258" s="15"/>
      <c r="P258" s="15"/>
      <c r="Q258" s="15"/>
      <c r="R258" s="15"/>
      <c r="S258" s="15"/>
    </row>
    <row r="259" spans="2:19" x14ac:dyDescent="0.3">
      <c r="B259" s="53">
        <v>2019</v>
      </c>
      <c r="C259" s="15" t="s">
        <v>142</v>
      </c>
      <c r="D259" s="15" t="s">
        <v>141</v>
      </c>
      <c r="E259" s="15">
        <v>2017</v>
      </c>
      <c r="F259" s="15" t="s">
        <v>82</v>
      </c>
      <c r="G259" s="15">
        <v>5</v>
      </c>
      <c r="H259" s="51">
        <v>1842</v>
      </c>
      <c r="I259" s="50">
        <f t="shared" si="9"/>
        <v>0</v>
      </c>
      <c r="J259" s="50">
        <f t="shared" si="10"/>
        <v>0</v>
      </c>
      <c r="K259" s="50">
        <f t="shared" si="11"/>
        <v>1842</v>
      </c>
      <c r="L259" s="15"/>
      <c r="M259" s="15"/>
      <c r="N259" s="15"/>
      <c r="O259" s="15"/>
      <c r="P259" s="15"/>
      <c r="Q259" s="15"/>
      <c r="R259" s="15"/>
      <c r="S259" s="15"/>
    </row>
    <row r="260" spans="2:19" x14ac:dyDescent="0.3">
      <c r="B260" s="53">
        <v>2019</v>
      </c>
      <c r="C260" s="15" t="s">
        <v>140</v>
      </c>
      <c r="D260" s="15" t="s">
        <v>88</v>
      </c>
      <c r="E260" s="15">
        <v>2019</v>
      </c>
      <c r="F260" s="15" t="s">
        <v>117</v>
      </c>
      <c r="G260" s="15">
        <v>5</v>
      </c>
      <c r="H260" s="51">
        <v>1266</v>
      </c>
      <c r="I260" s="50">
        <f t="shared" si="9"/>
        <v>0</v>
      </c>
      <c r="J260" s="50">
        <f t="shared" si="10"/>
        <v>0</v>
      </c>
      <c r="K260" s="50">
        <f t="shared" si="11"/>
        <v>1266</v>
      </c>
      <c r="L260" s="15"/>
      <c r="M260" s="15"/>
      <c r="N260" s="15"/>
      <c r="O260" s="15"/>
      <c r="P260" s="15"/>
      <c r="Q260" s="15"/>
      <c r="R260" s="15"/>
      <c r="S260" s="15"/>
    </row>
    <row r="261" spans="2:19" x14ac:dyDescent="0.3">
      <c r="B261" s="53">
        <v>2019</v>
      </c>
      <c r="C261" s="15" t="s">
        <v>139</v>
      </c>
      <c r="D261" s="15" t="s">
        <v>138</v>
      </c>
      <c r="E261" s="15">
        <v>2016</v>
      </c>
      <c r="F261" s="15" t="s">
        <v>137</v>
      </c>
      <c r="G261" s="15">
        <v>5</v>
      </c>
      <c r="H261" s="51">
        <v>0</v>
      </c>
      <c r="I261" s="50">
        <f t="shared" ref="I261:I291" si="12">IF(G261&lt;4,H261,0)</f>
        <v>0</v>
      </c>
      <c r="J261" s="50">
        <f t="shared" ref="J261:J291" si="13">IF(G261=4,H261,0)</f>
        <v>0</v>
      </c>
      <c r="K261" s="50">
        <f t="shared" ref="K261:K291" si="14">IF(G261=5,H261,0)</f>
        <v>0</v>
      </c>
      <c r="L261" s="15"/>
      <c r="M261" s="15"/>
      <c r="N261" s="15"/>
      <c r="O261" s="15"/>
      <c r="P261" s="15"/>
      <c r="Q261" s="15"/>
      <c r="R261" s="15"/>
      <c r="S261" s="15"/>
    </row>
    <row r="262" spans="2:19" x14ac:dyDescent="0.3">
      <c r="B262" s="53">
        <v>2019</v>
      </c>
      <c r="C262" s="15" t="s">
        <v>136</v>
      </c>
      <c r="D262" s="15" t="s">
        <v>135</v>
      </c>
      <c r="E262" s="15">
        <v>2016</v>
      </c>
      <c r="F262" s="15" t="s">
        <v>90</v>
      </c>
      <c r="G262" s="15">
        <v>5</v>
      </c>
      <c r="H262" s="51">
        <v>4</v>
      </c>
      <c r="I262" s="50">
        <f t="shared" si="12"/>
        <v>0</v>
      </c>
      <c r="J262" s="50">
        <f t="shared" si="13"/>
        <v>0</v>
      </c>
      <c r="K262" s="50">
        <f t="shared" si="14"/>
        <v>4</v>
      </c>
      <c r="L262" s="15"/>
      <c r="M262" s="15"/>
      <c r="N262" s="15"/>
      <c r="O262" s="15"/>
      <c r="P262" s="15"/>
      <c r="Q262" s="15"/>
      <c r="R262" s="15"/>
      <c r="S262" s="15"/>
    </row>
    <row r="263" spans="2:19" x14ac:dyDescent="0.3">
      <c r="B263" s="53">
        <v>2019</v>
      </c>
      <c r="C263" s="15" t="s">
        <v>134</v>
      </c>
      <c r="D263" s="15" t="s">
        <v>88</v>
      </c>
      <c r="E263" s="15">
        <v>2015</v>
      </c>
      <c r="F263" s="15" t="s">
        <v>133</v>
      </c>
      <c r="G263" s="15">
        <v>5</v>
      </c>
      <c r="H263" s="51">
        <v>60</v>
      </c>
      <c r="I263" s="50">
        <f t="shared" si="12"/>
        <v>0</v>
      </c>
      <c r="J263" s="50">
        <f t="shared" si="13"/>
        <v>0</v>
      </c>
      <c r="K263" s="50">
        <f t="shared" si="14"/>
        <v>60</v>
      </c>
      <c r="L263" s="15"/>
      <c r="M263" s="15"/>
      <c r="N263" s="15"/>
      <c r="O263" s="15"/>
      <c r="P263" s="15"/>
      <c r="Q263" s="15"/>
      <c r="R263" s="15"/>
      <c r="S263" s="15"/>
    </row>
    <row r="264" spans="2:19" x14ac:dyDescent="0.3">
      <c r="B264" s="53">
        <v>2019</v>
      </c>
      <c r="C264" s="15" t="s">
        <v>132</v>
      </c>
      <c r="D264" s="15" t="s">
        <v>88</v>
      </c>
      <c r="E264" s="15">
        <v>2018</v>
      </c>
      <c r="F264" s="15" t="s">
        <v>101</v>
      </c>
      <c r="G264" s="15">
        <v>4</v>
      </c>
      <c r="H264" s="51">
        <v>0</v>
      </c>
      <c r="I264" s="50">
        <f t="shared" si="12"/>
        <v>0</v>
      </c>
      <c r="J264" s="50">
        <f t="shared" si="13"/>
        <v>0</v>
      </c>
      <c r="K264" s="50">
        <f t="shared" si="14"/>
        <v>0</v>
      </c>
      <c r="L264" s="15"/>
      <c r="M264" s="15"/>
      <c r="N264" s="15"/>
      <c r="O264" s="15"/>
      <c r="P264" s="15"/>
      <c r="Q264" s="15"/>
      <c r="R264" s="15"/>
      <c r="S264" s="15"/>
    </row>
    <row r="265" spans="2:19" x14ac:dyDescent="0.3">
      <c r="B265" s="53">
        <v>2019</v>
      </c>
      <c r="C265" s="15" t="s">
        <v>131</v>
      </c>
      <c r="D265" s="15" t="s">
        <v>130</v>
      </c>
      <c r="E265" s="15">
        <v>2019</v>
      </c>
      <c r="F265" s="15" t="s">
        <v>82</v>
      </c>
      <c r="G265" s="15">
        <v>5</v>
      </c>
      <c r="H265" s="51">
        <v>173</v>
      </c>
      <c r="I265" s="50">
        <f t="shared" si="12"/>
        <v>0</v>
      </c>
      <c r="J265" s="50">
        <f t="shared" si="13"/>
        <v>0</v>
      </c>
      <c r="K265" s="50">
        <f t="shared" si="14"/>
        <v>173</v>
      </c>
      <c r="L265" s="15"/>
      <c r="M265" s="15"/>
      <c r="N265" s="15"/>
      <c r="O265" s="15"/>
      <c r="P265" s="15"/>
      <c r="Q265" s="15"/>
      <c r="R265" s="15"/>
      <c r="S265" s="15"/>
    </row>
    <row r="266" spans="2:19" x14ac:dyDescent="0.3">
      <c r="B266" s="53">
        <v>2019</v>
      </c>
      <c r="C266" s="15" t="s">
        <v>128</v>
      </c>
      <c r="D266" s="15" t="s">
        <v>129</v>
      </c>
      <c r="E266" s="15">
        <v>2017</v>
      </c>
      <c r="F266" s="15" t="s">
        <v>94</v>
      </c>
      <c r="G266" s="15">
        <v>5</v>
      </c>
      <c r="H266" s="51">
        <v>7045</v>
      </c>
      <c r="I266" s="50">
        <f t="shared" si="12"/>
        <v>0</v>
      </c>
      <c r="J266" s="50">
        <f t="shared" si="13"/>
        <v>0</v>
      </c>
      <c r="K266" s="50">
        <f t="shared" si="14"/>
        <v>7045</v>
      </c>
      <c r="L266" s="15"/>
      <c r="M266" s="15"/>
      <c r="N266" s="15"/>
      <c r="O266" s="15"/>
      <c r="P266" s="15"/>
      <c r="Q266" s="15"/>
      <c r="R266" s="15"/>
      <c r="S266" s="15"/>
    </row>
    <row r="267" spans="2:19" x14ac:dyDescent="0.3">
      <c r="B267" s="53">
        <v>2019</v>
      </c>
      <c r="C267" s="15" t="s">
        <v>128</v>
      </c>
      <c r="D267" s="15" t="s">
        <v>127</v>
      </c>
      <c r="E267" s="15">
        <v>2020</v>
      </c>
      <c r="F267" s="15" t="s">
        <v>117</v>
      </c>
      <c r="G267" s="15">
        <v>5</v>
      </c>
      <c r="H267" s="51">
        <v>0</v>
      </c>
      <c r="I267" s="50">
        <f t="shared" si="12"/>
        <v>0</v>
      </c>
      <c r="J267" s="50">
        <f t="shared" si="13"/>
        <v>0</v>
      </c>
      <c r="K267" s="50">
        <f t="shared" si="14"/>
        <v>0</v>
      </c>
      <c r="L267" s="15"/>
      <c r="M267" s="15"/>
      <c r="N267" s="15"/>
      <c r="O267" s="15"/>
      <c r="P267" s="15"/>
      <c r="Q267" s="15"/>
      <c r="R267" s="15"/>
      <c r="S267" s="15"/>
    </row>
    <row r="268" spans="2:19" x14ac:dyDescent="0.3">
      <c r="B268" s="53">
        <v>2019</v>
      </c>
      <c r="C268" s="15" t="s">
        <v>126</v>
      </c>
      <c r="D268" s="15" t="s">
        <v>125</v>
      </c>
      <c r="E268" s="15">
        <v>2017</v>
      </c>
      <c r="F268" s="15" t="s">
        <v>85</v>
      </c>
      <c r="G268" s="15">
        <v>5</v>
      </c>
      <c r="H268" s="51">
        <v>21</v>
      </c>
      <c r="I268" s="50">
        <f t="shared" si="12"/>
        <v>0</v>
      </c>
      <c r="J268" s="50">
        <f t="shared" si="13"/>
        <v>0</v>
      </c>
      <c r="K268" s="50">
        <f t="shared" si="14"/>
        <v>21</v>
      </c>
      <c r="L268" s="15"/>
      <c r="M268" s="15"/>
      <c r="N268" s="15"/>
      <c r="O268" s="15"/>
      <c r="P268" s="15"/>
      <c r="Q268" s="15"/>
      <c r="R268" s="15"/>
      <c r="S268" s="15"/>
    </row>
    <row r="269" spans="2:19" x14ac:dyDescent="0.3">
      <c r="B269" s="53">
        <v>2019</v>
      </c>
      <c r="C269" s="15" t="s">
        <v>124</v>
      </c>
      <c r="D269" s="15" t="s">
        <v>123</v>
      </c>
      <c r="E269" s="15">
        <v>2015</v>
      </c>
      <c r="F269" s="15" t="s">
        <v>101</v>
      </c>
      <c r="G269" s="15">
        <v>4</v>
      </c>
      <c r="H269" s="51">
        <v>138</v>
      </c>
      <c r="I269" s="50">
        <f t="shared" si="12"/>
        <v>0</v>
      </c>
      <c r="J269" s="50">
        <f t="shared" si="13"/>
        <v>138</v>
      </c>
      <c r="K269" s="50">
        <f t="shared" si="14"/>
        <v>0</v>
      </c>
      <c r="L269" s="15"/>
      <c r="M269" s="15"/>
      <c r="N269" s="15"/>
      <c r="O269" s="15"/>
      <c r="P269" s="15"/>
      <c r="Q269" s="15"/>
      <c r="R269" s="15"/>
      <c r="S269" s="15"/>
    </row>
    <row r="270" spans="2:19" x14ac:dyDescent="0.3">
      <c r="B270" s="53">
        <v>2019</v>
      </c>
      <c r="C270" s="15" t="s">
        <v>122</v>
      </c>
      <c r="D270" s="15" t="s">
        <v>121</v>
      </c>
      <c r="E270" s="15">
        <v>2019</v>
      </c>
      <c r="F270" s="15" t="s">
        <v>117</v>
      </c>
      <c r="G270" s="15">
        <v>5</v>
      </c>
      <c r="H270" s="51">
        <v>961</v>
      </c>
      <c r="I270" s="50">
        <f t="shared" si="12"/>
        <v>0</v>
      </c>
      <c r="J270" s="50">
        <f t="shared" si="13"/>
        <v>0</v>
      </c>
      <c r="K270" s="50">
        <f t="shared" si="14"/>
        <v>961</v>
      </c>
      <c r="L270" s="15"/>
      <c r="M270" s="15"/>
      <c r="N270" s="15"/>
      <c r="O270" s="15"/>
      <c r="P270" s="15"/>
      <c r="Q270" s="15"/>
      <c r="R270" s="15"/>
      <c r="S270" s="15"/>
    </row>
    <row r="271" spans="2:19" x14ac:dyDescent="0.3">
      <c r="B271" s="53">
        <v>2019</v>
      </c>
      <c r="C271" s="15" t="s">
        <v>120</v>
      </c>
      <c r="D271" s="15" t="s">
        <v>88</v>
      </c>
      <c r="E271" s="15">
        <v>2014</v>
      </c>
      <c r="F271" s="15" t="s">
        <v>101</v>
      </c>
      <c r="G271" s="15">
        <v>5</v>
      </c>
      <c r="H271" s="51">
        <v>0</v>
      </c>
      <c r="I271" s="50">
        <f t="shared" si="12"/>
        <v>0</v>
      </c>
      <c r="J271" s="50">
        <f t="shared" si="13"/>
        <v>0</v>
      </c>
      <c r="K271" s="50">
        <f t="shared" si="14"/>
        <v>0</v>
      </c>
      <c r="L271" s="15"/>
      <c r="M271" s="15"/>
      <c r="N271" s="15"/>
      <c r="O271" s="15"/>
      <c r="P271" s="15"/>
      <c r="Q271" s="15"/>
      <c r="R271" s="15"/>
      <c r="S271" s="15"/>
    </row>
    <row r="272" spans="2:19" x14ac:dyDescent="0.3">
      <c r="B272" s="53">
        <v>2019</v>
      </c>
      <c r="C272" s="15" t="s">
        <v>119</v>
      </c>
      <c r="D272" s="15" t="s">
        <v>118</v>
      </c>
      <c r="E272" s="15">
        <v>2020</v>
      </c>
      <c r="F272" s="15" t="s">
        <v>117</v>
      </c>
      <c r="G272" s="15">
        <v>5</v>
      </c>
      <c r="H272" s="51">
        <v>0</v>
      </c>
      <c r="I272" s="50">
        <f t="shared" si="12"/>
        <v>0</v>
      </c>
      <c r="J272" s="50">
        <f t="shared" si="13"/>
        <v>0</v>
      </c>
      <c r="K272" s="50">
        <f t="shared" si="14"/>
        <v>0</v>
      </c>
      <c r="L272" s="15"/>
      <c r="M272" s="15"/>
      <c r="N272" s="15"/>
      <c r="O272" s="15"/>
      <c r="P272" s="15"/>
      <c r="Q272" s="15"/>
      <c r="R272" s="15"/>
      <c r="S272" s="15"/>
    </row>
    <row r="273" spans="2:19" x14ac:dyDescent="0.3">
      <c r="B273" s="53">
        <v>2019</v>
      </c>
      <c r="C273" s="15" t="s">
        <v>116</v>
      </c>
      <c r="D273" s="15" t="s">
        <v>115</v>
      </c>
      <c r="E273" s="15">
        <v>2021</v>
      </c>
      <c r="F273" s="15" t="s">
        <v>82</v>
      </c>
      <c r="G273" s="15">
        <v>5</v>
      </c>
      <c r="H273" s="51">
        <v>0</v>
      </c>
      <c r="I273" s="50">
        <f t="shared" si="12"/>
        <v>0</v>
      </c>
      <c r="J273" s="50">
        <f t="shared" si="13"/>
        <v>0</v>
      </c>
      <c r="K273" s="50">
        <f t="shared" si="14"/>
        <v>0</v>
      </c>
      <c r="L273" s="15"/>
      <c r="M273" s="15"/>
      <c r="N273" s="15"/>
      <c r="O273" s="15"/>
      <c r="P273" s="15"/>
      <c r="Q273" s="15"/>
      <c r="R273" s="15"/>
      <c r="S273" s="15"/>
    </row>
    <row r="274" spans="2:19" x14ac:dyDescent="0.3">
      <c r="B274" s="53">
        <v>2019</v>
      </c>
      <c r="C274" s="15" t="s">
        <v>114</v>
      </c>
      <c r="D274" s="15" t="s">
        <v>113</v>
      </c>
      <c r="E274" s="15">
        <v>2014</v>
      </c>
      <c r="F274" s="15" t="s">
        <v>90</v>
      </c>
      <c r="G274" s="15">
        <v>5</v>
      </c>
      <c r="H274" s="51">
        <v>80</v>
      </c>
      <c r="I274" s="50">
        <f t="shared" si="12"/>
        <v>0</v>
      </c>
      <c r="J274" s="50">
        <f t="shared" si="13"/>
        <v>0</v>
      </c>
      <c r="K274" s="50">
        <f t="shared" si="14"/>
        <v>80</v>
      </c>
      <c r="L274" s="15"/>
      <c r="M274" s="15"/>
      <c r="N274" s="15"/>
      <c r="O274" s="15"/>
      <c r="P274" s="15"/>
      <c r="Q274" s="15"/>
      <c r="R274" s="15"/>
      <c r="S274" s="15"/>
    </row>
    <row r="275" spans="2:19" x14ac:dyDescent="0.3">
      <c r="B275" s="53">
        <v>2019</v>
      </c>
      <c r="C275" s="15" t="s">
        <v>112</v>
      </c>
      <c r="D275" s="15" t="s">
        <v>111</v>
      </c>
      <c r="E275" s="15">
        <v>2017</v>
      </c>
      <c r="F275" s="15" t="s">
        <v>94</v>
      </c>
      <c r="G275" s="15">
        <v>5</v>
      </c>
      <c r="H275" s="51">
        <v>3824</v>
      </c>
      <c r="I275" s="50">
        <f t="shared" si="12"/>
        <v>0</v>
      </c>
      <c r="J275" s="50">
        <f t="shared" si="13"/>
        <v>0</v>
      </c>
      <c r="K275" s="50">
        <f t="shared" si="14"/>
        <v>3824</v>
      </c>
      <c r="L275" s="15"/>
      <c r="M275" s="15"/>
      <c r="N275" s="15"/>
      <c r="O275" s="15"/>
      <c r="P275" s="15"/>
      <c r="Q275" s="15"/>
      <c r="R275" s="15"/>
      <c r="S275" s="15"/>
    </row>
    <row r="276" spans="2:19" x14ac:dyDescent="0.3">
      <c r="B276" s="53">
        <v>2019</v>
      </c>
      <c r="C276" s="15" t="s">
        <v>110</v>
      </c>
      <c r="D276" s="15" t="s">
        <v>109</v>
      </c>
      <c r="E276" s="15">
        <v>2019</v>
      </c>
      <c r="F276" s="15" t="s">
        <v>99</v>
      </c>
      <c r="G276" s="15">
        <v>4</v>
      </c>
      <c r="H276" s="51">
        <v>0</v>
      </c>
      <c r="I276" s="50">
        <f t="shared" si="12"/>
        <v>0</v>
      </c>
      <c r="J276" s="50">
        <f t="shared" si="13"/>
        <v>0</v>
      </c>
      <c r="K276" s="50">
        <f t="shared" si="14"/>
        <v>0</v>
      </c>
      <c r="L276" s="15"/>
      <c r="M276" s="15"/>
      <c r="N276" s="15"/>
      <c r="O276" s="15"/>
      <c r="P276" s="15"/>
      <c r="Q276" s="15"/>
      <c r="R276" s="15"/>
      <c r="S276" s="15"/>
    </row>
    <row r="277" spans="2:19" x14ac:dyDescent="0.3">
      <c r="B277" s="53">
        <v>2019</v>
      </c>
      <c r="C277" s="15" t="s">
        <v>108</v>
      </c>
      <c r="D277" s="15" t="s">
        <v>107</v>
      </c>
      <c r="E277" s="15">
        <v>2019</v>
      </c>
      <c r="F277" s="15" t="s">
        <v>101</v>
      </c>
      <c r="G277" s="15">
        <v>5</v>
      </c>
      <c r="H277" s="51">
        <v>870</v>
      </c>
      <c r="I277" s="50">
        <f t="shared" si="12"/>
        <v>0</v>
      </c>
      <c r="J277" s="50">
        <f t="shared" si="13"/>
        <v>0</v>
      </c>
      <c r="K277" s="50">
        <f t="shared" si="14"/>
        <v>870</v>
      </c>
      <c r="L277" s="15"/>
      <c r="M277" s="15"/>
      <c r="N277" s="15"/>
      <c r="O277" s="15"/>
      <c r="P277" s="15"/>
      <c r="Q277" s="15"/>
      <c r="R277" s="15"/>
      <c r="S277" s="15"/>
    </row>
    <row r="278" spans="2:19" x14ac:dyDescent="0.3">
      <c r="B278" s="53">
        <v>2019</v>
      </c>
      <c r="C278" s="15" t="s">
        <v>106</v>
      </c>
      <c r="D278" s="15" t="s">
        <v>105</v>
      </c>
      <c r="E278" s="15">
        <v>2016</v>
      </c>
      <c r="F278" s="15" t="s">
        <v>82</v>
      </c>
      <c r="G278" s="15">
        <v>5</v>
      </c>
      <c r="H278" s="51">
        <v>1058</v>
      </c>
      <c r="I278" s="50">
        <f t="shared" si="12"/>
        <v>0</v>
      </c>
      <c r="J278" s="50">
        <f t="shared" si="13"/>
        <v>0</v>
      </c>
      <c r="K278" s="50">
        <f t="shared" si="14"/>
        <v>1058</v>
      </c>
      <c r="L278" s="15"/>
      <c r="M278" s="15"/>
      <c r="N278" s="15"/>
      <c r="O278" s="15"/>
      <c r="P278" s="15"/>
      <c r="Q278" s="15"/>
      <c r="R278" s="15"/>
      <c r="S278" s="15"/>
    </row>
    <row r="279" spans="2:19" x14ac:dyDescent="0.3">
      <c r="B279" s="53">
        <v>2019</v>
      </c>
      <c r="C279" s="15" t="s">
        <v>104</v>
      </c>
      <c r="D279" s="15" t="s">
        <v>103</v>
      </c>
      <c r="E279" s="15">
        <v>2018</v>
      </c>
      <c r="F279" s="15" t="s">
        <v>77</v>
      </c>
      <c r="G279" s="15">
        <v>5</v>
      </c>
      <c r="H279" s="51">
        <v>10</v>
      </c>
      <c r="I279" s="50">
        <f t="shared" si="12"/>
        <v>0</v>
      </c>
      <c r="J279" s="50">
        <f t="shared" si="13"/>
        <v>0</v>
      </c>
      <c r="K279" s="50">
        <f t="shared" si="14"/>
        <v>10</v>
      </c>
      <c r="L279" s="15"/>
      <c r="M279" s="15"/>
      <c r="N279" s="15"/>
      <c r="O279" s="15"/>
      <c r="P279" s="15"/>
      <c r="Q279" s="15"/>
      <c r="R279" s="15"/>
      <c r="S279" s="15"/>
    </row>
    <row r="280" spans="2:19" x14ac:dyDescent="0.3">
      <c r="B280" s="53">
        <v>2019</v>
      </c>
      <c r="C280" s="15" t="s">
        <v>102</v>
      </c>
      <c r="D280" s="15" t="s">
        <v>88</v>
      </c>
      <c r="E280" s="15">
        <v>2015</v>
      </c>
      <c r="F280" s="15" t="s">
        <v>101</v>
      </c>
      <c r="G280" s="15">
        <v>5</v>
      </c>
      <c r="H280" s="51">
        <v>51</v>
      </c>
      <c r="I280" s="50">
        <f t="shared" si="12"/>
        <v>0</v>
      </c>
      <c r="J280" s="50">
        <f t="shared" si="13"/>
        <v>0</v>
      </c>
      <c r="K280" s="50">
        <f t="shared" si="14"/>
        <v>51</v>
      </c>
      <c r="L280" s="15"/>
      <c r="M280" s="15"/>
      <c r="N280" s="15"/>
      <c r="O280" s="15"/>
      <c r="P280" s="15"/>
      <c r="Q280" s="15"/>
      <c r="R280" s="15"/>
      <c r="S280" s="15"/>
    </row>
    <row r="281" spans="2:19" x14ac:dyDescent="0.3">
      <c r="B281" s="53">
        <v>2019</v>
      </c>
      <c r="C281" s="15" t="s">
        <v>100</v>
      </c>
      <c r="D281" s="15" t="s">
        <v>88</v>
      </c>
      <c r="E281" s="15">
        <v>2013</v>
      </c>
      <c r="F281" s="15" t="s">
        <v>99</v>
      </c>
      <c r="G281" s="15">
        <v>4</v>
      </c>
      <c r="H281" s="51">
        <v>0</v>
      </c>
      <c r="I281" s="50">
        <f t="shared" si="12"/>
        <v>0</v>
      </c>
      <c r="J281" s="50">
        <f t="shared" si="13"/>
        <v>0</v>
      </c>
      <c r="K281" s="50">
        <f t="shared" si="14"/>
        <v>0</v>
      </c>
      <c r="L281" s="15"/>
      <c r="M281" s="15"/>
      <c r="N281" s="15"/>
      <c r="O281" s="15"/>
      <c r="P281" s="15"/>
      <c r="Q281" s="15"/>
      <c r="R281" s="15"/>
      <c r="S281" s="15"/>
    </row>
    <row r="282" spans="2:19" x14ac:dyDescent="0.3">
      <c r="B282" s="53">
        <v>2019</v>
      </c>
      <c r="C282" s="15" t="s">
        <v>98</v>
      </c>
      <c r="D282" s="15" t="s">
        <v>97</v>
      </c>
      <c r="E282" s="15">
        <v>2017</v>
      </c>
      <c r="F282" s="15" t="s">
        <v>82</v>
      </c>
      <c r="G282" s="15">
        <v>5</v>
      </c>
      <c r="H282" s="51">
        <v>1702</v>
      </c>
      <c r="I282" s="50">
        <f t="shared" si="12"/>
        <v>0</v>
      </c>
      <c r="J282" s="50">
        <f t="shared" si="13"/>
        <v>0</v>
      </c>
      <c r="K282" s="50">
        <f t="shared" si="14"/>
        <v>1702</v>
      </c>
      <c r="L282" s="15"/>
      <c r="M282" s="15"/>
      <c r="N282" s="15"/>
      <c r="O282" s="15"/>
      <c r="P282" s="15"/>
      <c r="Q282" s="15"/>
      <c r="R282" s="15"/>
      <c r="S282" s="15"/>
    </row>
    <row r="283" spans="2:19" x14ac:dyDescent="0.3">
      <c r="B283" s="53">
        <v>2019</v>
      </c>
      <c r="C283" s="15" t="s">
        <v>96</v>
      </c>
      <c r="D283" s="15" t="s">
        <v>95</v>
      </c>
      <c r="E283" s="15">
        <v>2019</v>
      </c>
      <c r="F283" s="15" t="s">
        <v>94</v>
      </c>
      <c r="G283" s="15">
        <v>3</v>
      </c>
      <c r="H283" s="51">
        <v>719</v>
      </c>
      <c r="I283" s="50">
        <f t="shared" si="12"/>
        <v>719</v>
      </c>
      <c r="J283" s="50">
        <f t="shared" si="13"/>
        <v>0</v>
      </c>
      <c r="K283" s="50">
        <f t="shared" si="14"/>
        <v>0</v>
      </c>
      <c r="L283" s="15"/>
      <c r="M283" s="15"/>
      <c r="N283" s="15"/>
      <c r="O283" s="15"/>
      <c r="P283" s="15"/>
      <c r="Q283" s="15"/>
      <c r="R283" s="15"/>
      <c r="S283" s="15"/>
    </row>
    <row r="284" spans="2:19" x14ac:dyDescent="0.3">
      <c r="B284" s="53">
        <v>2019</v>
      </c>
      <c r="C284" s="15" t="s">
        <v>93</v>
      </c>
      <c r="D284" s="15" t="s">
        <v>92</v>
      </c>
      <c r="E284" s="15">
        <v>2018</v>
      </c>
      <c r="F284" s="15" t="s">
        <v>90</v>
      </c>
      <c r="G284" s="15">
        <v>5</v>
      </c>
      <c r="H284" s="51">
        <v>0</v>
      </c>
      <c r="I284" s="50">
        <f t="shared" si="12"/>
        <v>0</v>
      </c>
      <c r="J284" s="50">
        <f t="shared" si="13"/>
        <v>0</v>
      </c>
      <c r="K284" s="50">
        <f t="shared" si="14"/>
        <v>0</v>
      </c>
      <c r="L284" s="15"/>
      <c r="M284" s="15"/>
      <c r="N284" s="15"/>
      <c r="O284" s="15"/>
      <c r="P284" s="15"/>
      <c r="Q284" s="15"/>
      <c r="R284" s="15"/>
      <c r="S284" s="15"/>
    </row>
    <row r="285" spans="2:19" x14ac:dyDescent="0.3">
      <c r="B285" s="53">
        <v>2019</v>
      </c>
      <c r="C285" s="15" t="s">
        <v>91</v>
      </c>
      <c r="D285" s="15" t="s">
        <v>88</v>
      </c>
      <c r="E285" s="15">
        <v>2018</v>
      </c>
      <c r="F285" s="15" t="s">
        <v>90</v>
      </c>
      <c r="G285" s="15">
        <v>5</v>
      </c>
      <c r="H285" s="51">
        <v>28</v>
      </c>
      <c r="I285" s="50">
        <f t="shared" si="12"/>
        <v>0</v>
      </c>
      <c r="J285" s="50">
        <f t="shared" si="13"/>
        <v>0</v>
      </c>
      <c r="K285" s="50">
        <f t="shared" si="14"/>
        <v>28</v>
      </c>
      <c r="L285" s="15"/>
      <c r="M285" s="15"/>
      <c r="N285" s="15"/>
      <c r="O285" s="15"/>
      <c r="P285" s="15"/>
      <c r="Q285" s="15"/>
      <c r="R285" s="15"/>
      <c r="S285" s="15"/>
    </row>
    <row r="286" spans="2:19" x14ac:dyDescent="0.3">
      <c r="B286" s="53">
        <v>2019</v>
      </c>
      <c r="C286" s="15" t="s">
        <v>89</v>
      </c>
      <c r="D286" s="15" t="s">
        <v>88</v>
      </c>
      <c r="E286" s="15">
        <v>2017</v>
      </c>
      <c r="F286" s="15" t="s">
        <v>85</v>
      </c>
      <c r="G286" s="15">
        <v>5</v>
      </c>
      <c r="H286" s="51">
        <v>0</v>
      </c>
      <c r="I286" s="50">
        <f t="shared" si="12"/>
        <v>0</v>
      </c>
      <c r="J286" s="50">
        <f t="shared" si="13"/>
        <v>0</v>
      </c>
      <c r="K286" s="50">
        <f t="shared" si="14"/>
        <v>0</v>
      </c>
      <c r="L286" s="15"/>
      <c r="M286" s="15"/>
      <c r="N286" s="15"/>
      <c r="O286" s="15"/>
      <c r="P286" s="15"/>
      <c r="Q286" s="15"/>
      <c r="R286" s="15"/>
      <c r="S286" s="15"/>
    </row>
    <row r="287" spans="2:19" x14ac:dyDescent="0.3">
      <c r="B287" s="53">
        <v>2019</v>
      </c>
      <c r="C287" s="15" t="s">
        <v>87</v>
      </c>
      <c r="D287" s="15" t="s">
        <v>86</v>
      </c>
      <c r="E287" s="15">
        <v>2017</v>
      </c>
      <c r="F287" s="15" t="s">
        <v>85</v>
      </c>
      <c r="G287" s="15">
        <v>5</v>
      </c>
      <c r="H287" s="51">
        <v>28</v>
      </c>
      <c r="I287" s="50">
        <f t="shared" si="12"/>
        <v>0</v>
      </c>
      <c r="J287" s="50">
        <f t="shared" si="13"/>
        <v>0</v>
      </c>
      <c r="K287" s="50">
        <f t="shared" si="14"/>
        <v>28</v>
      </c>
      <c r="L287" s="15"/>
      <c r="M287" s="15"/>
      <c r="N287" s="15"/>
      <c r="O287" s="15"/>
      <c r="P287" s="15"/>
      <c r="Q287" s="15"/>
      <c r="R287" s="15"/>
      <c r="S287" s="15"/>
    </row>
    <row r="288" spans="2:19" x14ac:dyDescent="0.3">
      <c r="B288" s="53">
        <v>2019</v>
      </c>
      <c r="C288" s="15" t="s">
        <v>84</v>
      </c>
      <c r="D288" s="15" t="s">
        <v>83</v>
      </c>
      <c r="E288" s="15">
        <v>2018</v>
      </c>
      <c r="F288" s="15" t="s">
        <v>82</v>
      </c>
      <c r="G288" s="15">
        <v>5</v>
      </c>
      <c r="H288" s="51">
        <v>1046</v>
      </c>
      <c r="I288" s="50">
        <f t="shared" si="12"/>
        <v>0</v>
      </c>
      <c r="J288" s="50">
        <f t="shared" si="13"/>
        <v>0</v>
      </c>
      <c r="K288" s="50">
        <f t="shared" si="14"/>
        <v>1046</v>
      </c>
      <c r="L288" s="15"/>
      <c r="M288" s="15"/>
      <c r="N288" s="15"/>
      <c r="O288" s="15"/>
      <c r="P288" s="15"/>
      <c r="Q288" s="15"/>
      <c r="R288" s="15"/>
      <c r="S288" s="15"/>
    </row>
    <row r="289" spans="2:19" x14ac:dyDescent="0.3">
      <c r="B289" s="53">
        <v>2019</v>
      </c>
      <c r="C289" s="15" t="s">
        <v>81</v>
      </c>
      <c r="D289" s="15" t="s">
        <v>80</v>
      </c>
      <c r="E289" s="15">
        <v>2017</v>
      </c>
      <c r="F289" s="15" t="s">
        <v>77</v>
      </c>
      <c r="G289" s="15">
        <v>5</v>
      </c>
      <c r="H289" s="51">
        <v>371</v>
      </c>
      <c r="I289" s="50">
        <f t="shared" si="12"/>
        <v>0</v>
      </c>
      <c r="J289" s="50">
        <f t="shared" si="13"/>
        <v>0</v>
      </c>
      <c r="K289" s="50">
        <f t="shared" si="14"/>
        <v>371</v>
      </c>
      <c r="L289" s="15"/>
      <c r="M289" s="15"/>
      <c r="N289" s="15"/>
      <c r="O289" s="15"/>
      <c r="P289" s="15"/>
      <c r="Q289" s="15"/>
      <c r="R289" s="15"/>
      <c r="S289" s="15"/>
    </row>
    <row r="290" spans="2:19" x14ac:dyDescent="0.3">
      <c r="B290" s="53">
        <v>2019</v>
      </c>
      <c r="C290" s="15" t="s">
        <v>79</v>
      </c>
      <c r="D290" s="15" t="s">
        <v>78</v>
      </c>
      <c r="E290" s="15">
        <v>2015</v>
      </c>
      <c r="F290" s="15" t="s">
        <v>77</v>
      </c>
      <c r="G290" s="15">
        <v>5</v>
      </c>
      <c r="H290" s="51">
        <v>122</v>
      </c>
      <c r="I290" s="50">
        <f t="shared" si="12"/>
        <v>0</v>
      </c>
      <c r="J290" s="50">
        <f t="shared" si="13"/>
        <v>0</v>
      </c>
      <c r="K290" s="50">
        <f t="shared" si="14"/>
        <v>122</v>
      </c>
      <c r="L290" s="15"/>
      <c r="M290" s="15"/>
      <c r="N290" s="15"/>
      <c r="O290" s="15"/>
      <c r="P290" s="15"/>
      <c r="Q290" s="15"/>
      <c r="R290" s="15"/>
      <c r="S290" s="15"/>
    </row>
    <row r="291" spans="2:19" x14ac:dyDescent="0.3">
      <c r="B291" s="53">
        <v>2019</v>
      </c>
      <c r="C291" s="52" t="s">
        <v>47</v>
      </c>
      <c r="D291" s="52" t="s">
        <v>47</v>
      </c>
      <c r="E291" s="15" t="s">
        <v>47</v>
      </c>
      <c r="F291" s="15" t="s">
        <v>47</v>
      </c>
      <c r="G291" s="15" t="s">
        <v>76</v>
      </c>
      <c r="H291" s="51">
        <v>2341</v>
      </c>
      <c r="I291" s="50">
        <f t="shared" si="12"/>
        <v>0</v>
      </c>
      <c r="J291" s="50">
        <f t="shared" si="13"/>
        <v>0</v>
      </c>
      <c r="K291" s="50">
        <f t="shared" si="14"/>
        <v>0</v>
      </c>
      <c r="L291" s="15"/>
      <c r="M291" s="15"/>
      <c r="N291" s="15"/>
      <c r="O291" s="15"/>
      <c r="P291" s="15"/>
      <c r="Q291" s="15"/>
      <c r="R291" s="15"/>
      <c r="S291" s="15"/>
    </row>
    <row r="292" spans="2:19" x14ac:dyDescent="0.3">
      <c r="B292" s="13">
        <v>2019</v>
      </c>
      <c r="C292" s="14" t="s">
        <v>33</v>
      </c>
      <c r="D292" s="49" t="s">
        <v>47</v>
      </c>
      <c r="E292" s="49" t="s">
        <v>47</v>
      </c>
      <c r="F292" s="49" t="s">
        <v>47</v>
      </c>
      <c r="G292" s="49" t="s">
        <v>47</v>
      </c>
      <c r="H292" s="48">
        <f>SUM(H4:H290)</f>
        <v>110557</v>
      </c>
      <c r="I292" s="16">
        <f>SUM(I4:I290)</f>
        <v>10734</v>
      </c>
      <c r="J292" s="16">
        <f t="shared" ref="J292:K292" si="15">SUM(J4:J290)</f>
        <v>32041</v>
      </c>
      <c r="K292" s="16">
        <f t="shared" si="15"/>
        <v>67782</v>
      </c>
      <c r="L292" s="47">
        <f>SUM(J292:K292)/$H292</f>
        <v>0.90290981122859704</v>
      </c>
      <c r="M292" s="47">
        <f>K292/$H292</f>
        <v>0.6130955072948796</v>
      </c>
      <c r="N292" s="15"/>
      <c r="O292" s="15"/>
      <c r="P292" s="15"/>
      <c r="Q292" s="15"/>
      <c r="R292" s="15"/>
      <c r="S292" s="15"/>
    </row>
    <row r="293" spans="2:19" x14ac:dyDescent="0.3">
      <c r="B293" s="13">
        <v>2019</v>
      </c>
      <c r="C293" s="14" t="s">
        <v>34</v>
      </c>
      <c r="D293" s="49" t="s">
        <v>47</v>
      </c>
      <c r="E293" s="49" t="s">
        <v>47</v>
      </c>
      <c r="F293" s="49" t="s">
        <v>47</v>
      </c>
      <c r="G293" s="49" t="s">
        <v>47</v>
      </c>
      <c r="H293" s="48">
        <f>SUM(H4:H291)</f>
        <v>112898</v>
      </c>
      <c r="I293" s="16">
        <f>SUM(I4:I290)</f>
        <v>10734</v>
      </c>
      <c r="J293" s="16">
        <f t="shared" ref="J293" si="16">SUM(J4:J290)</f>
        <v>32041</v>
      </c>
      <c r="K293" s="16">
        <f>SUM(K4:K290)</f>
        <v>67782</v>
      </c>
      <c r="L293" s="47">
        <f>SUM(J293:K293)/$H293</f>
        <v>0.88418749667841767</v>
      </c>
      <c r="M293" s="47">
        <f>K293/$H293</f>
        <v>0.60038264628248506</v>
      </c>
      <c r="N293" s="16">
        <v>16.8</v>
      </c>
      <c r="O293" s="16"/>
      <c r="P293" s="16"/>
      <c r="Q293" s="16">
        <v>5.1100000000000003</v>
      </c>
      <c r="R293" s="16"/>
      <c r="S293" s="16"/>
    </row>
    <row r="294" spans="2:19" x14ac:dyDescent="0.3">
      <c r="B294" s="53">
        <v>2020</v>
      </c>
      <c r="C294" s="15" t="s">
        <v>522</v>
      </c>
      <c r="D294" s="15" t="s">
        <v>88</v>
      </c>
      <c r="E294" s="15">
        <v>2019</v>
      </c>
      <c r="F294" s="15" t="s">
        <v>82</v>
      </c>
      <c r="G294" s="15">
        <v>3</v>
      </c>
      <c r="H294" s="51">
        <v>0</v>
      </c>
      <c r="I294" s="50">
        <f>IF(G294&lt;4,H294,0)</f>
        <v>0</v>
      </c>
      <c r="J294" s="50">
        <f>IF(G294=4,H294,0)</f>
        <v>0</v>
      </c>
      <c r="K294" s="50">
        <f>IF(G294=5,H294,0)</f>
        <v>0</v>
      </c>
      <c r="L294" s="15"/>
      <c r="M294" s="15"/>
      <c r="N294" s="15"/>
      <c r="O294" s="15"/>
      <c r="P294" s="15"/>
      <c r="Q294" s="15"/>
      <c r="R294" s="15"/>
      <c r="S294" s="15"/>
    </row>
    <row r="295" spans="2:19" x14ac:dyDescent="0.3">
      <c r="B295" s="53">
        <v>2020</v>
      </c>
      <c r="C295" s="15" t="s">
        <v>521</v>
      </c>
      <c r="D295" s="15" t="s">
        <v>88</v>
      </c>
      <c r="E295" s="15">
        <v>2016</v>
      </c>
      <c r="F295" s="15" t="s">
        <v>90</v>
      </c>
      <c r="G295" s="15">
        <v>5</v>
      </c>
      <c r="H295" s="51">
        <v>8</v>
      </c>
      <c r="I295" s="50">
        <f t="shared" ref="I295:I358" si="17">IF(G295&lt;4,H295,0)</f>
        <v>0</v>
      </c>
      <c r="J295" s="50">
        <f t="shared" ref="J295:J358" si="18">IF(G295=4,H295,0)</f>
        <v>0</v>
      </c>
      <c r="K295" s="50">
        <f t="shared" ref="K295:K358" si="19">IF(G295=5,H295,0)</f>
        <v>8</v>
      </c>
      <c r="L295" s="15"/>
      <c r="M295" s="15"/>
      <c r="N295" s="15"/>
      <c r="O295" s="15"/>
      <c r="P295" s="15"/>
      <c r="Q295" s="15"/>
      <c r="R295" s="15"/>
      <c r="S295" s="15"/>
    </row>
    <row r="296" spans="2:19" x14ac:dyDescent="0.3">
      <c r="B296" s="53">
        <v>2020</v>
      </c>
      <c r="C296" s="15" t="s">
        <v>520</v>
      </c>
      <c r="D296" s="15" t="s">
        <v>519</v>
      </c>
      <c r="E296" s="15">
        <v>2017</v>
      </c>
      <c r="F296" s="15" t="s">
        <v>117</v>
      </c>
      <c r="G296" s="15">
        <v>3</v>
      </c>
      <c r="H296" s="51">
        <v>183</v>
      </c>
      <c r="I296" s="50">
        <f t="shared" si="17"/>
        <v>183</v>
      </c>
      <c r="J296" s="50">
        <f t="shared" si="18"/>
        <v>0</v>
      </c>
      <c r="K296" s="50">
        <f t="shared" si="19"/>
        <v>0</v>
      </c>
      <c r="L296" s="15"/>
      <c r="M296" s="15"/>
      <c r="N296" s="15"/>
      <c r="O296" s="15"/>
      <c r="P296" s="15"/>
      <c r="Q296" s="15"/>
      <c r="R296" s="15"/>
      <c r="S296" s="15"/>
    </row>
    <row r="297" spans="2:19" x14ac:dyDescent="0.3">
      <c r="B297" s="53">
        <v>2020</v>
      </c>
      <c r="C297" s="15" t="s">
        <v>518</v>
      </c>
      <c r="D297" s="15" t="s">
        <v>517</v>
      </c>
      <c r="E297" s="15">
        <v>2017</v>
      </c>
      <c r="F297" s="15" t="s">
        <v>77</v>
      </c>
      <c r="G297" s="15">
        <v>5</v>
      </c>
      <c r="H297" s="51">
        <v>3</v>
      </c>
      <c r="I297" s="50">
        <f t="shared" si="17"/>
        <v>0</v>
      </c>
      <c r="J297" s="50">
        <f t="shared" si="18"/>
        <v>0</v>
      </c>
      <c r="K297" s="50">
        <f t="shared" si="19"/>
        <v>3</v>
      </c>
      <c r="L297" s="15"/>
      <c r="M297" s="15"/>
      <c r="N297" s="15"/>
      <c r="O297" s="15"/>
      <c r="P297" s="15"/>
      <c r="Q297" s="15"/>
      <c r="R297" s="15"/>
      <c r="S297" s="15"/>
    </row>
    <row r="298" spans="2:19" x14ac:dyDescent="0.3">
      <c r="B298" s="53">
        <v>2020</v>
      </c>
      <c r="C298" s="15" t="s">
        <v>516</v>
      </c>
      <c r="D298" s="15" t="s">
        <v>515</v>
      </c>
      <c r="E298" s="15">
        <v>2019</v>
      </c>
      <c r="F298" s="15" t="s">
        <v>94</v>
      </c>
      <c r="G298" s="15">
        <v>5</v>
      </c>
      <c r="H298" s="51">
        <v>269</v>
      </c>
      <c r="I298" s="50">
        <f t="shared" si="17"/>
        <v>0</v>
      </c>
      <c r="J298" s="50">
        <f t="shared" si="18"/>
        <v>0</v>
      </c>
      <c r="K298" s="50">
        <f t="shared" si="19"/>
        <v>269</v>
      </c>
      <c r="L298" s="15"/>
      <c r="M298" s="15"/>
      <c r="N298" s="15"/>
      <c r="O298" s="15"/>
      <c r="P298" s="15"/>
      <c r="Q298" s="15"/>
      <c r="R298" s="15"/>
      <c r="S298" s="15"/>
    </row>
    <row r="299" spans="2:19" x14ac:dyDescent="0.3">
      <c r="B299" s="53">
        <v>2020</v>
      </c>
      <c r="C299" s="15" t="s">
        <v>514</v>
      </c>
      <c r="D299" s="15" t="s">
        <v>513</v>
      </c>
      <c r="E299" s="15">
        <v>2020</v>
      </c>
      <c r="F299" s="15" t="s">
        <v>117</v>
      </c>
      <c r="G299" s="15">
        <v>5</v>
      </c>
      <c r="H299" s="51">
        <v>146</v>
      </c>
      <c r="I299" s="50">
        <f t="shared" si="17"/>
        <v>0</v>
      </c>
      <c r="J299" s="50">
        <f t="shared" si="18"/>
        <v>0</v>
      </c>
      <c r="K299" s="50">
        <f t="shared" si="19"/>
        <v>146</v>
      </c>
      <c r="L299" s="15"/>
      <c r="M299" s="15"/>
      <c r="N299" s="15"/>
      <c r="O299" s="15"/>
      <c r="P299" s="15"/>
      <c r="Q299" s="15"/>
      <c r="R299" s="15"/>
      <c r="S299" s="15"/>
    </row>
    <row r="300" spans="2:19" x14ac:dyDescent="0.3">
      <c r="B300" s="53">
        <v>2020</v>
      </c>
      <c r="C300" s="15" t="s">
        <v>512</v>
      </c>
      <c r="D300" s="15" t="s">
        <v>88</v>
      </c>
      <c r="E300" s="15">
        <v>2014</v>
      </c>
      <c r="F300" s="15" t="s">
        <v>117</v>
      </c>
      <c r="G300" s="15">
        <v>5</v>
      </c>
      <c r="H300" s="51">
        <v>303</v>
      </c>
      <c r="I300" s="50">
        <f t="shared" si="17"/>
        <v>0</v>
      </c>
      <c r="J300" s="50">
        <f t="shared" si="18"/>
        <v>0</v>
      </c>
      <c r="K300" s="50">
        <f t="shared" si="19"/>
        <v>303</v>
      </c>
      <c r="L300" s="15"/>
      <c r="M300" s="15"/>
      <c r="N300" s="15"/>
      <c r="O300" s="15"/>
      <c r="P300" s="15"/>
      <c r="Q300" s="15"/>
      <c r="R300" s="15"/>
      <c r="S300" s="15"/>
    </row>
    <row r="301" spans="2:19" x14ac:dyDescent="0.3">
      <c r="B301" s="53">
        <v>2020</v>
      </c>
      <c r="C301" s="15" t="s">
        <v>511</v>
      </c>
      <c r="D301" s="15" t="s">
        <v>88</v>
      </c>
      <c r="E301" s="15">
        <v>2015</v>
      </c>
      <c r="F301" s="15" t="s">
        <v>90</v>
      </c>
      <c r="G301" s="15">
        <v>5</v>
      </c>
      <c r="H301" s="51">
        <v>67</v>
      </c>
      <c r="I301" s="50">
        <f t="shared" si="17"/>
        <v>0</v>
      </c>
      <c r="J301" s="50">
        <f t="shared" si="18"/>
        <v>0</v>
      </c>
      <c r="K301" s="50">
        <f t="shared" si="19"/>
        <v>67</v>
      </c>
      <c r="L301" s="15"/>
      <c r="M301" s="15"/>
      <c r="N301" s="15"/>
      <c r="O301" s="15"/>
      <c r="P301" s="15"/>
      <c r="Q301" s="15"/>
      <c r="R301" s="15"/>
      <c r="S301" s="15"/>
    </row>
    <row r="302" spans="2:19" x14ac:dyDescent="0.3">
      <c r="B302" s="53">
        <v>2020</v>
      </c>
      <c r="C302" s="15" t="s">
        <v>510</v>
      </c>
      <c r="D302" s="15" t="s">
        <v>88</v>
      </c>
      <c r="E302" s="15">
        <v>2015</v>
      </c>
      <c r="F302" s="15" t="s">
        <v>90</v>
      </c>
      <c r="G302" s="15">
        <v>5</v>
      </c>
      <c r="H302" s="51">
        <v>0</v>
      </c>
      <c r="I302" s="50">
        <f t="shared" si="17"/>
        <v>0</v>
      </c>
      <c r="J302" s="50">
        <f t="shared" si="18"/>
        <v>0</v>
      </c>
      <c r="K302" s="50">
        <f t="shared" si="19"/>
        <v>0</v>
      </c>
      <c r="L302" s="15"/>
      <c r="M302" s="15"/>
      <c r="N302" s="15"/>
      <c r="O302" s="15"/>
      <c r="P302" s="15"/>
      <c r="Q302" s="15"/>
      <c r="R302" s="15"/>
      <c r="S302" s="15"/>
    </row>
    <row r="303" spans="2:19" x14ac:dyDescent="0.3">
      <c r="B303" s="53">
        <v>2020</v>
      </c>
      <c r="C303" s="15" t="s">
        <v>509</v>
      </c>
      <c r="D303" s="15" t="s">
        <v>508</v>
      </c>
      <c r="E303" s="15">
        <v>2018</v>
      </c>
      <c r="F303" s="15" t="s">
        <v>85</v>
      </c>
      <c r="G303" s="15">
        <v>5</v>
      </c>
      <c r="H303" s="51">
        <v>22</v>
      </c>
      <c r="I303" s="50">
        <f t="shared" si="17"/>
        <v>0</v>
      </c>
      <c r="J303" s="50">
        <f t="shared" si="18"/>
        <v>0</v>
      </c>
      <c r="K303" s="50">
        <f t="shared" si="19"/>
        <v>22</v>
      </c>
      <c r="L303" s="15"/>
      <c r="M303" s="15"/>
      <c r="N303" s="15"/>
      <c r="O303" s="15"/>
      <c r="P303" s="15"/>
      <c r="Q303" s="15"/>
      <c r="R303" s="15"/>
      <c r="S303" s="15"/>
    </row>
    <row r="304" spans="2:19" x14ac:dyDescent="0.3">
      <c r="B304" s="53">
        <v>2020</v>
      </c>
      <c r="C304" s="15" t="s">
        <v>507</v>
      </c>
      <c r="D304" s="15" t="s">
        <v>88</v>
      </c>
      <c r="E304" s="15">
        <v>2018</v>
      </c>
      <c r="F304" s="15" t="s">
        <v>85</v>
      </c>
      <c r="G304" s="15">
        <v>5</v>
      </c>
      <c r="H304" s="51">
        <v>0</v>
      </c>
      <c r="I304" s="50">
        <f t="shared" si="17"/>
        <v>0</v>
      </c>
      <c r="J304" s="50">
        <f t="shared" si="18"/>
        <v>0</v>
      </c>
      <c r="K304" s="50">
        <f t="shared" si="19"/>
        <v>0</v>
      </c>
      <c r="L304" s="15"/>
      <c r="M304" s="15"/>
      <c r="N304" s="15"/>
      <c r="O304" s="15"/>
      <c r="P304" s="15"/>
      <c r="Q304" s="15"/>
      <c r="R304" s="15"/>
      <c r="S304" s="15"/>
    </row>
    <row r="305" spans="2:19" x14ac:dyDescent="0.3">
      <c r="B305" s="53">
        <v>2020</v>
      </c>
      <c r="C305" s="15" t="s">
        <v>506</v>
      </c>
      <c r="D305" s="15" t="s">
        <v>505</v>
      </c>
      <c r="E305" s="15">
        <v>2019</v>
      </c>
      <c r="F305" s="15" t="s">
        <v>77</v>
      </c>
      <c r="G305" s="15">
        <v>5</v>
      </c>
      <c r="H305" s="51">
        <v>7</v>
      </c>
      <c r="I305" s="50">
        <f t="shared" si="17"/>
        <v>0</v>
      </c>
      <c r="J305" s="50">
        <f t="shared" si="18"/>
        <v>0</v>
      </c>
      <c r="K305" s="50">
        <f t="shared" si="19"/>
        <v>7</v>
      </c>
      <c r="L305" s="15"/>
      <c r="M305" s="15"/>
      <c r="N305" s="15"/>
      <c r="O305" s="15"/>
      <c r="P305" s="15"/>
      <c r="Q305" s="15"/>
      <c r="R305" s="15"/>
      <c r="S305" s="15"/>
    </row>
    <row r="306" spans="2:19" x14ac:dyDescent="0.3">
      <c r="B306" s="53">
        <v>2020</v>
      </c>
      <c r="C306" s="15" t="s">
        <v>504</v>
      </c>
      <c r="D306" s="15" t="s">
        <v>503</v>
      </c>
      <c r="E306" s="15">
        <v>2016</v>
      </c>
      <c r="F306" s="15" t="s">
        <v>82</v>
      </c>
      <c r="G306" s="15">
        <v>5</v>
      </c>
      <c r="H306" s="51">
        <v>896</v>
      </c>
      <c r="I306" s="50">
        <f t="shared" si="17"/>
        <v>0</v>
      </c>
      <c r="J306" s="50">
        <f t="shared" si="18"/>
        <v>0</v>
      </c>
      <c r="K306" s="50">
        <f t="shared" si="19"/>
        <v>896</v>
      </c>
      <c r="L306" s="15"/>
      <c r="M306" s="15"/>
      <c r="N306" s="15"/>
      <c r="O306" s="15"/>
      <c r="P306" s="15"/>
      <c r="Q306" s="15"/>
      <c r="R306" s="15"/>
      <c r="S306" s="15"/>
    </row>
    <row r="307" spans="2:19" x14ac:dyDescent="0.3">
      <c r="B307" s="53">
        <v>2020</v>
      </c>
      <c r="C307" s="15" t="s">
        <v>502</v>
      </c>
      <c r="D307" s="15" t="s">
        <v>501</v>
      </c>
      <c r="E307" s="15">
        <v>2018</v>
      </c>
      <c r="F307" s="15" t="s">
        <v>82</v>
      </c>
      <c r="G307" s="15">
        <v>5</v>
      </c>
      <c r="H307" s="51">
        <v>847</v>
      </c>
      <c r="I307" s="50">
        <f t="shared" si="17"/>
        <v>0</v>
      </c>
      <c r="J307" s="50">
        <f t="shared" si="18"/>
        <v>0</v>
      </c>
      <c r="K307" s="50">
        <f t="shared" si="19"/>
        <v>847</v>
      </c>
      <c r="L307" s="15"/>
      <c r="M307" s="15"/>
      <c r="N307" s="15"/>
      <c r="O307" s="15"/>
      <c r="P307" s="15"/>
      <c r="Q307" s="15"/>
      <c r="R307" s="15"/>
      <c r="S307" s="15"/>
    </row>
    <row r="308" spans="2:19" x14ac:dyDescent="0.3">
      <c r="B308" s="53">
        <v>2020</v>
      </c>
      <c r="C308" s="15" t="s">
        <v>500</v>
      </c>
      <c r="D308" s="15" t="s">
        <v>499</v>
      </c>
      <c r="E308" s="15">
        <v>2017</v>
      </c>
      <c r="F308" s="15" t="s">
        <v>77</v>
      </c>
      <c r="G308" s="15">
        <v>5</v>
      </c>
      <c r="H308" s="51">
        <v>52</v>
      </c>
      <c r="I308" s="50">
        <f t="shared" si="17"/>
        <v>0</v>
      </c>
      <c r="J308" s="50">
        <f t="shared" si="18"/>
        <v>0</v>
      </c>
      <c r="K308" s="50">
        <f t="shared" si="19"/>
        <v>52</v>
      </c>
      <c r="L308" s="15"/>
      <c r="M308" s="15"/>
      <c r="N308" s="15"/>
      <c r="O308" s="15"/>
      <c r="P308" s="15"/>
      <c r="Q308" s="15"/>
      <c r="R308" s="15"/>
      <c r="S308" s="15"/>
    </row>
    <row r="309" spans="2:19" x14ac:dyDescent="0.3">
      <c r="B309" s="53">
        <v>2020</v>
      </c>
      <c r="C309" s="15" t="s">
        <v>497</v>
      </c>
      <c r="D309" s="15" t="s">
        <v>498</v>
      </c>
      <c r="E309" s="15">
        <v>2015</v>
      </c>
      <c r="F309" s="15" t="s">
        <v>77</v>
      </c>
      <c r="G309" s="15">
        <v>5</v>
      </c>
      <c r="H309" s="51">
        <v>0</v>
      </c>
      <c r="I309" s="50">
        <f t="shared" si="17"/>
        <v>0</v>
      </c>
      <c r="J309" s="50">
        <f t="shared" si="18"/>
        <v>0</v>
      </c>
      <c r="K309" s="50">
        <f t="shared" si="19"/>
        <v>0</v>
      </c>
      <c r="L309" s="15"/>
      <c r="M309" s="15"/>
      <c r="N309" s="15"/>
      <c r="O309" s="15"/>
      <c r="P309" s="15"/>
      <c r="Q309" s="15"/>
      <c r="R309" s="15"/>
      <c r="S309" s="15"/>
    </row>
    <row r="310" spans="2:19" x14ac:dyDescent="0.3">
      <c r="B310" s="53">
        <v>2020</v>
      </c>
      <c r="C310" s="15" t="s">
        <v>497</v>
      </c>
      <c r="D310" s="15" t="s">
        <v>496</v>
      </c>
      <c r="E310" s="15">
        <v>2019</v>
      </c>
      <c r="F310" s="15" t="s">
        <v>77</v>
      </c>
      <c r="G310" s="15">
        <v>5</v>
      </c>
      <c r="H310" s="51">
        <v>33</v>
      </c>
      <c r="I310" s="50">
        <f t="shared" si="17"/>
        <v>0</v>
      </c>
      <c r="J310" s="50">
        <f t="shared" si="18"/>
        <v>0</v>
      </c>
      <c r="K310" s="50">
        <f t="shared" si="19"/>
        <v>33</v>
      </c>
      <c r="L310" s="15"/>
      <c r="M310" s="15"/>
      <c r="N310" s="15"/>
      <c r="O310" s="15"/>
      <c r="P310" s="15"/>
      <c r="Q310" s="15"/>
      <c r="R310" s="15"/>
      <c r="S310" s="15"/>
    </row>
    <row r="311" spans="2:19" x14ac:dyDescent="0.3">
      <c r="B311" s="53">
        <v>2020</v>
      </c>
      <c r="C311" s="15" t="s">
        <v>495</v>
      </c>
      <c r="D311" s="15" t="s">
        <v>494</v>
      </c>
      <c r="E311" s="15">
        <v>2019</v>
      </c>
      <c r="F311" s="15" t="s">
        <v>77</v>
      </c>
      <c r="G311" s="15">
        <v>5</v>
      </c>
      <c r="H311" s="51">
        <v>0</v>
      </c>
      <c r="I311" s="50">
        <f t="shared" si="17"/>
        <v>0</v>
      </c>
      <c r="J311" s="50">
        <f t="shared" si="18"/>
        <v>0</v>
      </c>
      <c r="K311" s="50">
        <f t="shared" si="19"/>
        <v>0</v>
      </c>
      <c r="L311" s="15"/>
      <c r="M311" s="15"/>
      <c r="N311" s="15"/>
      <c r="O311" s="15"/>
      <c r="P311" s="15"/>
      <c r="Q311" s="15"/>
      <c r="R311" s="15"/>
      <c r="S311" s="15"/>
    </row>
    <row r="312" spans="2:19" x14ac:dyDescent="0.3">
      <c r="B312" s="53">
        <v>2020</v>
      </c>
      <c r="C312" s="15" t="s">
        <v>493</v>
      </c>
      <c r="D312" s="15" t="s">
        <v>492</v>
      </c>
      <c r="E312" s="15">
        <v>2015</v>
      </c>
      <c r="F312" s="15" t="s">
        <v>307</v>
      </c>
      <c r="G312" s="15">
        <v>4</v>
      </c>
      <c r="H312" s="51">
        <v>0</v>
      </c>
      <c r="I312" s="50">
        <f t="shared" si="17"/>
        <v>0</v>
      </c>
      <c r="J312" s="50">
        <f t="shared" si="18"/>
        <v>0</v>
      </c>
      <c r="K312" s="50">
        <f t="shared" si="19"/>
        <v>0</v>
      </c>
      <c r="L312" s="15"/>
      <c r="M312" s="15"/>
      <c r="N312" s="15"/>
      <c r="O312" s="15"/>
      <c r="P312" s="15"/>
      <c r="Q312" s="15"/>
      <c r="R312" s="15"/>
      <c r="S312" s="15"/>
    </row>
    <row r="313" spans="2:19" x14ac:dyDescent="0.3">
      <c r="B313" s="53">
        <v>2020</v>
      </c>
      <c r="C313" s="15" t="s">
        <v>491</v>
      </c>
      <c r="D313" s="15" t="s">
        <v>88</v>
      </c>
      <c r="E313" s="15">
        <v>2019</v>
      </c>
      <c r="F313" s="15" t="s">
        <v>117</v>
      </c>
      <c r="G313" s="15">
        <v>5</v>
      </c>
      <c r="H313" s="51">
        <v>742</v>
      </c>
      <c r="I313" s="50">
        <f t="shared" si="17"/>
        <v>0</v>
      </c>
      <c r="J313" s="50">
        <f t="shared" si="18"/>
        <v>0</v>
      </c>
      <c r="K313" s="50">
        <f t="shared" si="19"/>
        <v>742</v>
      </c>
      <c r="L313" s="15"/>
      <c r="M313" s="15"/>
      <c r="N313" s="15"/>
      <c r="O313" s="15"/>
      <c r="P313" s="15"/>
      <c r="Q313" s="15"/>
      <c r="R313" s="15"/>
      <c r="S313" s="15"/>
    </row>
    <row r="314" spans="2:19" x14ac:dyDescent="0.3">
      <c r="B314" s="53">
        <v>2020</v>
      </c>
      <c r="C314" s="15" t="s">
        <v>490</v>
      </c>
      <c r="D314" s="15" t="s">
        <v>88</v>
      </c>
      <c r="E314" s="15">
        <v>2014</v>
      </c>
      <c r="F314" s="15" t="s">
        <v>117</v>
      </c>
      <c r="G314" s="15">
        <v>5</v>
      </c>
      <c r="H314" s="51">
        <v>6</v>
      </c>
      <c r="I314" s="50">
        <f t="shared" si="17"/>
        <v>0</v>
      </c>
      <c r="J314" s="50">
        <f t="shared" si="18"/>
        <v>0</v>
      </c>
      <c r="K314" s="50">
        <f t="shared" si="19"/>
        <v>6</v>
      </c>
      <c r="L314" s="15"/>
      <c r="M314" s="15"/>
      <c r="N314" s="15"/>
      <c r="O314" s="15"/>
      <c r="P314" s="15"/>
      <c r="Q314" s="15"/>
      <c r="R314" s="15"/>
      <c r="S314" s="15"/>
    </row>
    <row r="315" spans="2:19" x14ac:dyDescent="0.3">
      <c r="B315" s="53">
        <v>2020</v>
      </c>
      <c r="C315" s="15" t="s">
        <v>489</v>
      </c>
      <c r="D315" s="15" t="s">
        <v>88</v>
      </c>
      <c r="E315" s="15">
        <v>2019</v>
      </c>
      <c r="F315" s="15" t="s">
        <v>90</v>
      </c>
      <c r="G315" s="15">
        <v>5</v>
      </c>
      <c r="H315" s="51">
        <v>145</v>
      </c>
      <c r="I315" s="50">
        <f t="shared" si="17"/>
        <v>0</v>
      </c>
      <c r="J315" s="50">
        <f t="shared" si="18"/>
        <v>0</v>
      </c>
      <c r="K315" s="50">
        <f t="shared" si="19"/>
        <v>145</v>
      </c>
      <c r="L315" s="15"/>
      <c r="M315" s="15"/>
      <c r="N315" s="15"/>
      <c r="O315" s="15"/>
      <c r="P315" s="15"/>
      <c r="Q315" s="15"/>
      <c r="R315" s="15"/>
      <c r="S315" s="15"/>
    </row>
    <row r="316" spans="2:19" x14ac:dyDescent="0.3">
      <c r="B316" s="53">
        <v>2020</v>
      </c>
      <c r="C316" s="15" t="s">
        <v>488</v>
      </c>
      <c r="D316" s="15" t="s">
        <v>487</v>
      </c>
      <c r="E316" s="15">
        <v>2017</v>
      </c>
      <c r="F316" s="15" t="s">
        <v>85</v>
      </c>
      <c r="G316" s="15">
        <v>5</v>
      </c>
      <c r="H316" s="51">
        <v>32</v>
      </c>
      <c r="I316" s="50">
        <f t="shared" si="17"/>
        <v>0</v>
      </c>
      <c r="J316" s="50">
        <f t="shared" si="18"/>
        <v>0</v>
      </c>
      <c r="K316" s="50">
        <f t="shared" si="19"/>
        <v>32</v>
      </c>
      <c r="L316" s="15"/>
      <c r="M316" s="15"/>
      <c r="N316" s="15"/>
      <c r="O316" s="15"/>
      <c r="P316" s="15"/>
      <c r="Q316" s="15"/>
      <c r="R316" s="15"/>
      <c r="S316" s="15"/>
    </row>
    <row r="317" spans="2:19" x14ac:dyDescent="0.3">
      <c r="B317" s="53">
        <v>2020</v>
      </c>
      <c r="C317" s="15" t="s">
        <v>486</v>
      </c>
      <c r="D317" s="15" t="s">
        <v>88</v>
      </c>
      <c r="E317" s="15">
        <v>2017</v>
      </c>
      <c r="F317" s="15" t="s">
        <v>85</v>
      </c>
      <c r="G317" s="15">
        <v>5</v>
      </c>
      <c r="H317" s="51">
        <v>0</v>
      </c>
      <c r="I317" s="50">
        <f t="shared" si="17"/>
        <v>0</v>
      </c>
      <c r="J317" s="50">
        <f t="shared" si="18"/>
        <v>0</v>
      </c>
      <c r="K317" s="50">
        <f t="shared" si="19"/>
        <v>0</v>
      </c>
      <c r="L317" s="15"/>
      <c r="M317" s="15"/>
      <c r="N317" s="15"/>
      <c r="O317" s="15"/>
      <c r="P317" s="15"/>
      <c r="Q317" s="15"/>
      <c r="R317" s="15"/>
      <c r="S317" s="15"/>
    </row>
    <row r="318" spans="2:19" x14ac:dyDescent="0.3">
      <c r="B318" s="53">
        <v>2020</v>
      </c>
      <c r="C318" s="15" t="s">
        <v>485</v>
      </c>
      <c r="D318" s="15" t="s">
        <v>88</v>
      </c>
      <c r="E318" s="15">
        <v>2013</v>
      </c>
      <c r="F318" s="15" t="s">
        <v>117</v>
      </c>
      <c r="G318" s="15">
        <v>4</v>
      </c>
      <c r="H318" s="51">
        <v>0</v>
      </c>
      <c r="I318" s="50">
        <f t="shared" si="17"/>
        <v>0</v>
      </c>
      <c r="J318" s="50">
        <f t="shared" si="18"/>
        <v>0</v>
      </c>
      <c r="K318" s="50">
        <f t="shared" si="19"/>
        <v>0</v>
      </c>
      <c r="L318" s="15"/>
      <c r="M318" s="15"/>
      <c r="N318" s="15"/>
      <c r="O318" s="15"/>
      <c r="P318" s="15"/>
      <c r="Q318" s="15"/>
      <c r="R318" s="15"/>
      <c r="S318" s="15"/>
    </row>
    <row r="319" spans="2:19" x14ac:dyDescent="0.3">
      <c r="B319" s="53">
        <v>2020</v>
      </c>
      <c r="C319" s="15" t="s">
        <v>484</v>
      </c>
      <c r="D319" s="15" t="s">
        <v>483</v>
      </c>
      <c r="E319" s="15">
        <v>2015</v>
      </c>
      <c r="F319" s="15" t="s">
        <v>82</v>
      </c>
      <c r="G319" s="15">
        <v>5</v>
      </c>
      <c r="H319" s="51">
        <v>752</v>
      </c>
      <c r="I319" s="50">
        <f t="shared" si="17"/>
        <v>0</v>
      </c>
      <c r="J319" s="50">
        <f t="shared" si="18"/>
        <v>0</v>
      </c>
      <c r="K319" s="50">
        <f t="shared" si="19"/>
        <v>752</v>
      </c>
      <c r="L319" s="15"/>
      <c r="M319" s="15"/>
      <c r="N319" s="15"/>
      <c r="O319" s="15"/>
      <c r="P319" s="15"/>
      <c r="Q319" s="15"/>
      <c r="R319" s="15"/>
      <c r="S319" s="15"/>
    </row>
    <row r="320" spans="2:19" x14ac:dyDescent="0.3">
      <c r="B320" s="53">
        <v>2020</v>
      </c>
      <c r="C320" s="15" t="s">
        <v>482</v>
      </c>
      <c r="D320" s="15" t="s">
        <v>88</v>
      </c>
      <c r="E320" s="15">
        <v>2015</v>
      </c>
      <c r="F320" s="15" t="s">
        <v>82</v>
      </c>
      <c r="G320" s="15">
        <v>5</v>
      </c>
      <c r="H320" s="51">
        <v>804</v>
      </c>
      <c r="I320" s="50">
        <f t="shared" si="17"/>
        <v>0</v>
      </c>
      <c r="J320" s="50">
        <f t="shared" si="18"/>
        <v>0</v>
      </c>
      <c r="K320" s="50">
        <f t="shared" si="19"/>
        <v>804</v>
      </c>
      <c r="L320" s="15"/>
      <c r="M320" s="15"/>
      <c r="N320" s="15"/>
      <c r="O320" s="15"/>
      <c r="P320" s="15"/>
      <c r="Q320" s="15"/>
      <c r="R320" s="15"/>
      <c r="S320" s="15"/>
    </row>
    <row r="321" spans="2:19" x14ac:dyDescent="0.3">
      <c r="B321" s="53">
        <v>2020</v>
      </c>
      <c r="C321" s="15" t="s">
        <v>481</v>
      </c>
      <c r="D321" s="15" t="s">
        <v>88</v>
      </c>
      <c r="E321" s="15">
        <v>2017</v>
      </c>
      <c r="F321" s="15" t="s">
        <v>82</v>
      </c>
      <c r="G321" s="15">
        <v>5</v>
      </c>
      <c r="H321" s="51">
        <v>84</v>
      </c>
      <c r="I321" s="50">
        <f t="shared" si="17"/>
        <v>0</v>
      </c>
      <c r="J321" s="50">
        <f t="shared" si="18"/>
        <v>0</v>
      </c>
      <c r="K321" s="50">
        <f t="shared" si="19"/>
        <v>84</v>
      </c>
      <c r="L321" s="15"/>
      <c r="M321" s="15"/>
      <c r="N321" s="15"/>
      <c r="O321" s="15"/>
      <c r="P321" s="15"/>
      <c r="Q321" s="15"/>
      <c r="R321" s="15"/>
      <c r="S321" s="15"/>
    </row>
    <row r="322" spans="2:19" x14ac:dyDescent="0.3">
      <c r="B322" s="53">
        <v>2020</v>
      </c>
      <c r="C322" s="15" t="s">
        <v>480</v>
      </c>
      <c r="D322" s="15" t="s">
        <v>88</v>
      </c>
      <c r="E322" s="15">
        <v>2017</v>
      </c>
      <c r="F322" s="15" t="s">
        <v>82</v>
      </c>
      <c r="G322" s="15">
        <v>5</v>
      </c>
      <c r="H322" s="51">
        <v>62</v>
      </c>
      <c r="I322" s="50">
        <f t="shared" si="17"/>
        <v>0</v>
      </c>
      <c r="J322" s="50">
        <f t="shared" si="18"/>
        <v>0</v>
      </c>
      <c r="K322" s="50">
        <f t="shared" si="19"/>
        <v>62</v>
      </c>
      <c r="L322" s="15"/>
      <c r="M322" s="15"/>
      <c r="N322" s="15"/>
      <c r="O322" s="15"/>
      <c r="P322" s="15"/>
      <c r="Q322" s="15"/>
      <c r="R322" s="15"/>
      <c r="S322" s="15"/>
    </row>
    <row r="323" spans="2:19" x14ac:dyDescent="0.3">
      <c r="B323" s="53">
        <v>2020</v>
      </c>
      <c r="C323" s="15" t="s">
        <v>479</v>
      </c>
      <c r="D323" s="15" t="s">
        <v>478</v>
      </c>
      <c r="E323" s="15">
        <v>2018</v>
      </c>
      <c r="F323" s="15" t="s">
        <v>77</v>
      </c>
      <c r="G323" s="15">
        <v>5</v>
      </c>
      <c r="H323" s="51">
        <v>76</v>
      </c>
      <c r="I323" s="50">
        <f t="shared" si="17"/>
        <v>0</v>
      </c>
      <c r="J323" s="50">
        <f t="shared" si="18"/>
        <v>0</v>
      </c>
      <c r="K323" s="50">
        <f t="shared" si="19"/>
        <v>76</v>
      </c>
      <c r="L323" s="15"/>
      <c r="M323" s="15"/>
      <c r="N323" s="15"/>
      <c r="O323" s="15"/>
      <c r="P323" s="15"/>
      <c r="Q323" s="15"/>
      <c r="R323" s="15"/>
      <c r="S323" s="15"/>
    </row>
    <row r="324" spans="2:19" x14ac:dyDescent="0.3">
      <c r="B324" s="53">
        <v>2020</v>
      </c>
      <c r="C324" s="15" t="s">
        <v>477</v>
      </c>
      <c r="D324" s="15" t="s">
        <v>88</v>
      </c>
      <c r="E324" s="15">
        <v>2019</v>
      </c>
      <c r="F324" s="15" t="s">
        <v>307</v>
      </c>
      <c r="G324" s="15">
        <v>5</v>
      </c>
      <c r="H324" s="51">
        <v>13</v>
      </c>
      <c r="I324" s="50">
        <f t="shared" si="17"/>
        <v>0</v>
      </c>
      <c r="J324" s="50">
        <f t="shared" si="18"/>
        <v>0</v>
      </c>
      <c r="K324" s="50">
        <f t="shared" si="19"/>
        <v>13</v>
      </c>
      <c r="L324" s="15"/>
      <c r="M324" s="15"/>
      <c r="N324" s="15"/>
      <c r="O324" s="15"/>
      <c r="P324" s="15"/>
      <c r="Q324" s="15"/>
      <c r="R324" s="15"/>
      <c r="S324" s="15"/>
    </row>
    <row r="325" spans="2:19" x14ac:dyDescent="0.3">
      <c r="B325" s="53">
        <v>2020</v>
      </c>
      <c r="C325" s="15" t="s">
        <v>476</v>
      </c>
      <c r="D325" s="15" t="s">
        <v>88</v>
      </c>
      <c r="E325" s="15">
        <v>2013</v>
      </c>
      <c r="F325" s="15" t="s">
        <v>117</v>
      </c>
      <c r="G325" s="15">
        <v>5</v>
      </c>
      <c r="H325" s="51">
        <v>0</v>
      </c>
      <c r="I325" s="50">
        <f t="shared" si="17"/>
        <v>0</v>
      </c>
      <c r="J325" s="50">
        <f t="shared" si="18"/>
        <v>0</v>
      </c>
      <c r="K325" s="50">
        <f t="shared" si="19"/>
        <v>0</v>
      </c>
      <c r="L325" s="15"/>
      <c r="M325" s="15"/>
      <c r="N325" s="15"/>
      <c r="O325" s="15"/>
      <c r="P325" s="15"/>
      <c r="Q325" s="15"/>
      <c r="R325" s="15"/>
      <c r="S325" s="15"/>
    </row>
    <row r="326" spans="2:19" x14ac:dyDescent="0.3">
      <c r="B326" s="53">
        <v>2020</v>
      </c>
      <c r="C326" s="15" t="s">
        <v>475</v>
      </c>
      <c r="D326" s="15" t="s">
        <v>88</v>
      </c>
      <c r="E326" s="15">
        <v>2018</v>
      </c>
      <c r="F326" s="15" t="s">
        <v>101</v>
      </c>
      <c r="G326" s="15">
        <v>4</v>
      </c>
      <c r="H326" s="51">
        <v>239</v>
      </c>
      <c r="I326" s="50">
        <f t="shared" si="17"/>
        <v>0</v>
      </c>
      <c r="J326" s="50">
        <f t="shared" si="18"/>
        <v>239</v>
      </c>
      <c r="K326" s="50">
        <f t="shared" si="19"/>
        <v>0</v>
      </c>
      <c r="L326" s="15"/>
      <c r="M326" s="15"/>
      <c r="N326" s="15"/>
      <c r="O326" s="15"/>
      <c r="P326" s="15"/>
      <c r="Q326" s="15"/>
      <c r="R326" s="15"/>
      <c r="S326" s="15"/>
    </row>
    <row r="327" spans="2:19" x14ac:dyDescent="0.3">
      <c r="B327" s="53">
        <v>2020</v>
      </c>
      <c r="C327" s="15" t="s">
        <v>474</v>
      </c>
      <c r="D327" s="15" t="s">
        <v>88</v>
      </c>
      <c r="E327" s="15">
        <v>2014</v>
      </c>
      <c r="F327" s="15" t="s">
        <v>94</v>
      </c>
      <c r="G327" s="15">
        <v>4</v>
      </c>
      <c r="H327" s="51">
        <v>346</v>
      </c>
      <c r="I327" s="50">
        <f t="shared" si="17"/>
        <v>0</v>
      </c>
      <c r="J327" s="50">
        <f t="shared" si="18"/>
        <v>346</v>
      </c>
      <c r="K327" s="50">
        <f t="shared" si="19"/>
        <v>0</v>
      </c>
      <c r="L327" s="15"/>
      <c r="M327" s="15"/>
      <c r="N327" s="15"/>
      <c r="O327" s="15"/>
      <c r="P327" s="15"/>
      <c r="Q327" s="15"/>
      <c r="R327" s="15"/>
      <c r="S327" s="15"/>
    </row>
    <row r="328" spans="2:19" x14ac:dyDescent="0.3">
      <c r="B328" s="53">
        <v>2020</v>
      </c>
      <c r="C328" s="15" t="s">
        <v>473</v>
      </c>
      <c r="D328" s="15" t="s">
        <v>88</v>
      </c>
      <c r="E328" s="15">
        <v>2017</v>
      </c>
      <c r="F328" s="15" t="s">
        <v>94</v>
      </c>
      <c r="G328" s="15">
        <v>4</v>
      </c>
      <c r="H328" s="51">
        <v>1933</v>
      </c>
      <c r="I328" s="50">
        <f t="shared" si="17"/>
        <v>0</v>
      </c>
      <c r="J328" s="50">
        <f t="shared" si="18"/>
        <v>1933</v>
      </c>
      <c r="K328" s="50">
        <f t="shared" si="19"/>
        <v>0</v>
      </c>
      <c r="L328" s="15"/>
      <c r="M328" s="15"/>
      <c r="N328" s="15"/>
      <c r="O328" s="15"/>
      <c r="P328" s="15"/>
      <c r="Q328" s="15"/>
      <c r="R328" s="15"/>
      <c r="S328" s="15"/>
    </row>
    <row r="329" spans="2:19" x14ac:dyDescent="0.3">
      <c r="B329" s="53">
        <v>2020</v>
      </c>
      <c r="C329" s="15" t="s">
        <v>472</v>
      </c>
      <c r="D329" s="15" t="s">
        <v>88</v>
      </c>
      <c r="E329" s="15">
        <v>2017</v>
      </c>
      <c r="F329" s="15" t="s">
        <v>101</v>
      </c>
      <c r="G329" s="15">
        <v>5</v>
      </c>
      <c r="H329" s="51">
        <v>412</v>
      </c>
      <c r="I329" s="50">
        <f t="shared" si="17"/>
        <v>0</v>
      </c>
      <c r="J329" s="50">
        <f t="shared" si="18"/>
        <v>0</v>
      </c>
      <c r="K329" s="50">
        <f t="shared" si="19"/>
        <v>412</v>
      </c>
      <c r="L329" s="15"/>
      <c r="M329" s="15"/>
      <c r="N329" s="15"/>
      <c r="O329" s="15"/>
      <c r="P329" s="15"/>
      <c r="Q329" s="15"/>
      <c r="R329" s="15"/>
      <c r="S329" s="15"/>
    </row>
    <row r="330" spans="2:19" x14ac:dyDescent="0.3">
      <c r="B330" s="53">
        <v>2020</v>
      </c>
      <c r="C330" s="15" t="s">
        <v>471</v>
      </c>
      <c r="D330" s="15" t="s">
        <v>470</v>
      </c>
      <c r="E330" s="15">
        <v>2021</v>
      </c>
      <c r="F330" s="15" t="s">
        <v>117</v>
      </c>
      <c r="G330" s="15">
        <v>4</v>
      </c>
      <c r="H330" s="51">
        <v>0</v>
      </c>
      <c r="I330" s="50">
        <f t="shared" si="17"/>
        <v>0</v>
      </c>
      <c r="J330" s="50">
        <f t="shared" si="18"/>
        <v>0</v>
      </c>
      <c r="K330" s="50">
        <f t="shared" si="19"/>
        <v>0</v>
      </c>
      <c r="L330" s="15"/>
      <c r="M330" s="15"/>
      <c r="N330" s="15"/>
      <c r="O330" s="15"/>
      <c r="P330" s="15"/>
      <c r="Q330" s="15"/>
      <c r="R330" s="15"/>
      <c r="S330" s="15"/>
    </row>
    <row r="331" spans="2:19" x14ac:dyDescent="0.3">
      <c r="B331" s="53">
        <v>2020</v>
      </c>
      <c r="C331" s="15" t="s">
        <v>469</v>
      </c>
      <c r="D331" s="15" t="s">
        <v>468</v>
      </c>
      <c r="E331" s="15">
        <v>2014</v>
      </c>
      <c r="F331" s="15" t="s">
        <v>117</v>
      </c>
      <c r="G331" s="15">
        <v>4</v>
      </c>
      <c r="H331" s="51">
        <v>240</v>
      </c>
      <c r="I331" s="50">
        <f t="shared" si="17"/>
        <v>0</v>
      </c>
      <c r="J331" s="50">
        <f t="shared" si="18"/>
        <v>240</v>
      </c>
      <c r="K331" s="50">
        <f t="shared" si="19"/>
        <v>0</v>
      </c>
      <c r="L331" s="15"/>
      <c r="M331" s="15"/>
      <c r="N331" s="15"/>
      <c r="O331" s="15"/>
      <c r="P331" s="15"/>
      <c r="Q331" s="15"/>
      <c r="R331" s="15"/>
      <c r="S331" s="15"/>
    </row>
    <row r="332" spans="2:19" x14ac:dyDescent="0.3">
      <c r="B332" s="53">
        <v>2020</v>
      </c>
      <c r="C332" s="15" t="s">
        <v>467</v>
      </c>
      <c r="D332" s="15" t="s">
        <v>88</v>
      </c>
      <c r="E332" s="15">
        <v>2013</v>
      </c>
      <c r="F332" s="15" t="s">
        <v>101</v>
      </c>
      <c r="G332" s="15">
        <v>5</v>
      </c>
      <c r="H332" s="51">
        <v>0</v>
      </c>
      <c r="I332" s="50">
        <f t="shared" si="17"/>
        <v>0</v>
      </c>
      <c r="J332" s="50">
        <f t="shared" si="18"/>
        <v>0</v>
      </c>
      <c r="K332" s="50">
        <f t="shared" si="19"/>
        <v>0</v>
      </c>
      <c r="L332" s="15"/>
      <c r="M332" s="15"/>
      <c r="N332" s="15"/>
      <c r="O332" s="15"/>
      <c r="P332" s="15"/>
      <c r="Q332" s="15"/>
      <c r="R332" s="15"/>
      <c r="S332" s="15"/>
    </row>
    <row r="333" spans="2:19" x14ac:dyDescent="0.3">
      <c r="B333" s="53">
        <v>2020</v>
      </c>
      <c r="C333" s="15" t="s">
        <v>466</v>
      </c>
      <c r="D333" s="15" t="s">
        <v>465</v>
      </c>
      <c r="E333" s="15">
        <v>2019</v>
      </c>
      <c r="F333" s="15" t="s">
        <v>82</v>
      </c>
      <c r="G333" s="15">
        <v>5</v>
      </c>
      <c r="H333" s="51">
        <v>305</v>
      </c>
      <c r="I333" s="50">
        <f t="shared" si="17"/>
        <v>0</v>
      </c>
      <c r="J333" s="50">
        <f t="shared" si="18"/>
        <v>0</v>
      </c>
      <c r="K333" s="50">
        <f t="shared" si="19"/>
        <v>305</v>
      </c>
      <c r="L333" s="15"/>
      <c r="M333" s="15"/>
      <c r="N333" s="15"/>
      <c r="O333" s="15"/>
      <c r="P333" s="15"/>
      <c r="Q333" s="15"/>
      <c r="R333" s="15"/>
      <c r="S333" s="15"/>
    </row>
    <row r="334" spans="2:19" x14ac:dyDescent="0.3">
      <c r="B334" s="53">
        <v>2020</v>
      </c>
      <c r="C334" s="15" t="s">
        <v>464</v>
      </c>
      <c r="D334" s="15" t="s">
        <v>463</v>
      </c>
      <c r="E334" s="15">
        <v>2014</v>
      </c>
      <c r="F334" s="15" t="s">
        <v>117</v>
      </c>
      <c r="G334" s="15">
        <v>3</v>
      </c>
      <c r="H334" s="51">
        <v>32</v>
      </c>
      <c r="I334" s="50">
        <f t="shared" si="17"/>
        <v>32</v>
      </c>
      <c r="J334" s="50">
        <f t="shared" si="18"/>
        <v>0</v>
      </c>
      <c r="K334" s="50">
        <f t="shared" si="19"/>
        <v>0</v>
      </c>
      <c r="L334" s="15"/>
      <c r="M334" s="15"/>
      <c r="N334" s="15"/>
      <c r="O334" s="15"/>
      <c r="P334" s="15"/>
      <c r="Q334" s="15"/>
      <c r="R334" s="15"/>
      <c r="S334" s="15"/>
    </row>
    <row r="335" spans="2:19" x14ac:dyDescent="0.3">
      <c r="B335" s="53">
        <v>2020</v>
      </c>
      <c r="C335" s="15" t="s">
        <v>462</v>
      </c>
      <c r="D335" s="15" t="s">
        <v>461</v>
      </c>
      <c r="E335" s="15">
        <v>2017</v>
      </c>
      <c r="F335" s="15" t="s">
        <v>117</v>
      </c>
      <c r="G335" s="15">
        <v>3</v>
      </c>
      <c r="H335" s="51">
        <v>0</v>
      </c>
      <c r="I335" s="50">
        <f t="shared" si="17"/>
        <v>0</v>
      </c>
      <c r="J335" s="50">
        <f t="shared" si="18"/>
        <v>0</v>
      </c>
      <c r="K335" s="50">
        <f t="shared" si="19"/>
        <v>0</v>
      </c>
      <c r="L335" s="15"/>
      <c r="M335" s="15"/>
      <c r="N335" s="15"/>
      <c r="O335" s="15"/>
      <c r="P335" s="15"/>
      <c r="Q335" s="15"/>
      <c r="R335" s="15"/>
      <c r="S335" s="15"/>
    </row>
    <row r="336" spans="2:19" x14ac:dyDescent="0.3">
      <c r="B336" s="53">
        <v>2020</v>
      </c>
      <c r="C336" s="15" t="s">
        <v>460</v>
      </c>
      <c r="D336" s="15" t="s">
        <v>88</v>
      </c>
      <c r="E336" s="15">
        <v>2015</v>
      </c>
      <c r="F336" s="15" t="s">
        <v>133</v>
      </c>
      <c r="G336" s="15">
        <v>5</v>
      </c>
      <c r="H336" s="51">
        <v>18</v>
      </c>
      <c r="I336" s="50">
        <f t="shared" si="17"/>
        <v>0</v>
      </c>
      <c r="J336" s="50">
        <f t="shared" si="18"/>
        <v>0</v>
      </c>
      <c r="K336" s="50">
        <f t="shared" si="19"/>
        <v>18</v>
      </c>
      <c r="L336" s="15"/>
      <c r="M336" s="15"/>
      <c r="N336" s="15"/>
      <c r="O336" s="15"/>
      <c r="P336" s="15"/>
      <c r="Q336" s="15"/>
      <c r="R336" s="15"/>
      <c r="S336" s="15"/>
    </row>
    <row r="337" spans="2:19" x14ac:dyDescent="0.3">
      <c r="B337" s="53">
        <v>2020</v>
      </c>
      <c r="C337" s="15" t="s">
        <v>459</v>
      </c>
      <c r="D337" s="15" t="s">
        <v>458</v>
      </c>
      <c r="E337" s="15">
        <v>2021</v>
      </c>
      <c r="F337" s="15" t="s">
        <v>82</v>
      </c>
      <c r="G337" s="15">
        <v>5</v>
      </c>
      <c r="H337" s="51">
        <v>0</v>
      </c>
      <c r="I337" s="50">
        <f t="shared" si="17"/>
        <v>0</v>
      </c>
      <c r="J337" s="50">
        <f t="shared" si="18"/>
        <v>0</v>
      </c>
      <c r="K337" s="50">
        <f t="shared" si="19"/>
        <v>0</v>
      </c>
      <c r="L337" s="15"/>
      <c r="M337" s="15"/>
      <c r="N337" s="15"/>
      <c r="O337" s="15"/>
      <c r="P337" s="15"/>
      <c r="Q337" s="15"/>
      <c r="R337" s="15"/>
      <c r="S337" s="15"/>
    </row>
    <row r="338" spans="2:19" x14ac:dyDescent="0.3">
      <c r="B338" s="53">
        <v>2020</v>
      </c>
      <c r="C338" s="15" t="s">
        <v>457</v>
      </c>
      <c r="D338" s="15" t="s">
        <v>456</v>
      </c>
      <c r="E338" s="15">
        <v>2017</v>
      </c>
      <c r="F338" s="15" t="s">
        <v>82</v>
      </c>
      <c r="G338" s="15">
        <v>3</v>
      </c>
      <c r="H338" s="51">
        <v>1109</v>
      </c>
      <c r="I338" s="50">
        <f t="shared" si="17"/>
        <v>1109</v>
      </c>
      <c r="J338" s="50">
        <f t="shared" si="18"/>
        <v>0</v>
      </c>
      <c r="K338" s="50">
        <f t="shared" si="19"/>
        <v>0</v>
      </c>
      <c r="L338" s="15"/>
      <c r="M338" s="15"/>
      <c r="N338" s="15"/>
      <c r="O338" s="15"/>
      <c r="P338" s="15"/>
      <c r="Q338" s="15"/>
      <c r="R338" s="15"/>
      <c r="S338" s="15"/>
    </row>
    <row r="339" spans="2:19" x14ac:dyDescent="0.3">
      <c r="B339" s="53">
        <v>2020</v>
      </c>
      <c r="C339" s="15" t="s">
        <v>455</v>
      </c>
      <c r="D339" s="15" t="s">
        <v>454</v>
      </c>
      <c r="E339" s="15">
        <v>2014</v>
      </c>
      <c r="F339" s="15" t="s">
        <v>101</v>
      </c>
      <c r="G339" s="15">
        <v>3</v>
      </c>
      <c r="H339" s="51">
        <v>0</v>
      </c>
      <c r="I339" s="50">
        <f t="shared" si="17"/>
        <v>0</v>
      </c>
      <c r="J339" s="50">
        <f t="shared" si="18"/>
        <v>0</v>
      </c>
      <c r="K339" s="50">
        <f t="shared" si="19"/>
        <v>0</v>
      </c>
      <c r="L339" s="15"/>
      <c r="M339" s="15"/>
      <c r="N339" s="15"/>
      <c r="O339" s="15"/>
      <c r="P339" s="15"/>
      <c r="Q339" s="15"/>
      <c r="R339" s="15"/>
      <c r="S339" s="15"/>
    </row>
    <row r="340" spans="2:19" x14ac:dyDescent="0.3">
      <c r="B340" s="53">
        <v>2020</v>
      </c>
      <c r="C340" s="15" t="s">
        <v>453</v>
      </c>
      <c r="D340" s="15" t="s">
        <v>88</v>
      </c>
      <c r="E340" s="15">
        <v>2013</v>
      </c>
      <c r="F340" s="15" t="s">
        <v>94</v>
      </c>
      <c r="G340" s="15">
        <v>4</v>
      </c>
      <c r="H340" s="51">
        <v>0</v>
      </c>
      <c r="I340" s="50">
        <f t="shared" si="17"/>
        <v>0</v>
      </c>
      <c r="J340" s="50">
        <f t="shared" si="18"/>
        <v>0</v>
      </c>
      <c r="K340" s="50">
        <f t="shared" si="19"/>
        <v>0</v>
      </c>
      <c r="L340" s="15"/>
      <c r="M340" s="15"/>
      <c r="N340" s="15"/>
      <c r="O340" s="15"/>
      <c r="P340" s="15"/>
      <c r="Q340" s="15"/>
      <c r="R340" s="15"/>
      <c r="S340" s="15"/>
    </row>
    <row r="341" spans="2:19" x14ac:dyDescent="0.3">
      <c r="B341" s="53">
        <v>2020</v>
      </c>
      <c r="C341" s="15" t="s">
        <v>453</v>
      </c>
      <c r="D341" s="15" t="s">
        <v>88</v>
      </c>
      <c r="E341" s="15">
        <v>2021</v>
      </c>
      <c r="F341" s="15" t="s">
        <v>94</v>
      </c>
      <c r="G341" s="15">
        <v>2</v>
      </c>
      <c r="H341" s="51">
        <v>0</v>
      </c>
      <c r="I341" s="50">
        <f t="shared" si="17"/>
        <v>0</v>
      </c>
      <c r="J341" s="50">
        <f t="shared" si="18"/>
        <v>0</v>
      </c>
      <c r="K341" s="50">
        <f t="shared" si="19"/>
        <v>0</v>
      </c>
      <c r="L341" s="15"/>
      <c r="M341" s="15"/>
      <c r="N341" s="15"/>
      <c r="O341" s="15"/>
      <c r="P341" s="15"/>
      <c r="Q341" s="15"/>
      <c r="R341" s="15"/>
      <c r="S341" s="15"/>
    </row>
    <row r="342" spans="2:19" x14ac:dyDescent="0.3">
      <c r="B342" s="53">
        <v>2020</v>
      </c>
      <c r="C342" s="15" t="s">
        <v>452</v>
      </c>
      <c r="D342" s="15" t="s">
        <v>451</v>
      </c>
      <c r="E342" s="15">
        <v>2021</v>
      </c>
      <c r="F342" s="15" t="s">
        <v>94</v>
      </c>
      <c r="G342" s="15">
        <v>2</v>
      </c>
      <c r="H342" s="51">
        <v>0</v>
      </c>
      <c r="I342" s="50">
        <f t="shared" si="17"/>
        <v>0</v>
      </c>
      <c r="J342" s="50">
        <f t="shared" si="18"/>
        <v>0</v>
      </c>
      <c r="K342" s="50">
        <f t="shared" si="19"/>
        <v>0</v>
      </c>
      <c r="L342" s="15"/>
      <c r="M342" s="15"/>
      <c r="N342" s="15"/>
      <c r="O342" s="15"/>
      <c r="P342" s="15"/>
      <c r="Q342" s="15"/>
      <c r="R342" s="15"/>
      <c r="S342" s="15"/>
    </row>
    <row r="343" spans="2:19" x14ac:dyDescent="0.3">
      <c r="B343" s="53">
        <v>2020</v>
      </c>
      <c r="C343" s="15" t="s">
        <v>450</v>
      </c>
      <c r="D343" s="15" t="s">
        <v>449</v>
      </c>
      <c r="E343" s="15">
        <v>2017</v>
      </c>
      <c r="F343" s="15" t="s">
        <v>94</v>
      </c>
      <c r="G343" s="15">
        <v>3</v>
      </c>
      <c r="H343" s="51">
        <v>0</v>
      </c>
      <c r="I343" s="50">
        <f t="shared" si="17"/>
        <v>0</v>
      </c>
      <c r="J343" s="50">
        <f t="shared" si="18"/>
        <v>0</v>
      </c>
      <c r="K343" s="50">
        <f t="shared" si="19"/>
        <v>0</v>
      </c>
      <c r="L343" s="15"/>
      <c r="M343" s="15"/>
      <c r="N343" s="15"/>
      <c r="O343" s="15"/>
      <c r="P343" s="15"/>
      <c r="Q343" s="15"/>
      <c r="R343" s="15"/>
      <c r="S343" s="15"/>
    </row>
    <row r="344" spans="2:19" x14ac:dyDescent="0.3">
      <c r="B344" s="53">
        <v>2020</v>
      </c>
      <c r="C344" s="15" t="s">
        <v>448</v>
      </c>
      <c r="D344" s="15" t="s">
        <v>447</v>
      </c>
      <c r="E344" s="15">
        <v>2019</v>
      </c>
      <c r="F344" s="15" t="s">
        <v>82</v>
      </c>
      <c r="G344" s="15">
        <v>4</v>
      </c>
      <c r="H344" s="51">
        <v>7078</v>
      </c>
      <c r="I344" s="50">
        <f t="shared" si="17"/>
        <v>0</v>
      </c>
      <c r="J344" s="50">
        <f t="shared" si="18"/>
        <v>7078</v>
      </c>
      <c r="K344" s="50">
        <f t="shared" si="19"/>
        <v>0</v>
      </c>
      <c r="L344" s="15"/>
      <c r="M344" s="15"/>
      <c r="N344" s="15"/>
      <c r="O344" s="15"/>
      <c r="P344" s="15"/>
      <c r="Q344" s="15"/>
      <c r="R344" s="15"/>
      <c r="S344" s="15"/>
    </row>
    <row r="345" spans="2:19" x14ac:dyDescent="0.3">
      <c r="B345" s="53">
        <v>2020</v>
      </c>
      <c r="C345" s="15" t="s">
        <v>446</v>
      </c>
      <c r="D345" s="15" t="s">
        <v>88</v>
      </c>
      <c r="E345" s="15">
        <v>2017</v>
      </c>
      <c r="F345" s="15" t="s">
        <v>82</v>
      </c>
      <c r="G345" s="15">
        <v>5</v>
      </c>
      <c r="H345" s="51">
        <v>215</v>
      </c>
      <c r="I345" s="50">
        <f t="shared" si="17"/>
        <v>0</v>
      </c>
      <c r="J345" s="50">
        <f t="shared" si="18"/>
        <v>0</v>
      </c>
      <c r="K345" s="50">
        <f t="shared" si="19"/>
        <v>215</v>
      </c>
      <c r="L345" s="15"/>
      <c r="M345" s="15"/>
      <c r="N345" s="15"/>
      <c r="O345" s="15"/>
      <c r="P345" s="15"/>
      <c r="Q345" s="15"/>
      <c r="R345" s="15"/>
      <c r="S345" s="15"/>
    </row>
    <row r="346" spans="2:19" x14ac:dyDescent="0.3">
      <c r="B346" s="53">
        <v>2020</v>
      </c>
      <c r="C346" s="15" t="s">
        <v>445</v>
      </c>
      <c r="D346" s="15" t="s">
        <v>444</v>
      </c>
      <c r="E346" s="15">
        <v>2017</v>
      </c>
      <c r="F346" s="15" t="s">
        <v>94</v>
      </c>
      <c r="G346" s="15">
        <v>3</v>
      </c>
      <c r="H346" s="51">
        <v>1839</v>
      </c>
      <c r="I346" s="50">
        <f t="shared" si="17"/>
        <v>1839</v>
      </c>
      <c r="J346" s="50">
        <f t="shared" si="18"/>
        <v>0</v>
      </c>
      <c r="K346" s="50">
        <f t="shared" si="19"/>
        <v>0</v>
      </c>
      <c r="L346" s="15"/>
      <c r="M346" s="15"/>
      <c r="N346" s="15"/>
      <c r="O346" s="15"/>
      <c r="P346" s="15"/>
      <c r="Q346" s="15"/>
      <c r="R346" s="15"/>
      <c r="S346" s="15"/>
    </row>
    <row r="347" spans="2:19" x14ac:dyDescent="0.3">
      <c r="B347" s="53">
        <v>2020</v>
      </c>
      <c r="C347" s="15" t="s">
        <v>443</v>
      </c>
      <c r="D347" s="15" t="s">
        <v>88</v>
      </c>
      <c r="E347" s="15">
        <v>2015</v>
      </c>
      <c r="F347" s="15" t="s">
        <v>101</v>
      </c>
      <c r="G347" s="15">
        <v>4</v>
      </c>
      <c r="H347" s="51">
        <v>204</v>
      </c>
      <c r="I347" s="50">
        <f t="shared" si="17"/>
        <v>0</v>
      </c>
      <c r="J347" s="50">
        <f t="shared" si="18"/>
        <v>204</v>
      </c>
      <c r="K347" s="50">
        <f t="shared" si="19"/>
        <v>0</v>
      </c>
      <c r="L347" s="15"/>
      <c r="M347" s="15"/>
      <c r="N347" s="15"/>
      <c r="O347" s="15"/>
      <c r="P347" s="15"/>
      <c r="Q347" s="15"/>
      <c r="R347" s="15"/>
      <c r="S347" s="15"/>
    </row>
    <row r="348" spans="2:19" x14ac:dyDescent="0.3">
      <c r="B348" s="53">
        <v>2020</v>
      </c>
      <c r="C348" s="15" t="s">
        <v>442</v>
      </c>
      <c r="D348" s="15" t="s">
        <v>441</v>
      </c>
      <c r="E348" s="15">
        <v>2017</v>
      </c>
      <c r="F348" s="15" t="s">
        <v>101</v>
      </c>
      <c r="G348" s="15">
        <v>3</v>
      </c>
      <c r="H348" s="51">
        <v>15</v>
      </c>
      <c r="I348" s="50">
        <f t="shared" si="17"/>
        <v>15</v>
      </c>
      <c r="J348" s="50">
        <f t="shared" si="18"/>
        <v>0</v>
      </c>
      <c r="K348" s="50">
        <f t="shared" si="19"/>
        <v>0</v>
      </c>
      <c r="L348" s="15"/>
      <c r="M348" s="15"/>
      <c r="N348" s="15"/>
      <c r="O348" s="15"/>
      <c r="P348" s="15"/>
      <c r="Q348" s="15"/>
      <c r="R348" s="15"/>
      <c r="S348" s="15"/>
    </row>
    <row r="349" spans="2:19" x14ac:dyDescent="0.3">
      <c r="B349" s="53">
        <v>2020</v>
      </c>
      <c r="C349" s="15" t="s">
        <v>440</v>
      </c>
      <c r="D349" s="15" t="s">
        <v>438</v>
      </c>
      <c r="E349" s="15">
        <v>2018</v>
      </c>
      <c r="F349" s="15" t="s">
        <v>94</v>
      </c>
      <c r="G349" s="15">
        <v>0</v>
      </c>
      <c r="H349" s="51">
        <v>2</v>
      </c>
      <c r="I349" s="50">
        <f t="shared" si="17"/>
        <v>2</v>
      </c>
      <c r="J349" s="50">
        <f t="shared" si="18"/>
        <v>0</v>
      </c>
      <c r="K349" s="50">
        <f t="shared" si="19"/>
        <v>0</v>
      </c>
      <c r="L349" s="15"/>
      <c r="M349" s="15"/>
      <c r="N349" s="15"/>
      <c r="O349" s="15"/>
      <c r="P349" s="15"/>
      <c r="Q349" s="15"/>
      <c r="R349" s="15"/>
      <c r="S349" s="15"/>
    </row>
    <row r="350" spans="2:19" x14ac:dyDescent="0.3">
      <c r="B350" s="53">
        <v>2020</v>
      </c>
      <c r="C350" s="15" t="s">
        <v>439</v>
      </c>
      <c r="D350" s="15" t="s">
        <v>438</v>
      </c>
      <c r="E350" s="15">
        <v>2015</v>
      </c>
      <c r="F350" s="15" t="s">
        <v>82</v>
      </c>
      <c r="G350" s="15">
        <v>3</v>
      </c>
      <c r="H350" s="51">
        <v>0</v>
      </c>
      <c r="I350" s="50">
        <f t="shared" si="17"/>
        <v>0</v>
      </c>
      <c r="J350" s="50">
        <f t="shared" si="18"/>
        <v>0</v>
      </c>
      <c r="K350" s="50">
        <f t="shared" si="19"/>
        <v>0</v>
      </c>
      <c r="L350" s="15"/>
      <c r="M350" s="15"/>
      <c r="N350" s="15"/>
      <c r="O350" s="15"/>
      <c r="P350" s="15"/>
      <c r="Q350" s="15"/>
      <c r="R350" s="15"/>
      <c r="S350" s="15"/>
    </row>
    <row r="351" spans="2:19" x14ac:dyDescent="0.3">
      <c r="B351" s="53">
        <v>2020</v>
      </c>
      <c r="C351" s="15" t="s">
        <v>437</v>
      </c>
      <c r="D351" s="15" t="s">
        <v>436</v>
      </c>
      <c r="E351" s="15">
        <v>2017</v>
      </c>
      <c r="F351" s="15" t="s">
        <v>117</v>
      </c>
      <c r="G351" s="15">
        <v>0</v>
      </c>
      <c r="H351" s="51">
        <v>49</v>
      </c>
      <c r="I351" s="50">
        <f t="shared" si="17"/>
        <v>49</v>
      </c>
      <c r="J351" s="50">
        <f t="shared" si="18"/>
        <v>0</v>
      </c>
      <c r="K351" s="50">
        <f t="shared" si="19"/>
        <v>0</v>
      </c>
      <c r="L351" s="15"/>
      <c r="M351" s="15"/>
      <c r="N351" s="15"/>
      <c r="O351" s="15"/>
      <c r="P351" s="15"/>
      <c r="Q351" s="15"/>
      <c r="R351" s="15"/>
      <c r="S351" s="15"/>
    </row>
    <row r="352" spans="2:19" x14ac:dyDescent="0.3">
      <c r="B352" s="53">
        <v>2020</v>
      </c>
      <c r="C352" s="15" t="s">
        <v>435</v>
      </c>
      <c r="D352" s="15" t="s">
        <v>434</v>
      </c>
      <c r="E352" s="15">
        <v>2016</v>
      </c>
      <c r="F352" s="15" t="s">
        <v>117</v>
      </c>
      <c r="G352" s="15">
        <v>4</v>
      </c>
      <c r="H352" s="51">
        <v>621</v>
      </c>
      <c r="I352" s="50">
        <f t="shared" si="17"/>
        <v>0</v>
      </c>
      <c r="J352" s="50">
        <f t="shared" si="18"/>
        <v>621</v>
      </c>
      <c r="K352" s="50">
        <f t="shared" si="19"/>
        <v>0</v>
      </c>
      <c r="L352" s="15"/>
      <c r="M352" s="15"/>
      <c r="N352" s="15"/>
      <c r="O352" s="15"/>
      <c r="P352" s="15"/>
      <c r="Q352" s="15"/>
      <c r="R352" s="15"/>
      <c r="S352" s="15"/>
    </row>
    <row r="353" spans="2:19" x14ac:dyDescent="0.3">
      <c r="B353" s="53">
        <v>2020</v>
      </c>
      <c r="C353" s="15" t="s">
        <v>433</v>
      </c>
      <c r="D353" s="15" t="s">
        <v>88</v>
      </c>
      <c r="E353" s="15">
        <v>2017</v>
      </c>
      <c r="F353" s="15" t="s">
        <v>101</v>
      </c>
      <c r="G353" s="15">
        <v>3</v>
      </c>
      <c r="H353" s="51">
        <v>1</v>
      </c>
      <c r="I353" s="50">
        <f t="shared" si="17"/>
        <v>1</v>
      </c>
      <c r="J353" s="50">
        <f t="shared" si="18"/>
        <v>0</v>
      </c>
      <c r="K353" s="50">
        <f t="shared" si="19"/>
        <v>0</v>
      </c>
      <c r="L353" s="15"/>
      <c r="M353" s="15"/>
      <c r="N353" s="15"/>
      <c r="O353" s="15"/>
      <c r="P353" s="15"/>
      <c r="Q353" s="15"/>
      <c r="R353" s="15"/>
      <c r="S353" s="15"/>
    </row>
    <row r="354" spans="2:19" x14ac:dyDescent="0.3">
      <c r="B354" s="53">
        <v>2020</v>
      </c>
      <c r="C354" s="15" t="s">
        <v>432</v>
      </c>
      <c r="D354" s="15" t="s">
        <v>88</v>
      </c>
      <c r="E354" s="15">
        <v>2013</v>
      </c>
      <c r="F354" s="15" t="s">
        <v>117</v>
      </c>
      <c r="G354" s="15">
        <v>4</v>
      </c>
      <c r="H354" s="51">
        <v>0</v>
      </c>
      <c r="I354" s="50">
        <f t="shared" si="17"/>
        <v>0</v>
      </c>
      <c r="J354" s="50">
        <f t="shared" si="18"/>
        <v>0</v>
      </c>
      <c r="K354" s="50">
        <f t="shared" si="19"/>
        <v>0</v>
      </c>
      <c r="L354" s="15"/>
      <c r="M354" s="15"/>
      <c r="N354" s="15"/>
      <c r="O354" s="15"/>
      <c r="P354" s="15"/>
      <c r="Q354" s="15"/>
      <c r="R354" s="15"/>
      <c r="S354" s="15"/>
    </row>
    <row r="355" spans="2:19" x14ac:dyDescent="0.3">
      <c r="B355" s="53">
        <v>2020</v>
      </c>
      <c r="C355" s="15" t="s">
        <v>431</v>
      </c>
      <c r="D355" s="15" t="s">
        <v>430</v>
      </c>
      <c r="E355" s="15">
        <v>2016</v>
      </c>
      <c r="F355" s="15" t="s">
        <v>77</v>
      </c>
      <c r="G355" s="15">
        <v>5</v>
      </c>
      <c r="H355" s="51">
        <v>0</v>
      </c>
      <c r="I355" s="50">
        <f t="shared" si="17"/>
        <v>0</v>
      </c>
      <c r="J355" s="50">
        <f t="shared" si="18"/>
        <v>0</v>
      </c>
      <c r="K355" s="50">
        <f t="shared" si="19"/>
        <v>0</v>
      </c>
      <c r="L355" s="15"/>
      <c r="M355" s="15"/>
      <c r="N355" s="15"/>
      <c r="O355" s="15"/>
      <c r="P355" s="15"/>
      <c r="Q355" s="15"/>
      <c r="R355" s="15"/>
      <c r="S355" s="15"/>
    </row>
    <row r="356" spans="2:19" x14ac:dyDescent="0.3">
      <c r="B356" s="53">
        <v>2020</v>
      </c>
      <c r="C356" s="15" t="s">
        <v>429</v>
      </c>
      <c r="D356" s="15" t="s">
        <v>88</v>
      </c>
      <c r="E356" s="15">
        <v>2019</v>
      </c>
      <c r="F356" s="15" t="s">
        <v>77</v>
      </c>
      <c r="G356" s="15">
        <v>5</v>
      </c>
      <c r="H356" s="51">
        <v>3</v>
      </c>
      <c r="I356" s="50">
        <f t="shared" si="17"/>
        <v>0</v>
      </c>
      <c r="J356" s="50">
        <f t="shared" si="18"/>
        <v>0</v>
      </c>
      <c r="K356" s="50">
        <f t="shared" si="19"/>
        <v>3</v>
      </c>
      <c r="L356" s="15"/>
      <c r="M356" s="15"/>
      <c r="N356" s="15"/>
      <c r="O356" s="15"/>
      <c r="P356" s="15"/>
      <c r="Q356" s="15"/>
      <c r="R356" s="15"/>
      <c r="S356" s="15"/>
    </row>
    <row r="357" spans="2:19" x14ac:dyDescent="0.3">
      <c r="B357" s="53">
        <v>2020</v>
      </c>
      <c r="C357" s="15" t="s">
        <v>428</v>
      </c>
      <c r="D357" s="15" t="s">
        <v>88</v>
      </c>
      <c r="E357" s="15">
        <v>2017</v>
      </c>
      <c r="F357" s="15" t="s">
        <v>94</v>
      </c>
      <c r="G357" s="15">
        <v>5</v>
      </c>
      <c r="H357" s="51">
        <v>865</v>
      </c>
      <c r="I357" s="50">
        <f t="shared" si="17"/>
        <v>0</v>
      </c>
      <c r="J357" s="50">
        <f t="shared" si="18"/>
        <v>0</v>
      </c>
      <c r="K357" s="50">
        <f t="shared" si="19"/>
        <v>865</v>
      </c>
      <c r="L357" s="15"/>
      <c r="M357" s="15"/>
      <c r="N357" s="15"/>
      <c r="O357" s="15"/>
      <c r="P357" s="15"/>
      <c r="Q357" s="15"/>
      <c r="R357" s="15"/>
      <c r="S357" s="15"/>
    </row>
    <row r="358" spans="2:19" x14ac:dyDescent="0.3">
      <c r="B358" s="53">
        <v>2020</v>
      </c>
      <c r="C358" s="15" t="s">
        <v>427</v>
      </c>
      <c r="D358" s="15" t="s">
        <v>88</v>
      </c>
      <c r="E358" s="15">
        <v>2019</v>
      </c>
      <c r="F358" s="15" t="s">
        <v>117</v>
      </c>
      <c r="G358" s="15">
        <v>5</v>
      </c>
      <c r="H358" s="51">
        <v>432</v>
      </c>
      <c r="I358" s="50">
        <f t="shared" si="17"/>
        <v>0</v>
      </c>
      <c r="J358" s="50">
        <f t="shared" si="18"/>
        <v>0</v>
      </c>
      <c r="K358" s="50">
        <f t="shared" si="19"/>
        <v>432</v>
      </c>
      <c r="L358" s="15"/>
      <c r="M358" s="15"/>
      <c r="N358" s="15"/>
      <c r="O358" s="15"/>
      <c r="P358" s="15"/>
      <c r="Q358" s="15"/>
      <c r="R358" s="15"/>
      <c r="S358" s="15"/>
    </row>
    <row r="359" spans="2:19" x14ac:dyDescent="0.3">
      <c r="B359" s="53">
        <v>2020</v>
      </c>
      <c r="C359" s="15" t="s">
        <v>426</v>
      </c>
      <c r="D359" s="15" t="s">
        <v>425</v>
      </c>
      <c r="E359" s="15">
        <v>2015</v>
      </c>
      <c r="F359" s="15" t="s">
        <v>99</v>
      </c>
      <c r="G359" s="15">
        <v>5</v>
      </c>
      <c r="H359" s="51">
        <v>0</v>
      </c>
      <c r="I359" s="50">
        <f t="shared" ref="I359:I422" si="20">IF(G359&lt;4,H359,0)</f>
        <v>0</v>
      </c>
      <c r="J359" s="50">
        <f t="shared" ref="J359:J422" si="21">IF(G359=4,H359,0)</f>
        <v>0</v>
      </c>
      <c r="K359" s="50">
        <f t="shared" ref="K359:K422" si="22">IF(G359=5,H359,0)</f>
        <v>0</v>
      </c>
      <c r="L359" s="15"/>
      <c r="M359" s="15"/>
      <c r="N359" s="15"/>
      <c r="O359" s="15"/>
      <c r="P359" s="15"/>
      <c r="Q359" s="15"/>
      <c r="R359" s="15"/>
      <c r="S359" s="15"/>
    </row>
    <row r="360" spans="2:19" x14ac:dyDescent="0.3">
      <c r="B360" s="53">
        <v>2020</v>
      </c>
      <c r="C360" s="15" t="s">
        <v>424</v>
      </c>
      <c r="D360" s="15" t="s">
        <v>88</v>
      </c>
      <c r="E360" s="15">
        <v>2017</v>
      </c>
      <c r="F360" s="15" t="s">
        <v>101</v>
      </c>
      <c r="G360" s="15">
        <v>3</v>
      </c>
      <c r="H360" s="51">
        <v>0</v>
      </c>
      <c r="I360" s="50">
        <f t="shared" si="20"/>
        <v>0</v>
      </c>
      <c r="J360" s="50">
        <f t="shared" si="21"/>
        <v>0</v>
      </c>
      <c r="K360" s="50">
        <f t="shared" si="22"/>
        <v>0</v>
      </c>
      <c r="L360" s="15"/>
      <c r="M360" s="15"/>
      <c r="N360" s="15"/>
      <c r="O360" s="15"/>
      <c r="P360" s="15"/>
      <c r="Q360" s="15"/>
      <c r="R360" s="15"/>
      <c r="S360" s="15"/>
    </row>
    <row r="361" spans="2:19" x14ac:dyDescent="0.3">
      <c r="B361" s="53">
        <v>2020</v>
      </c>
      <c r="C361" s="15" t="s">
        <v>423</v>
      </c>
      <c r="D361" s="15" t="s">
        <v>422</v>
      </c>
      <c r="E361" s="15">
        <v>2017</v>
      </c>
      <c r="F361" s="15" t="s">
        <v>94</v>
      </c>
      <c r="G361" s="15">
        <v>3</v>
      </c>
      <c r="H361" s="51">
        <v>0</v>
      </c>
      <c r="I361" s="50">
        <f t="shared" si="20"/>
        <v>0</v>
      </c>
      <c r="J361" s="50">
        <f t="shared" si="21"/>
        <v>0</v>
      </c>
      <c r="K361" s="50">
        <f t="shared" si="22"/>
        <v>0</v>
      </c>
      <c r="L361" s="15"/>
      <c r="M361" s="15"/>
      <c r="N361" s="15"/>
      <c r="O361" s="15"/>
      <c r="P361" s="15"/>
      <c r="Q361" s="15"/>
      <c r="R361" s="15"/>
      <c r="S361" s="15"/>
    </row>
    <row r="362" spans="2:19" x14ac:dyDescent="0.3">
      <c r="B362" s="53">
        <v>2020</v>
      </c>
      <c r="C362" s="15" t="s">
        <v>421</v>
      </c>
      <c r="D362" s="15" t="s">
        <v>420</v>
      </c>
      <c r="E362" s="15">
        <v>2019</v>
      </c>
      <c r="F362" s="15" t="s">
        <v>82</v>
      </c>
      <c r="G362" s="15">
        <v>5</v>
      </c>
      <c r="H362" s="51">
        <v>139</v>
      </c>
      <c r="I362" s="50">
        <f t="shared" si="20"/>
        <v>0</v>
      </c>
      <c r="J362" s="50">
        <f t="shared" si="21"/>
        <v>0</v>
      </c>
      <c r="K362" s="50">
        <f t="shared" si="22"/>
        <v>139</v>
      </c>
      <c r="L362" s="15"/>
      <c r="M362" s="15"/>
      <c r="N362" s="15"/>
      <c r="O362" s="15"/>
      <c r="P362" s="15"/>
      <c r="Q362" s="15"/>
      <c r="R362" s="15"/>
      <c r="S362" s="15"/>
    </row>
    <row r="363" spans="2:19" x14ac:dyDescent="0.3">
      <c r="B363" s="53">
        <v>2020</v>
      </c>
      <c r="C363" s="15" t="s">
        <v>419</v>
      </c>
      <c r="D363" s="15" t="s">
        <v>88</v>
      </c>
      <c r="E363" s="15">
        <v>2014</v>
      </c>
      <c r="F363" s="15" t="s">
        <v>90</v>
      </c>
      <c r="G363" s="15">
        <v>5</v>
      </c>
      <c r="H363" s="51">
        <v>0</v>
      </c>
      <c r="I363" s="50">
        <f t="shared" si="20"/>
        <v>0</v>
      </c>
      <c r="J363" s="50">
        <f t="shared" si="21"/>
        <v>0</v>
      </c>
      <c r="K363" s="50">
        <f t="shared" si="22"/>
        <v>0</v>
      </c>
      <c r="L363" s="15"/>
      <c r="M363" s="15"/>
      <c r="N363" s="15"/>
      <c r="O363" s="15"/>
      <c r="P363" s="15"/>
      <c r="Q363" s="15"/>
      <c r="R363" s="15"/>
      <c r="S363" s="15"/>
    </row>
    <row r="364" spans="2:19" x14ac:dyDescent="0.3">
      <c r="B364" s="53">
        <v>2020</v>
      </c>
      <c r="C364" s="15" t="s">
        <v>419</v>
      </c>
      <c r="D364" s="15" t="s">
        <v>418</v>
      </c>
      <c r="E364" s="15">
        <v>2019</v>
      </c>
      <c r="F364" s="15" t="s">
        <v>90</v>
      </c>
      <c r="G364" s="15">
        <v>5</v>
      </c>
      <c r="H364" s="51">
        <v>0</v>
      </c>
      <c r="I364" s="50">
        <f t="shared" si="20"/>
        <v>0</v>
      </c>
      <c r="J364" s="50">
        <f t="shared" si="21"/>
        <v>0</v>
      </c>
      <c r="K364" s="50">
        <f t="shared" si="22"/>
        <v>0</v>
      </c>
      <c r="L364" s="15"/>
      <c r="M364" s="15"/>
      <c r="N364" s="15"/>
      <c r="O364" s="15"/>
      <c r="P364" s="15"/>
      <c r="Q364" s="15"/>
      <c r="R364" s="15"/>
      <c r="S364" s="15"/>
    </row>
    <row r="365" spans="2:19" x14ac:dyDescent="0.3">
      <c r="B365" s="53">
        <v>2020</v>
      </c>
      <c r="C365" s="15" t="s">
        <v>417</v>
      </c>
      <c r="D365" s="15" t="s">
        <v>88</v>
      </c>
      <c r="E365" s="15">
        <v>2017</v>
      </c>
      <c r="F365" s="15" t="s">
        <v>307</v>
      </c>
      <c r="G365" s="15">
        <v>3</v>
      </c>
      <c r="H365" s="51">
        <v>16</v>
      </c>
      <c r="I365" s="50">
        <f t="shared" si="20"/>
        <v>16</v>
      </c>
      <c r="J365" s="50">
        <f t="shared" si="21"/>
        <v>0</v>
      </c>
      <c r="K365" s="50">
        <f t="shared" si="22"/>
        <v>0</v>
      </c>
      <c r="L365" s="15"/>
      <c r="M365" s="15"/>
      <c r="N365" s="15"/>
      <c r="O365" s="15"/>
      <c r="P365" s="15"/>
      <c r="Q365" s="15"/>
      <c r="R365" s="15"/>
      <c r="S365" s="15"/>
    </row>
    <row r="366" spans="2:19" x14ac:dyDescent="0.3">
      <c r="B366" s="53">
        <v>2020</v>
      </c>
      <c r="C366" s="15" t="s">
        <v>416</v>
      </c>
      <c r="D366" s="15" t="s">
        <v>88</v>
      </c>
      <c r="E366" s="15">
        <v>2019</v>
      </c>
      <c r="F366" s="15" t="s">
        <v>94</v>
      </c>
      <c r="G366" s="15">
        <v>5</v>
      </c>
      <c r="H366" s="51">
        <v>999</v>
      </c>
      <c r="I366" s="50">
        <f t="shared" si="20"/>
        <v>0</v>
      </c>
      <c r="J366" s="50">
        <f t="shared" si="21"/>
        <v>0</v>
      </c>
      <c r="K366" s="50">
        <f t="shared" si="22"/>
        <v>999</v>
      </c>
      <c r="L366" s="15"/>
      <c r="M366" s="15"/>
      <c r="N366" s="15"/>
      <c r="O366" s="15"/>
      <c r="P366" s="15"/>
      <c r="Q366" s="15"/>
      <c r="R366" s="15"/>
      <c r="S366" s="15"/>
    </row>
    <row r="367" spans="2:19" x14ac:dyDescent="0.3">
      <c r="B367" s="53">
        <v>2020</v>
      </c>
      <c r="C367" s="15" t="s">
        <v>415</v>
      </c>
      <c r="D367" s="15" t="s">
        <v>88</v>
      </c>
      <c r="E367" s="15">
        <v>2015</v>
      </c>
      <c r="F367" s="15" t="s">
        <v>99</v>
      </c>
      <c r="G367" s="15">
        <v>5</v>
      </c>
      <c r="H367" s="51">
        <v>4</v>
      </c>
      <c r="I367" s="50">
        <f t="shared" si="20"/>
        <v>0</v>
      </c>
      <c r="J367" s="50">
        <f t="shared" si="21"/>
        <v>0</v>
      </c>
      <c r="K367" s="50">
        <f t="shared" si="22"/>
        <v>4</v>
      </c>
      <c r="L367" s="15"/>
      <c r="M367" s="15"/>
      <c r="N367" s="15"/>
      <c r="O367" s="15"/>
      <c r="P367" s="15"/>
      <c r="Q367" s="15"/>
      <c r="R367" s="15"/>
      <c r="S367" s="15"/>
    </row>
    <row r="368" spans="2:19" x14ac:dyDescent="0.3">
      <c r="B368" s="53">
        <v>2020</v>
      </c>
      <c r="C368" s="15" t="s">
        <v>414</v>
      </c>
      <c r="D368" s="15" t="s">
        <v>413</v>
      </c>
      <c r="E368" s="15">
        <v>2018</v>
      </c>
      <c r="F368" s="15" t="s">
        <v>101</v>
      </c>
      <c r="G368" s="15">
        <v>4</v>
      </c>
      <c r="H368" s="51">
        <v>11</v>
      </c>
      <c r="I368" s="50">
        <f t="shared" si="20"/>
        <v>0</v>
      </c>
      <c r="J368" s="50">
        <f t="shared" si="21"/>
        <v>11</v>
      </c>
      <c r="K368" s="50">
        <f t="shared" si="22"/>
        <v>0</v>
      </c>
      <c r="L368" s="15"/>
      <c r="M368" s="15"/>
      <c r="N368" s="15"/>
      <c r="O368" s="15"/>
      <c r="P368" s="15"/>
      <c r="Q368" s="15"/>
      <c r="R368" s="15"/>
      <c r="S368" s="15"/>
    </row>
    <row r="369" spans="2:19" x14ac:dyDescent="0.3">
      <c r="B369" s="53">
        <v>2020</v>
      </c>
      <c r="C369" s="15" t="s">
        <v>412</v>
      </c>
      <c r="D369" s="15" t="s">
        <v>411</v>
      </c>
      <c r="E369" s="15">
        <v>2014</v>
      </c>
      <c r="F369" s="15" t="s">
        <v>94</v>
      </c>
      <c r="G369" s="15">
        <v>4</v>
      </c>
      <c r="H369" s="51">
        <v>36</v>
      </c>
      <c r="I369" s="50">
        <f t="shared" si="20"/>
        <v>0</v>
      </c>
      <c r="J369" s="50">
        <f t="shared" si="21"/>
        <v>36</v>
      </c>
      <c r="K369" s="50">
        <f t="shared" si="22"/>
        <v>0</v>
      </c>
      <c r="L369" s="15"/>
      <c r="M369" s="15"/>
      <c r="N369" s="15"/>
      <c r="O369" s="15"/>
      <c r="P369" s="15"/>
      <c r="Q369" s="15"/>
      <c r="R369" s="15"/>
      <c r="S369" s="15"/>
    </row>
    <row r="370" spans="2:19" x14ac:dyDescent="0.3">
      <c r="B370" s="53">
        <v>2020</v>
      </c>
      <c r="C370" s="15" t="s">
        <v>410</v>
      </c>
      <c r="D370" s="15" t="s">
        <v>409</v>
      </c>
      <c r="E370" s="15">
        <v>2021</v>
      </c>
      <c r="F370" s="15" t="s">
        <v>85</v>
      </c>
      <c r="G370" s="15">
        <v>5</v>
      </c>
      <c r="H370" s="51">
        <v>0</v>
      </c>
      <c r="I370" s="50">
        <f t="shared" si="20"/>
        <v>0</v>
      </c>
      <c r="J370" s="50">
        <f t="shared" si="21"/>
        <v>0</v>
      </c>
      <c r="K370" s="50">
        <f t="shared" si="22"/>
        <v>0</v>
      </c>
      <c r="L370" s="15"/>
      <c r="M370" s="15"/>
      <c r="N370" s="15"/>
      <c r="O370" s="15"/>
      <c r="P370" s="15"/>
      <c r="Q370" s="15"/>
      <c r="R370" s="15"/>
      <c r="S370" s="15"/>
    </row>
    <row r="371" spans="2:19" x14ac:dyDescent="0.3">
      <c r="B371" s="53">
        <v>2020</v>
      </c>
      <c r="C371" s="15" t="s">
        <v>408</v>
      </c>
      <c r="D371" s="15" t="s">
        <v>407</v>
      </c>
      <c r="E371" s="15">
        <v>2021</v>
      </c>
      <c r="F371" s="15" t="s">
        <v>77</v>
      </c>
      <c r="G371" s="15">
        <v>5</v>
      </c>
      <c r="H371" s="51">
        <v>0</v>
      </c>
      <c r="I371" s="50">
        <f t="shared" si="20"/>
        <v>0</v>
      </c>
      <c r="J371" s="50">
        <f t="shared" si="21"/>
        <v>0</v>
      </c>
      <c r="K371" s="50">
        <f t="shared" si="22"/>
        <v>0</v>
      </c>
      <c r="L371" s="15"/>
      <c r="M371" s="15"/>
      <c r="N371" s="15"/>
      <c r="O371" s="15"/>
      <c r="P371" s="15"/>
      <c r="Q371" s="15"/>
      <c r="R371" s="15"/>
      <c r="S371" s="15"/>
    </row>
    <row r="372" spans="2:19" x14ac:dyDescent="0.3">
      <c r="B372" s="53">
        <v>2020</v>
      </c>
      <c r="C372" s="15" t="s">
        <v>406</v>
      </c>
      <c r="D372" s="15" t="s">
        <v>88</v>
      </c>
      <c r="E372" s="15">
        <v>2017</v>
      </c>
      <c r="F372" s="15" t="s">
        <v>117</v>
      </c>
      <c r="G372" s="15">
        <v>5</v>
      </c>
      <c r="H372" s="51">
        <v>168</v>
      </c>
      <c r="I372" s="50">
        <f t="shared" si="20"/>
        <v>0</v>
      </c>
      <c r="J372" s="50">
        <f t="shared" si="21"/>
        <v>0</v>
      </c>
      <c r="K372" s="50">
        <f t="shared" si="22"/>
        <v>168</v>
      </c>
      <c r="L372" s="15"/>
      <c r="M372" s="15"/>
      <c r="N372" s="15"/>
      <c r="O372" s="15"/>
      <c r="P372" s="15"/>
      <c r="Q372" s="15"/>
      <c r="R372" s="15"/>
      <c r="S372" s="15"/>
    </row>
    <row r="373" spans="2:19" x14ac:dyDescent="0.3">
      <c r="B373" s="53">
        <v>2020</v>
      </c>
      <c r="C373" s="15" t="s">
        <v>405</v>
      </c>
      <c r="D373" s="15" t="s">
        <v>88</v>
      </c>
      <c r="E373" s="15">
        <v>2019</v>
      </c>
      <c r="F373" s="15" t="s">
        <v>77</v>
      </c>
      <c r="G373" s="15">
        <v>5</v>
      </c>
      <c r="H373" s="51">
        <v>44</v>
      </c>
      <c r="I373" s="50">
        <f t="shared" si="20"/>
        <v>0</v>
      </c>
      <c r="J373" s="50">
        <f t="shared" si="21"/>
        <v>0</v>
      </c>
      <c r="K373" s="50">
        <f t="shared" si="22"/>
        <v>44</v>
      </c>
      <c r="L373" s="15"/>
      <c r="M373" s="15"/>
      <c r="N373" s="15"/>
      <c r="O373" s="15"/>
      <c r="P373" s="15"/>
      <c r="Q373" s="15"/>
      <c r="R373" s="15"/>
      <c r="S373" s="15"/>
    </row>
    <row r="374" spans="2:19" x14ac:dyDescent="0.3">
      <c r="B374" s="53">
        <v>2020</v>
      </c>
      <c r="C374" s="15" t="s">
        <v>404</v>
      </c>
      <c r="D374" s="15" t="s">
        <v>88</v>
      </c>
      <c r="E374" s="15">
        <v>2020</v>
      </c>
      <c r="F374" s="15" t="s">
        <v>117</v>
      </c>
      <c r="G374" s="15">
        <v>4</v>
      </c>
      <c r="H374" s="51">
        <v>5</v>
      </c>
      <c r="I374" s="50">
        <f t="shared" si="20"/>
        <v>0</v>
      </c>
      <c r="J374" s="50">
        <f t="shared" si="21"/>
        <v>5</v>
      </c>
      <c r="K374" s="50">
        <f t="shared" si="22"/>
        <v>0</v>
      </c>
      <c r="L374" s="15"/>
      <c r="M374" s="15"/>
      <c r="N374" s="15"/>
      <c r="O374" s="15"/>
      <c r="P374" s="15"/>
      <c r="Q374" s="15"/>
      <c r="R374" s="15"/>
      <c r="S374" s="15"/>
    </row>
    <row r="375" spans="2:19" x14ac:dyDescent="0.3">
      <c r="B375" s="53">
        <v>2020</v>
      </c>
      <c r="C375" s="15" t="s">
        <v>403</v>
      </c>
      <c r="D375" s="15" t="s">
        <v>402</v>
      </c>
      <c r="E375" s="15">
        <v>2015</v>
      </c>
      <c r="F375" s="15" t="s">
        <v>117</v>
      </c>
      <c r="G375" s="15">
        <v>5</v>
      </c>
      <c r="H375" s="51">
        <v>88</v>
      </c>
      <c r="I375" s="50">
        <f t="shared" si="20"/>
        <v>0</v>
      </c>
      <c r="J375" s="50">
        <f t="shared" si="21"/>
        <v>0</v>
      </c>
      <c r="K375" s="50">
        <f t="shared" si="22"/>
        <v>88</v>
      </c>
      <c r="L375" s="15"/>
      <c r="M375" s="15"/>
      <c r="N375" s="15"/>
      <c r="O375" s="15"/>
      <c r="P375" s="15"/>
      <c r="Q375" s="15"/>
      <c r="R375" s="15"/>
      <c r="S375" s="15"/>
    </row>
    <row r="376" spans="2:19" x14ac:dyDescent="0.3">
      <c r="B376" s="53">
        <v>2020</v>
      </c>
      <c r="C376" s="15" t="s">
        <v>400</v>
      </c>
      <c r="D376" s="15" t="s">
        <v>401</v>
      </c>
      <c r="E376" s="15">
        <v>2015</v>
      </c>
      <c r="F376" s="15" t="s">
        <v>94</v>
      </c>
      <c r="G376" s="15">
        <v>5</v>
      </c>
      <c r="H376" s="51">
        <v>81</v>
      </c>
      <c r="I376" s="50">
        <f t="shared" si="20"/>
        <v>0</v>
      </c>
      <c r="J376" s="50">
        <f t="shared" si="21"/>
        <v>0</v>
      </c>
      <c r="K376" s="50">
        <f t="shared" si="22"/>
        <v>81</v>
      </c>
      <c r="L376" s="15"/>
      <c r="M376" s="15"/>
      <c r="N376" s="15"/>
      <c r="O376" s="15"/>
      <c r="P376" s="15"/>
      <c r="Q376" s="15"/>
      <c r="R376" s="15"/>
      <c r="S376" s="15"/>
    </row>
    <row r="377" spans="2:19" x14ac:dyDescent="0.3">
      <c r="B377" s="53">
        <v>2020</v>
      </c>
      <c r="C377" s="15" t="s">
        <v>400</v>
      </c>
      <c r="D377" s="15" t="s">
        <v>399</v>
      </c>
      <c r="E377" s="15">
        <v>2020</v>
      </c>
      <c r="F377" s="15" t="s">
        <v>117</v>
      </c>
      <c r="G377" s="15">
        <v>5</v>
      </c>
      <c r="H377" s="51">
        <v>8</v>
      </c>
      <c r="I377" s="50">
        <f t="shared" si="20"/>
        <v>0</v>
      </c>
      <c r="J377" s="50">
        <f t="shared" si="21"/>
        <v>0</v>
      </c>
      <c r="K377" s="50">
        <f t="shared" si="22"/>
        <v>8</v>
      </c>
      <c r="L377" s="15"/>
      <c r="M377" s="15"/>
      <c r="N377" s="15"/>
      <c r="O377" s="15"/>
      <c r="P377" s="15"/>
      <c r="Q377" s="15"/>
      <c r="R377" s="15"/>
      <c r="S377" s="15"/>
    </row>
    <row r="378" spans="2:19" x14ac:dyDescent="0.3">
      <c r="B378" s="53">
        <v>2020</v>
      </c>
      <c r="C378" s="15" t="s">
        <v>398</v>
      </c>
      <c r="D378" s="15" t="s">
        <v>88</v>
      </c>
      <c r="E378" s="15">
        <v>2014</v>
      </c>
      <c r="F378" s="15" t="s">
        <v>94</v>
      </c>
      <c r="G378" s="15">
        <v>4</v>
      </c>
      <c r="H378" s="51">
        <v>238</v>
      </c>
      <c r="I378" s="50">
        <f t="shared" si="20"/>
        <v>0</v>
      </c>
      <c r="J378" s="50">
        <f t="shared" si="21"/>
        <v>238</v>
      </c>
      <c r="K378" s="50">
        <f t="shared" si="22"/>
        <v>0</v>
      </c>
      <c r="L378" s="15"/>
      <c r="M378" s="15"/>
      <c r="N378" s="15"/>
      <c r="O378" s="15"/>
      <c r="P378" s="15"/>
      <c r="Q378" s="15"/>
      <c r="R378" s="15"/>
      <c r="S378" s="15"/>
    </row>
    <row r="379" spans="2:19" x14ac:dyDescent="0.3">
      <c r="B379" s="53">
        <v>2020</v>
      </c>
      <c r="C379" s="15" t="s">
        <v>398</v>
      </c>
      <c r="D379" s="15" t="s">
        <v>397</v>
      </c>
      <c r="E379" s="15">
        <v>2020</v>
      </c>
      <c r="F379" s="15" t="s">
        <v>94</v>
      </c>
      <c r="G379" s="15">
        <v>3</v>
      </c>
      <c r="H379" s="51">
        <v>1306</v>
      </c>
      <c r="I379" s="50">
        <f t="shared" si="20"/>
        <v>1306</v>
      </c>
      <c r="J379" s="50">
        <f t="shared" si="21"/>
        <v>0</v>
      </c>
      <c r="K379" s="50">
        <f t="shared" si="22"/>
        <v>0</v>
      </c>
      <c r="L379" s="15"/>
      <c r="M379" s="15"/>
      <c r="N379" s="15"/>
      <c r="O379" s="15"/>
      <c r="P379" s="15"/>
      <c r="Q379" s="15"/>
      <c r="R379" s="15"/>
      <c r="S379" s="15"/>
    </row>
    <row r="380" spans="2:19" x14ac:dyDescent="0.3">
      <c r="B380" s="53">
        <v>2020</v>
      </c>
      <c r="C380" s="15" t="s">
        <v>396</v>
      </c>
      <c r="D380" s="15" t="s">
        <v>395</v>
      </c>
      <c r="E380" s="15">
        <v>2015</v>
      </c>
      <c r="F380" s="15" t="s">
        <v>94</v>
      </c>
      <c r="G380" s="15">
        <v>4</v>
      </c>
      <c r="H380" s="51">
        <v>880</v>
      </c>
      <c r="I380" s="50">
        <f t="shared" si="20"/>
        <v>0</v>
      </c>
      <c r="J380" s="50">
        <f t="shared" si="21"/>
        <v>880</v>
      </c>
      <c r="K380" s="50">
        <f t="shared" si="22"/>
        <v>0</v>
      </c>
      <c r="L380" s="15"/>
      <c r="M380" s="15"/>
      <c r="N380" s="15"/>
      <c r="O380" s="15"/>
      <c r="P380" s="15"/>
      <c r="Q380" s="15"/>
      <c r="R380" s="15"/>
      <c r="S380" s="15"/>
    </row>
    <row r="381" spans="2:19" x14ac:dyDescent="0.3">
      <c r="B381" s="53">
        <v>2020</v>
      </c>
      <c r="C381" s="15" t="s">
        <v>394</v>
      </c>
      <c r="D381" s="15" t="s">
        <v>88</v>
      </c>
      <c r="E381" s="15">
        <v>2017</v>
      </c>
      <c r="F381" s="15" t="s">
        <v>117</v>
      </c>
      <c r="G381" s="15">
        <v>5</v>
      </c>
      <c r="H381" s="51">
        <v>678</v>
      </c>
      <c r="I381" s="50">
        <f t="shared" si="20"/>
        <v>0</v>
      </c>
      <c r="J381" s="50">
        <f t="shared" si="21"/>
        <v>0</v>
      </c>
      <c r="K381" s="50">
        <f t="shared" si="22"/>
        <v>678</v>
      </c>
      <c r="L381" s="15"/>
      <c r="M381" s="15"/>
      <c r="N381" s="15"/>
      <c r="O381" s="15"/>
      <c r="P381" s="15"/>
      <c r="Q381" s="15"/>
      <c r="R381" s="15"/>
      <c r="S381" s="15"/>
    </row>
    <row r="382" spans="2:19" x14ac:dyDescent="0.3">
      <c r="B382" s="53">
        <v>2020</v>
      </c>
      <c r="C382" s="15" t="s">
        <v>393</v>
      </c>
      <c r="D382" s="15" t="s">
        <v>88</v>
      </c>
      <c r="E382" s="15">
        <v>2016</v>
      </c>
      <c r="F382" s="15" t="s">
        <v>117</v>
      </c>
      <c r="G382" s="15">
        <v>5</v>
      </c>
      <c r="H382" s="51">
        <v>2</v>
      </c>
      <c r="I382" s="50">
        <f t="shared" si="20"/>
        <v>0</v>
      </c>
      <c r="J382" s="50">
        <f t="shared" si="21"/>
        <v>0</v>
      </c>
      <c r="K382" s="50">
        <f t="shared" si="22"/>
        <v>2</v>
      </c>
      <c r="L382" s="15"/>
      <c r="M382" s="15"/>
      <c r="N382" s="15"/>
      <c r="O382" s="15"/>
      <c r="P382" s="15"/>
      <c r="Q382" s="15"/>
      <c r="R382" s="15"/>
      <c r="S382" s="15"/>
    </row>
    <row r="383" spans="2:19" x14ac:dyDescent="0.3">
      <c r="B383" s="53">
        <v>2020</v>
      </c>
      <c r="C383" s="15" t="s">
        <v>392</v>
      </c>
      <c r="D383" s="15" t="s">
        <v>391</v>
      </c>
      <c r="E383" s="15">
        <v>2017</v>
      </c>
      <c r="F383" s="15" t="s">
        <v>82</v>
      </c>
      <c r="G383" s="15">
        <v>5</v>
      </c>
      <c r="H383" s="51">
        <v>1047</v>
      </c>
      <c r="I383" s="50">
        <f t="shared" si="20"/>
        <v>0</v>
      </c>
      <c r="J383" s="50">
        <f t="shared" si="21"/>
        <v>0</v>
      </c>
      <c r="K383" s="50">
        <f t="shared" si="22"/>
        <v>1047</v>
      </c>
      <c r="L383" s="15"/>
      <c r="M383" s="15"/>
      <c r="N383" s="15"/>
      <c r="O383" s="15"/>
      <c r="P383" s="15"/>
      <c r="Q383" s="15"/>
      <c r="R383" s="15"/>
      <c r="S383" s="15"/>
    </row>
    <row r="384" spans="2:19" x14ac:dyDescent="0.3">
      <c r="B384" s="53">
        <v>2020</v>
      </c>
      <c r="C384" s="15" t="s">
        <v>390</v>
      </c>
      <c r="D384" s="15" t="s">
        <v>389</v>
      </c>
      <c r="E384" s="15">
        <v>2018</v>
      </c>
      <c r="F384" s="15" t="s">
        <v>77</v>
      </c>
      <c r="G384" s="15">
        <v>5</v>
      </c>
      <c r="H384" s="51">
        <v>0</v>
      </c>
      <c r="I384" s="50">
        <f t="shared" si="20"/>
        <v>0</v>
      </c>
      <c r="J384" s="50">
        <f t="shared" si="21"/>
        <v>0</v>
      </c>
      <c r="K384" s="50">
        <f t="shared" si="22"/>
        <v>0</v>
      </c>
      <c r="L384" s="15"/>
      <c r="M384" s="15"/>
      <c r="N384" s="15"/>
      <c r="O384" s="15"/>
      <c r="P384" s="15"/>
      <c r="Q384" s="15"/>
      <c r="R384" s="15"/>
      <c r="S384" s="15"/>
    </row>
    <row r="385" spans="2:19" x14ac:dyDescent="0.3">
      <c r="B385" s="53">
        <v>2020</v>
      </c>
      <c r="C385" s="15" t="s">
        <v>388</v>
      </c>
      <c r="D385" s="15" t="s">
        <v>387</v>
      </c>
      <c r="E385" s="15">
        <v>2018</v>
      </c>
      <c r="F385" s="15" t="s">
        <v>77</v>
      </c>
      <c r="G385" s="15">
        <v>5</v>
      </c>
      <c r="H385" s="51">
        <v>0</v>
      </c>
      <c r="I385" s="50">
        <f t="shared" si="20"/>
        <v>0</v>
      </c>
      <c r="J385" s="50">
        <f t="shared" si="21"/>
        <v>0</v>
      </c>
      <c r="K385" s="50">
        <f t="shared" si="22"/>
        <v>0</v>
      </c>
      <c r="L385" s="15"/>
      <c r="M385" s="15"/>
      <c r="N385" s="15"/>
      <c r="O385" s="15"/>
      <c r="P385" s="15"/>
      <c r="Q385" s="15"/>
      <c r="R385" s="15"/>
      <c r="S385" s="15"/>
    </row>
    <row r="386" spans="2:19" x14ac:dyDescent="0.3">
      <c r="B386" s="53">
        <v>2020</v>
      </c>
      <c r="C386" s="15" t="s">
        <v>386</v>
      </c>
      <c r="D386" s="15" t="s">
        <v>385</v>
      </c>
      <c r="E386" s="15">
        <v>2015</v>
      </c>
      <c r="F386" s="15" t="s">
        <v>82</v>
      </c>
      <c r="G386" s="15">
        <v>5</v>
      </c>
      <c r="H386" s="51">
        <v>468</v>
      </c>
      <c r="I386" s="50">
        <f t="shared" si="20"/>
        <v>0</v>
      </c>
      <c r="J386" s="50">
        <f t="shared" si="21"/>
        <v>0</v>
      </c>
      <c r="K386" s="50">
        <f t="shared" si="22"/>
        <v>468</v>
      </c>
      <c r="L386" s="15"/>
      <c r="M386" s="15"/>
      <c r="N386" s="15"/>
      <c r="O386" s="15"/>
      <c r="P386" s="15"/>
      <c r="Q386" s="15"/>
      <c r="R386" s="15"/>
      <c r="S386" s="15"/>
    </row>
    <row r="387" spans="2:19" x14ac:dyDescent="0.3">
      <c r="B387" s="53">
        <v>2020</v>
      </c>
      <c r="C387" s="15" t="s">
        <v>384</v>
      </c>
      <c r="D387" s="15" t="s">
        <v>383</v>
      </c>
      <c r="E387" s="15">
        <v>2015</v>
      </c>
      <c r="F387" s="15" t="s">
        <v>117</v>
      </c>
      <c r="G387" s="15">
        <v>5</v>
      </c>
      <c r="H387" s="51">
        <v>0</v>
      </c>
      <c r="I387" s="50">
        <f t="shared" si="20"/>
        <v>0</v>
      </c>
      <c r="J387" s="50">
        <f t="shared" si="21"/>
        <v>0</v>
      </c>
      <c r="K387" s="50">
        <f t="shared" si="22"/>
        <v>0</v>
      </c>
      <c r="L387" s="15"/>
      <c r="M387" s="15"/>
      <c r="N387" s="15"/>
      <c r="O387" s="15"/>
      <c r="P387" s="15"/>
      <c r="Q387" s="15"/>
      <c r="R387" s="15"/>
      <c r="S387" s="15"/>
    </row>
    <row r="388" spans="2:19" x14ac:dyDescent="0.3">
      <c r="B388" s="53">
        <v>2020</v>
      </c>
      <c r="C388" s="15" t="s">
        <v>382</v>
      </c>
      <c r="D388" s="15" t="s">
        <v>88</v>
      </c>
      <c r="E388" s="15">
        <v>2013</v>
      </c>
      <c r="F388" s="15" t="s">
        <v>85</v>
      </c>
      <c r="G388" s="15">
        <v>5</v>
      </c>
      <c r="H388" s="51">
        <v>0</v>
      </c>
      <c r="I388" s="50">
        <f t="shared" si="20"/>
        <v>0</v>
      </c>
      <c r="J388" s="50">
        <f t="shared" si="21"/>
        <v>0</v>
      </c>
      <c r="K388" s="50">
        <f t="shared" si="22"/>
        <v>0</v>
      </c>
      <c r="L388" s="15"/>
      <c r="M388" s="15"/>
      <c r="N388" s="15"/>
      <c r="O388" s="15"/>
      <c r="P388" s="15"/>
      <c r="Q388" s="15"/>
      <c r="R388" s="15"/>
      <c r="S388" s="15"/>
    </row>
    <row r="389" spans="2:19" x14ac:dyDescent="0.3">
      <c r="B389" s="53">
        <v>2020</v>
      </c>
      <c r="C389" s="15" t="s">
        <v>381</v>
      </c>
      <c r="D389" s="15" t="s">
        <v>380</v>
      </c>
      <c r="E389" s="15">
        <v>2020</v>
      </c>
      <c r="F389" s="15" t="s">
        <v>137</v>
      </c>
      <c r="G389" s="15">
        <v>5</v>
      </c>
      <c r="H389" s="51">
        <v>0</v>
      </c>
      <c r="I389" s="50">
        <f t="shared" si="20"/>
        <v>0</v>
      </c>
      <c r="J389" s="50">
        <f t="shared" si="21"/>
        <v>0</v>
      </c>
      <c r="K389" s="50">
        <f t="shared" si="22"/>
        <v>0</v>
      </c>
      <c r="L389" s="15"/>
      <c r="M389" s="15"/>
      <c r="N389" s="15"/>
      <c r="O389" s="15"/>
      <c r="P389" s="15"/>
      <c r="Q389" s="15"/>
      <c r="R389" s="15"/>
      <c r="S389" s="15"/>
    </row>
    <row r="390" spans="2:19" x14ac:dyDescent="0.3">
      <c r="B390" s="53">
        <v>2020</v>
      </c>
      <c r="C390" s="15" t="s">
        <v>379</v>
      </c>
      <c r="D390" s="15" t="s">
        <v>88</v>
      </c>
      <c r="E390" s="15">
        <v>2017</v>
      </c>
      <c r="F390" s="15" t="s">
        <v>82</v>
      </c>
      <c r="G390" s="15">
        <v>5</v>
      </c>
      <c r="H390" s="51">
        <v>43</v>
      </c>
      <c r="I390" s="50">
        <f t="shared" si="20"/>
        <v>0</v>
      </c>
      <c r="J390" s="50">
        <f t="shared" si="21"/>
        <v>0</v>
      </c>
      <c r="K390" s="50">
        <f t="shared" si="22"/>
        <v>43</v>
      </c>
      <c r="L390" s="15"/>
      <c r="M390" s="15"/>
      <c r="N390" s="15"/>
      <c r="O390" s="15"/>
      <c r="P390" s="15"/>
      <c r="Q390" s="15"/>
      <c r="R390" s="15"/>
      <c r="S390" s="15"/>
    </row>
    <row r="391" spans="2:19" x14ac:dyDescent="0.3">
      <c r="B391" s="53">
        <v>2020</v>
      </c>
      <c r="C391" s="15" t="s">
        <v>378</v>
      </c>
      <c r="D391" s="15" t="s">
        <v>377</v>
      </c>
      <c r="E391" s="15">
        <v>2017</v>
      </c>
      <c r="F391" s="15" t="s">
        <v>82</v>
      </c>
      <c r="G391" s="15">
        <v>5</v>
      </c>
      <c r="H391" s="51">
        <v>21</v>
      </c>
      <c r="I391" s="50">
        <f t="shared" si="20"/>
        <v>0</v>
      </c>
      <c r="J391" s="50">
        <f t="shared" si="21"/>
        <v>0</v>
      </c>
      <c r="K391" s="50">
        <f t="shared" si="22"/>
        <v>21</v>
      </c>
      <c r="L391" s="15"/>
      <c r="M391" s="15"/>
      <c r="N391" s="15"/>
      <c r="O391" s="15"/>
      <c r="P391" s="15"/>
      <c r="Q391" s="15"/>
      <c r="R391" s="15"/>
      <c r="S391" s="15"/>
    </row>
    <row r="392" spans="2:19" x14ac:dyDescent="0.3">
      <c r="B392" s="53">
        <v>2020</v>
      </c>
      <c r="C392" s="15" t="s">
        <v>376</v>
      </c>
      <c r="D392" s="15" t="s">
        <v>375</v>
      </c>
      <c r="E392" s="15">
        <v>2018</v>
      </c>
      <c r="F392" s="15" t="s">
        <v>85</v>
      </c>
      <c r="G392" s="15">
        <v>5</v>
      </c>
      <c r="H392" s="51">
        <v>16</v>
      </c>
      <c r="I392" s="50">
        <f t="shared" si="20"/>
        <v>0</v>
      </c>
      <c r="J392" s="50">
        <f t="shared" si="21"/>
        <v>0</v>
      </c>
      <c r="K392" s="50">
        <f t="shared" si="22"/>
        <v>16</v>
      </c>
      <c r="L392" s="15"/>
      <c r="M392" s="15"/>
      <c r="N392" s="15"/>
      <c r="O392" s="15"/>
      <c r="P392" s="15"/>
      <c r="Q392" s="15"/>
      <c r="R392" s="15"/>
      <c r="S392" s="15"/>
    </row>
    <row r="393" spans="2:19" x14ac:dyDescent="0.3">
      <c r="B393" s="53">
        <v>2020</v>
      </c>
      <c r="C393" s="15" t="s">
        <v>374</v>
      </c>
      <c r="D393" s="15" t="s">
        <v>373</v>
      </c>
      <c r="E393" s="15">
        <v>2015</v>
      </c>
      <c r="F393" s="15" t="s">
        <v>90</v>
      </c>
      <c r="G393" s="15">
        <v>5</v>
      </c>
      <c r="H393" s="51">
        <v>1</v>
      </c>
      <c r="I393" s="50">
        <f t="shared" si="20"/>
        <v>0</v>
      </c>
      <c r="J393" s="50">
        <f t="shared" si="21"/>
        <v>0</v>
      </c>
      <c r="K393" s="50">
        <f t="shared" si="22"/>
        <v>1</v>
      </c>
      <c r="L393" s="15"/>
      <c r="M393" s="15"/>
      <c r="N393" s="15"/>
      <c r="O393" s="15"/>
      <c r="P393" s="15"/>
      <c r="Q393" s="15"/>
      <c r="R393" s="15"/>
      <c r="S393" s="15"/>
    </row>
    <row r="394" spans="2:19" x14ac:dyDescent="0.3">
      <c r="B394" s="53">
        <v>2020</v>
      </c>
      <c r="C394" s="15" t="s">
        <v>372</v>
      </c>
      <c r="D394" s="15" t="s">
        <v>88</v>
      </c>
      <c r="E394" s="15">
        <v>2015</v>
      </c>
      <c r="F394" s="15" t="s">
        <v>85</v>
      </c>
      <c r="G394" s="15">
        <v>5</v>
      </c>
      <c r="H394" s="51">
        <v>1</v>
      </c>
      <c r="I394" s="50">
        <f t="shared" si="20"/>
        <v>0</v>
      </c>
      <c r="J394" s="50">
        <f t="shared" si="21"/>
        <v>0</v>
      </c>
      <c r="K394" s="50">
        <f t="shared" si="22"/>
        <v>1</v>
      </c>
      <c r="L394" s="15"/>
      <c r="M394" s="15"/>
      <c r="N394" s="15"/>
      <c r="O394" s="15"/>
      <c r="P394" s="15"/>
      <c r="Q394" s="15"/>
      <c r="R394" s="15"/>
      <c r="S394" s="15"/>
    </row>
    <row r="395" spans="2:19" x14ac:dyDescent="0.3">
      <c r="B395" s="53">
        <v>2020</v>
      </c>
      <c r="C395" s="15" t="s">
        <v>371</v>
      </c>
      <c r="D395" s="15" t="s">
        <v>88</v>
      </c>
      <c r="E395" s="15">
        <v>2013</v>
      </c>
      <c r="F395" s="15" t="s">
        <v>82</v>
      </c>
      <c r="G395" s="15">
        <v>5</v>
      </c>
      <c r="H395" s="51">
        <v>0</v>
      </c>
      <c r="I395" s="50">
        <f t="shared" si="20"/>
        <v>0</v>
      </c>
      <c r="J395" s="50">
        <f t="shared" si="21"/>
        <v>0</v>
      </c>
      <c r="K395" s="50">
        <f t="shared" si="22"/>
        <v>0</v>
      </c>
      <c r="L395" s="15"/>
      <c r="M395" s="15"/>
      <c r="N395" s="15"/>
      <c r="O395" s="15"/>
      <c r="P395" s="15"/>
      <c r="Q395" s="15"/>
      <c r="R395" s="15"/>
      <c r="S395" s="15"/>
    </row>
    <row r="396" spans="2:19" x14ac:dyDescent="0.3">
      <c r="B396" s="53">
        <v>2020</v>
      </c>
      <c r="C396" s="15" t="s">
        <v>371</v>
      </c>
      <c r="D396" s="15" t="s">
        <v>370</v>
      </c>
      <c r="E396" s="15">
        <v>2019</v>
      </c>
      <c r="F396" s="15" t="s">
        <v>82</v>
      </c>
      <c r="G396" s="15">
        <v>4</v>
      </c>
      <c r="H396" s="51">
        <v>7</v>
      </c>
      <c r="I396" s="50">
        <f t="shared" si="20"/>
        <v>0</v>
      </c>
      <c r="J396" s="50">
        <f t="shared" si="21"/>
        <v>7</v>
      </c>
      <c r="K396" s="50">
        <f t="shared" si="22"/>
        <v>0</v>
      </c>
      <c r="L396" s="15"/>
      <c r="M396" s="15"/>
      <c r="N396" s="15"/>
      <c r="O396" s="15"/>
      <c r="P396" s="15"/>
      <c r="Q396" s="15"/>
      <c r="R396" s="15"/>
      <c r="S396" s="15"/>
    </row>
    <row r="397" spans="2:19" x14ac:dyDescent="0.3">
      <c r="B397" s="53">
        <v>2020</v>
      </c>
      <c r="C397" s="15" t="s">
        <v>369</v>
      </c>
      <c r="D397" s="15" t="s">
        <v>368</v>
      </c>
      <c r="E397" s="15">
        <v>2017</v>
      </c>
      <c r="F397" s="15" t="s">
        <v>82</v>
      </c>
      <c r="G397" s="15">
        <v>5</v>
      </c>
      <c r="H397" s="51">
        <v>260</v>
      </c>
      <c r="I397" s="50">
        <f t="shared" si="20"/>
        <v>0</v>
      </c>
      <c r="J397" s="50">
        <f t="shared" si="21"/>
        <v>0</v>
      </c>
      <c r="K397" s="50">
        <f t="shared" si="22"/>
        <v>260</v>
      </c>
      <c r="L397" s="15"/>
      <c r="M397" s="15"/>
      <c r="N397" s="15"/>
      <c r="O397" s="15"/>
      <c r="P397" s="15"/>
      <c r="Q397" s="15"/>
      <c r="R397" s="15"/>
      <c r="S397" s="15"/>
    </row>
    <row r="398" spans="2:19" x14ac:dyDescent="0.3">
      <c r="B398" s="53">
        <v>2020</v>
      </c>
      <c r="C398" s="15" t="s">
        <v>367</v>
      </c>
      <c r="D398" s="15" t="s">
        <v>88</v>
      </c>
      <c r="E398" s="15">
        <v>2014</v>
      </c>
      <c r="F398" s="15" t="s">
        <v>82</v>
      </c>
      <c r="G398" s="15">
        <v>5</v>
      </c>
      <c r="H398" s="51">
        <v>0</v>
      </c>
      <c r="I398" s="50">
        <f t="shared" si="20"/>
        <v>0</v>
      </c>
      <c r="J398" s="50">
        <f t="shared" si="21"/>
        <v>0</v>
      </c>
      <c r="K398" s="50">
        <f t="shared" si="22"/>
        <v>0</v>
      </c>
      <c r="L398" s="15"/>
      <c r="M398" s="15"/>
      <c r="N398" s="15"/>
      <c r="O398" s="15"/>
      <c r="P398" s="15"/>
      <c r="Q398" s="15"/>
      <c r="R398" s="15"/>
      <c r="S398" s="15"/>
    </row>
    <row r="399" spans="2:19" x14ac:dyDescent="0.3">
      <c r="B399" s="53">
        <v>2020</v>
      </c>
      <c r="C399" s="15" t="s">
        <v>367</v>
      </c>
      <c r="D399" s="15" t="s">
        <v>366</v>
      </c>
      <c r="E399" s="15">
        <v>2019</v>
      </c>
      <c r="F399" s="15" t="s">
        <v>82</v>
      </c>
      <c r="G399" s="15">
        <v>3</v>
      </c>
      <c r="H399" s="51">
        <v>586</v>
      </c>
      <c r="I399" s="50">
        <f t="shared" si="20"/>
        <v>586</v>
      </c>
      <c r="J399" s="50">
        <f t="shared" si="21"/>
        <v>0</v>
      </c>
      <c r="K399" s="50">
        <f t="shared" si="22"/>
        <v>0</v>
      </c>
      <c r="L399" s="15"/>
      <c r="M399" s="15"/>
      <c r="N399" s="15"/>
      <c r="O399" s="15"/>
      <c r="P399" s="15"/>
      <c r="Q399" s="15"/>
      <c r="R399" s="15"/>
      <c r="S399" s="15"/>
    </row>
    <row r="400" spans="2:19" x14ac:dyDescent="0.3">
      <c r="B400" s="53">
        <v>2020</v>
      </c>
      <c r="C400" s="15" t="s">
        <v>365</v>
      </c>
      <c r="D400" s="15" t="s">
        <v>364</v>
      </c>
      <c r="E400" s="15">
        <v>2018</v>
      </c>
      <c r="F400" s="15" t="s">
        <v>77</v>
      </c>
      <c r="G400" s="15">
        <v>1</v>
      </c>
      <c r="H400" s="51">
        <v>16</v>
      </c>
      <c r="I400" s="50">
        <f t="shared" si="20"/>
        <v>16</v>
      </c>
      <c r="J400" s="50">
        <f t="shared" si="21"/>
        <v>0</v>
      </c>
      <c r="K400" s="50">
        <f t="shared" si="22"/>
        <v>0</v>
      </c>
      <c r="L400" s="15"/>
      <c r="M400" s="15"/>
      <c r="N400" s="15"/>
      <c r="O400" s="15"/>
      <c r="P400" s="15"/>
      <c r="Q400" s="15"/>
      <c r="R400" s="15"/>
      <c r="S400" s="15"/>
    </row>
    <row r="401" spans="2:19" x14ac:dyDescent="0.3">
      <c r="B401" s="53">
        <v>2020</v>
      </c>
      <c r="C401" s="15" t="s">
        <v>363</v>
      </c>
      <c r="D401" s="15" t="s">
        <v>88</v>
      </c>
      <c r="E401" s="15">
        <v>2013</v>
      </c>
      <c r="F401" s="15" t="s">
        <v>101</v>
      </c>
      <c r="G401" s="15">
        <v>5</v>
      </c>
      <c r="H401" s="51">
        <v>0</v>
      </c>
      <c r="I401" s="50">
        <f t="shared" si="20"/>
        <v>0</v>
      </c>
      <c r="J401" s="50">
        <f t="shared" si="21"/>
        <v>0</v>
      </c>
      <c r="K401" s="50">
        <f t="shared" si="22"/>
        <v>0</v>
      </c>
      <c r="L401" s="15"/>
      <c r="M401" s="15"/>
      <c r="N401" s="15"/>
      <c r="O401" s="15"/>
      <c r="P401" s="15"/>
      <c r="Q401" s="15"/>
      <c r="R401" s="15"/>
      <c r="S401" s="15"/>
    </row>
    <row r="402" spans="2:19" x14ac:dyDescent="0.3">
      <c r="B402" s="53">
        <v>2020</v>
      </c>
      <c r="C402" s="15" t="s">
        <v>362</v>
      </c>
      <c r="D402" s="15" t="s">
        <v>361</v>
      </c>
      <c r="E402" s="15">
        <v>2019</v>
      </c>
      <c r="F402" s="15" t="s">
        <v>117</v>
      </c>
      <c r="G402" s="15">
        <v>5</v>
      </c>
      <c r="H402" s="51">
        <v>243</v>
      </c>
      <c r="I402" s="50">
        <f t="shared" si="20"/>
        <v>0</v>
      </c>
      <c r="J402" s="50">
        <f t="shared" si="21"/>
        <v>0</v>
      </c>
      <c r="K402" s="50">
        <f t="shared" si="22"/>
        <v>243</v>
      </c>
      <c r="L402" s="15"/>
      <c r="M402" s="15"/>
      <c r="N402" s="15"/>
      <c r="O402" s="15"/>
      <c r="P402" s="15"/>
      <c r="Q402" s="15"/>
      <c r="R402" s="15"/>
      <c r="S402" s="15"/>
    </row>
    <row r="403" spans="2:19" x14ac:dyDescent="0.3">
      <c r="B403" s="53">
        <v>2020</v>
      </c>
      <c r="C403" s="15" t="s">
        <v>360</v>
      </c>
      <c r="D403" s="15" t="s">
        <v>359</v>
      </c>
      <c r="E403" s="15">
        <v>2016</v>
      </c>
      <c r="F403" s="15" t="s">
        <v>117</v>
      </c>
      <c r="G403" s="15">
        <v>5</v>
      </c>
      <c r="H403" s="51">
        <v>3</v>
      </c>
      <c r="I403" s="50">
        <f t="shared" si="20"/>
        <v>0</v>
      </c>
      <c r="J403" s="50">
        <f t="shared" si="21"/>
        <v>0</v>
      </c>
      <c r="K403" s="50">
        <f t="shared" si="22"/>
        <v>3</v>
      </c>
      <c r="L403" s="15"/>
      <c r="M403" s="15"/>
      <c r="N403" s="15"/>
      <c r="O403" s="15"/>
      <c r="P403" s="15"/>
      <c r="Q403" s="15"/>
      <c r="R403" s="15"/>
      <c r="S403" s="15"/>
    </row>
    <row r="404" spans="2:19" x14ac:dyDescent="0.3">
      <c r="B404" s="53">
        <v>2020</v>
      </c>
      <c r="C404" s="15" t="s">
        <v>358</v>
      </c>
      <c r="D404" s="15" t="s">
        <v>357</v>
      </c>
      <c r="E404" s="15">
        <v>2015</v>
      </c>
      <c r="F404" s="15" t="s">
        <v>90</v>
      </c>
      <c r="G404" s="15">
        <v>5</v>
      </c>
      <c r="H404" s="51">
        <v>0</v>
      </c>
      <c r="I404" s="50">
        <f t="shared" si="20"/>
        <v>0</v>
      </c>
      <c r="J404" s="50">
        <f t="shared" si="21"/>
        <v>0</v>
      </c>
      <c r="K404" s="50">
        <f t="shared" si="22"/>
        <v>0</v>
      </c>
      <c r="L404" s="15"/>
      <c r="M404" s="15"/>
      <c r="N404" s="15"/>
      <c r="O404" s="15"/>
      <c r="P404" s="15"/>
      <c r="Q404" s="15"/>
      <c r="R404" s="15"/>
      <c r="S404" s="15"/>
    </row>
    <row r="405" spans="2:19" x14ac:dyDescent="0.3">
      <c r="B405" s="53">
        <v>2020</v>
      </c>
      <c r="C405" s="15" t="s">
        <v>356</v>
      </c>
      <c r="D405" s="15" t="s">
        <v>88</v>
      </c>
      <c r="E405" s="15">
        <v>2017</v>
      </c>
      <c r="F405" s="15" t="s">
        <v>94</v>
      </c>
      <c r="G405" s="15">
        <v>4</v>
      </c>
      <c r="H405" s="51">
        <v>657</v>
      </c>
      <c r="I405" s="50">
        <f t="shared" si="20"/>
        <v>0</v>
      </c>
      <c r="J405" s="50">
        <f t="shared" si="21"/>
        <v>657</v>
      </c>
      <c r="K405" s="50">
        <f t="shared" si="22"/>
        <v>0</v>
      </c>
      <c r="L405" s="15"/>
      <c r="M405" s="15"/>
      <c r="N405" s="15"/>
      <c r="O405" s="15"/>
      <c r="P405" s="15"/>
      <c r="Q405" s="15"/>
      <c r="R405" s="15"/>
      <c r="S405" s="15"/>
    </row>
    <row r="406" spans="2:19" x14ac:dyDescent="0.3">
      <c r="B406" s="53">
        <v>2020</v>
      </c>
      <c r="C406" s="15" t="s">
        <v>355</v>
      </c>
      <c r="D406" s="15" t="s">
        <v>354</v>
      </c>
      <c r="E406" s="15">
        <v>2017</v>
      </c>
      <c r="F406" s="15" t="s">
        <v>117</v>
      </c>
      <c r="G406" s="15">
        <v>5</v>
      </c>
      <c r="H406" s="51">
        <v>1070</v>
      </c>
      <c r="I406" s="50">
        <f t="shared" si="20"/>
        <v>0</v>
      </c>
      <c r="J406" s="50">
        <f t="shared" si="21"/>
        <v>0</v>
      </c>
      <c r="K406" s="50">
        <f t="shared" si="22"/>
        <v>1070</v>
      </c>
      <c r="L406" s="15"/>
      <c r="M406" s="15"/>
      <c r="N406" s="15"/>
      <c r="O406" s="15"/>
      <c r="P406" s="15"/>
      <c r="Q406" s="15"/>
      <c r="R406" s="15"/>
      <c r="S406" s="15"/>
    </row>
    <row r="407" spans="2:19" x14ac:dyDescent="0.3">
      <c r="B407" s="53">
        <v>2020</v>
      </c>
      <c r="C407" s="15" t="s">
        <v>352</v>
      </c>
      <c r="D407" s="15" t="s">
        <v>353</v>
      </c>
      <c r="E407" s="15">
        <v>2014</v>
      </c>
      <c r="F407" s="15" t="s">
        <v>77</v>
      </c>
      <c r="G407" s="15">
        <v>5</v>
      </c>
      <c r="H407" s="51">
        <v>0</v>
      </c>
      <c r="I407" s="50">
        <f t="shared" si="20"/>
        <v>0</v>
      </c>
      <c r="J407" s="50">
        <f t="shared" si="21"/>
        <v>0</v>
      </c>
      <c r="K407" s="50">
        <f t="shared" si="22"/>
        <v>0</v>
      </c>
      <c r="L407" s="15"/>
      <c r="M407" s="15"/>
      <c r="N407" s="15"/>
      <c r="O407" s="15"/>
      <c r="P407" s="15"/>
      <c r="Q407" s="15"/>
      <c r="R407" s="15"/>
      <c r="S407" s="15"/>
    </row>
    <row r="408" spans="2:19" x14ac:dyDescent="0.3">
      <c r="B408" s="53">
        <v>2020</v>
      </c>
      <c r="C408" s="15" t="s">
        <v>352</v>
      </c>
      <c r="D408" s="15" t="s">
        <v>351</v>
      </c>
      <c r="E408" s="15">
        <v>2020</v>
      </c>
      <c r="F408" s="15" t="s">
        <v>77</v>
      </c>
      <c r="G408" s="15">
        <v>5</v>
      </c>
      <c r="H408" s="51">
        <v>0</v>
      </c>
      <c r="I408" s="50">
        <f t="shared" si="20"/>
        <v>0</v>
      </c>
      <c r="J408" s="50">
        <f t="shared" si="21"/>
        <v>0</v>
      </c>
      <c r="K408" s="50">
        <f t="shared" si="22"/>
        <v>0</v>
      </c>
      <c r="L408" s="15"/>
      <c r="M408" s="15"/>
      <c r="N408" s="15"/>
      <c r="O408" s="15"/>
      <c r="P408" s="15"/>
      <c r="Q408" s="15"/>
      <c r="R408" s="15"/>
      <c r="S408" s="15"/>
    </row>
    <row r="409" spans="2:19" x14ac:dyDescent="0.3">
      <c r="B409" s="53">
        <v>2020</v>
      </c>
      <c r="C409" s="15" t="s">
        <v>350</v>
      </c>
      <c r="D409" s="15" t="s">
        <v>349</v>
      </c>
      <c r="E409" s="15">
        <v>2014</v>
      </c>
      <c r="F409" s="15" t="s">
        <v>101</v>
      </c>
      <c r="G409" s="15">
        <v>4</v>
      </c>
      <c r="H409" s="51">
        <v>0</v>
      </c>
      <c r="I409" s="50">
        <f t="shared" si="20"/>
        <v>0</v>
      </c>
      <c r="J409" s="50">
        <f t="shared" si="21"/>
        <v>0</v>
      </c>
      <c r="K409" s="50">
        <f t="shared" si="22"/>
        <v>0</v>
      </c>
      <c r="L409" s="15"/>
      <c r="M409" s="15"/>
      <c r="N409" s="15"/>
      <c r="O409" s="15"/>
      <c r="P409" s="15"/>
      <c r="Q409" s="15"/>
      <c r="R409" s="15"/>
      <c r="S409" s="15"/>
    </row>
    <row r="410" spans="2:19" x14ac:dyDescent="0.3">
      <c r="B410" s="53">
        <v>2020</v>
      </c>
      <c r="C410" s="15" t="s">
        <v>348</v>
      </c>
      <c r="D410" s="15" t="s">
        <v>88</v>
      </c>
      <c r="E410" s="15">
        <v>2014</v>
      </c>
      <c r="F410" s="15" t="s">
        <v>101</v>
      </c>
      <c r="G410" s="15">
        <v>4</v>
      </c>
      <c r="H410" s="51">
        <v>0</v>
      </c>
      <c r="I410" s="50">
        <f t="shared" si="20"/>
        <v>0</v>
      </c>
      <c r="J410" s="50">
        <f t="shared" si="21"/>
        <v>0</v>
      </c>
      <c r="K410" s="50">
        <f t="shared" si="22"/>
        <v>0</v>
      </c>
      <c r="L410" s="15"/>
      <c r="M410" s="15"/>
      <c r="N410" s="15"/>
      <c r="O410" s="15"/>
      <c r="P410" s="15"/>
      <c r="Q410" s="15"/>
      <c r="R410" s="15"/>
      <c r="S410" s="15"/>
    </row>
    <row r="411" spans="2:19" x14ac:dyDescent="0.3">
      <c r="B411" s="53">
        <v>2020</v>
      </c>
      <c r="C411" s="15" t="s">
        <v>347</v>
      </c>
      <c r="D411" s="15" t="s">
        <v>346</v>
      </c>
      <c r="E411" s="15">
        <v>2015</v>
      </c>
      <c r="F411" s="15" t="s">
        <v>82</v>
      </c>
      <c r="G411" s="15">
        <v>5</v>
      </c>
      <c r="H411" s="51">
        <v>383</v>
      </c>
      <c r="I411" s="50">
        <f t="shared" si="20"/>
        <v>0</v>
      </c>
      <c r="J411" s="50">
        <f t="shared" si="21"/>
        <v>0</v>
      </c>
      <c r="K411" s="50">
        <f t="shared" si="22"/>
        <v>383</v>
      </c>
      <c r="L411" s="15"/>
      <c r="M411" s="15"/>
      <c r="N411" s="15"/>
      <c r="O411" s="15"/>
      <c r="P411" s="15"/>
      <c r="Q411" s="15"/>
      <c r="R411" s="15"/>
      <c r="S411" s="15"/>
    </row>
    <row r="412" spans="2:19" x14ac:dyDescent="0.3">
      <c r="B412" s="53">
        <v>2020</v>
      </c>
      <c r="C412" s="15" t="s">
        <v>345</v>
      </c>
      <c r="D412" s="15" t="s">
        <v>344</v>
      </c>
      <c r="E412" s="15">
        <v>2017</v>
      </c>
      <c r="F412" s="15" t="s">
        <v>85</v>
      </c>
      <c r="G412" s="15">
        <v>5</v>
      </c>
      <c r="H412" s="51">
        <v>0</v>
      </c>
      <c r="I412" s="50">
        <f t="shared" si="20"/>
        <v>0</v>
      </c>
      <c r="J412" s="50">
        <f t="shared" si="21"/>
        <v>0</v>
      </c>
      <c r="K412" s="50">
        <f t="shared" si="22"/>
        <v>0</v>
      </c>
      <c r="L412" s="15"/>
      <c r="M412" s="15"/>
      <c r="N412" s="15"/>
      <c r="O412" s="15"/>
      <c r="P412" s="15"/>
      <c r="Q412" s="15"/>
      <c r="R412" s="15"/>
      <c r="S412" s="15"/>
    </row>
    <row r="413" spans="2:19" x14ac:dyDescent="0.3">
      <c r="B413" s="53">
        <v>2020</v>
      </c>
      <c r="C413" s="15" t="s">
        <v>343</v>
      </c>
      <c r="D413" s="15" t="s">
        <v>88</v>
      </c>
      <c r="E413" s="15">
        <v>2017</v>
      </c>
      <c r="F413" s="15" t="s">
        <v>117</v>
      </c>
      <c r="G413" s="15">
        <v>5</v>
      </c>
      <c r="H413" s="51">
        <v>17</v>
      </c>
      <c r="I413" s="50">
        <f t="shared" si="20"/>
        <v>0</v>
      </c>
      <c r="J413" s="50">
        <f t="shared" si="21"/>
        <v>0</v>
      </c>
      <c r="K413" s="50">
        <f t="shared" si="22"/>
        <v>17</v>
      </c>
      <c r="L413" s="15"/>
      <c r="M413" s="15"/>
      <c r="N413" s="15"/>
      <c r="O413" s="15"/>
      <c r="P413" s="15"/>
      <c r="Q413" s="15"/>
      <c r="R413" s="15"/>
      <c r="S413" s="15"/>
    </row>
    <row r="414" spans="2:19" x14ac:dyDescent="0.3">
      <c r="B414" s="53">
        <v>2020</v>
      </c>
      <c r="C414" s="15" t="s">
        <v>342</v>
      </c>
      <c r="D414" s="15" t="s">
        <v>341</v>
      </c>
      <c r="E414" s="15">
        <v>2015</v>
      </c>
      <c r="F414" s="15" t="s">
        <v>94</v>
      </c>
      <c r="G414" s="15">
        <v>2</v>
      </c>
      <c r="H414" s="51">
        <v>1</v>
      </c>
      <c r="I414" s="50">
        <f t="shared" si="20"/>
        <v>1</v>
      </c>
      <c r="J414" s="50">
        <f t="shared" si="21"/>
        <v>0</v>
      </c>
      <c r="K414" s="50">
        <f t="shared" si="22"/>
        <v>0</v>
      </c>
      <c r="L414" s="15"/>
      <c r="M414" s="15"/>
      <c r="N414" s="15"/>
      <c r="O414" s="15"/>
      <c r="P414" s="15"/>
      <c r="Q414" s="15"/>
      <c r="R414" s="15"/>
      <c r="S414" s="15"/>
    </row>
    <row r="415" spans="2:19" x14ac:dyDescent="0.3">
      <c r="B415" s="53">
        <v>2020</v>
      </c>
      <c r="C415" s="15" t="s">
        <v>340</v>
      </c>
      <c r="D415" s="15" t="s">
        <v>339</v>
      </c>
      <c r="E415" s="15">
        <v>2020</v>
      </c>
      <c r="F415" s="15" t="s">
        <v>77</v>
      </c>
      <c r="G415" s="15">
        <v>5</v>
      </c>
      <c r="H415" s="51">
        <v>12</v>
      </c>
      <c r="I415" s="50">
        <f t="shared" si="20"/>
        <v>0</v>
      </c>
      <c r="J415" s="50">
        <f t="shared" si="21"/>
        <v>0</v>
      </c>
      <c r="K415" s="50">
        <f t="shared" si="22"/>
        <v>12</v>
      </c>
      <c r="L415" s="15"/>
      <c r="M415" s="15"/>
      <c r="N415" s="15"/>
      <c r="O415" s="15"/>
      <c r="P415" s="15"/>
      <c r="Q415" s="15"/>
      <c r="R415" s="15"/>
      <c r="S415" s="15"/>
    </row>
    <row r="416" spans="2:19" x14ac:dyDescent="0.3">
      <c r="B416" s="53">
        <v>2020</v>
      </c>
      <c r="C416" s="15" t="s">
        <v>338</v>
      </c>
      <c r="D416" s="15" t="s">
        <v>88</v>
      </c>
      <c r="E416" s="15">
        <v>2017</v>
      </c>
      <c r="F416" s="15" t="s">
        <v>77</v>
      </c>
      <c r="G416" s="15">
        <v>5</v>
      </c>
      <c r="H416" s="51">
        <v>6</v>
      </c>
      <c r="I416" s="50">
        <f t="shared" si="20"/>
        <v>0</v>
      </c>
      <c r="J416" s="50">
        <f t="shared" si="21"/>
        <v>0</v>
      </c>
      <c r="K416" s="50">
        <f t="shared" si="22"/>
        <v>6</v>
      </c>
      <c r="L416" s="15"/>
      <c r="M416" s="15"/>
      <c r="N416" s="15"/>
      <c r="O416" s="15"/>
      <c r="P416" s="15"/>
      <c r="Q416" s="15"/>
      <c r="R416" s="15"/>
      <c r="S416" s="15"/>
    </row>
    <row r="417" spans="2:19" x14ac:dyDescent="0.3">
      <c r="B417" s="53">
        <v>2020</v>
      </c>
      <c r="C417" s="15" t="s">
        <v>337</v>
      </c>
      <c r="D417" s="15" t="s">
        <v>336</v>
      </c>
      <c r="E417" s="15">
        <v>2014</v>
      </c>
      <c r="F417" s="15" t="s">
        <v>82</v>
      </c>
      <c r="G417" s="15">
        <v>5</v>
      </c>
      <c r="H417" s="51">
        <v>91</v>
      </c>
      <c r="I417" s="50">
        <f t="shared" si="20"/>
        <v>0</v>
      </c>
      <c r="J417" s="50">
        <f t="shared" si="21"/>
        <v>0</v>
      </c>
      <c r="K417" s="50">
        <f t="shared" si="22"/>
        <v>91</v>
      </c>
      <c r="L417" s="15"/>
      <c r="M417" s="15"/>
      <c r="N417" s="15"/>
      <c r="O417" s="15"/>
      <c r="P417" s="15"/>
      <c r="Q417" s="15"/>
      <c r="R417" s="15"/>
      <c r="S417" s="15"/>
    </row>
    <row r="418" spans="2:19" x14ac:dyDescent="0.3">
      <c r="B418" s="53">
        <v>2020</v>
      </c>
      <c r="C418" s="15" t="s">
        <v>335</v>
      </c>
      <c r="D418" s="15" t="s">
        <v>334</v>
      </c>
      <c r="E418" s="15">
        <v>2019</v>
      </c>
      <c r="F418" s="15" t="s">
        <v>82</v>
      </c>
      <c r="G418" s="15">
        <v>5</v>
      </c>
      <c r="H418" s="51">
        <v>155</v>
      </c>
      <c r="I418" s="50">
        <f t="shared" si="20"/>
        <v>0</v>
      </c>
      <c r="J418" s="50">
        <f t="shared" si="21"/>
        <v>0</v>
      </c>
      <c r="K418" s="50">
        <f t="shared" si="22"/>
        <v>155</v>
      </c>
      <c r="L418" s="15"/>
      <c r="M418" s="15"/>
      <c r="N418" s="15"/>
      <c r="O418" s="15"/>
      <c r="P418" s="15"/>
      <c r="Q418" s="15"/>
      <c r="R418" s="15"/>
      <c r="S418" s="15"/>
    </row>
    <row r="419" spans="2:19" x14ac:dyDescent="0.3">
      <c r="B419" s="53">
        <v>2020</v>
      </c>
      <c r="C419" s="15" t="s">
        <v>333</v>
      </c>
      <c r="D419" s="15" t="s">
        <v>332</v>
      </c>
      <c r="E419" s="15">
        <v>2017</v>
      </c>
      <c r="F419" s="15" t="s">
        <v>82</v>
      </c>
      <c r="G419" s="15">
        <v>5</v>
      </c>
      <c r="H419" s="51">
        <v>20</v>
      </c>
      <c r="I419" s="50">
        <f t="shared" si="20"/>
        <v>0</v>
      </c>
      <c r="J419" s="50">
        <f t="shared" si="21"/>
        <v>0</v>
      </c>
      <c r="K419" s="50">
        <f t="shared" si="22"/>
        <v>20</v>
      </c>
      <c r="L419" s="15"/>
      <c r="M419" s="15"/>
      <c r="N419" s="15"/>
      <c r="O419" s="15"/>
      <c r="P419" s="15"/>
      <c r="Q419" s="15"/>
      <c r="R419" s="15"/>
      <c r="S419" s="15"/>
    </row>
    <row r="420" spans="2:19" x14ac:dyDescent="0.3">
      <c r="B420" s="53">
        <v>2020</v>
      </c>
      <c r="C420" s="15" t="s">
        <v>331</v>
      </c>
      <c r="D420" s="15" t="s">
        <v>330</v>
      </c>
      <c r="E420" s="15">
        <v>2018</v>
      </c>
      <c r="F420" s="15" t="s">
        <v>90</v>
      </c>
      <c r="G420" s="15">
        <v>5</v>
      </c>
      <c r="H420" s="51">
        <v>5</v>
      </c>
      <c r="I420" s="50">
        <f t="shared" si="20"/>
        <v>0</v>
      </c>
      <c r="J420" s="50">
        <f t="shared" si="21"/>
        <v>0</v>
      </c>
      <c r="K420" s="50">
        <f t="shared" si="22"/>
        <v>5</v>
      </c>
      <c r="L420" s="15"/>
      <c r="M420" s="15"/>
      <c r="N420" s="15"/>
      <c r="O420" s="15"/>
      <c r="P420" s="15"/>
      <c r="Q420" s="15"/>
      <c r="R420" s="15"/>
      <c r="S420" s="15"/>
    </row>
    <row r="421" spans="2:19" x14ac:dyDescent="0.3">
      <c r="B421" s="53">
        <v>2020</v>
      </c>
      <c r="C421" s="15" t="s">
        <v>329</v>
      </c>
      <c r="D421" s="15" t="s">
        <v>88</v>
      </c>
      <c r="E421" s="15">
        <v>2013</v>
      </c>
      <c r="F421" s="15" t="s">
        <v>90</v>
      </c>
      <c r="G421" s="15">
        <v>5</v>
      </c>
      <c r="H421" s="51">
        <v>0</v>
      </c>
      <c r="I421" s="50">
        <f t="shared" si="20"/>
        <v>0</v>
      </c>
      <c r="J421" s="50">
        <f t="shared" si="21"/>
        <v>0</v>
      </c>
      <c r="K421" s="50">
        <f t="shared" si="22"/>
        <v>0</v>
      </c>
      <c r="L421" s="15"/>
      <c r="M421" s="15"/>
      <c r="N421" s="15"/>
      <c r="O421" s="15"/>
      <c r="P421" s="15"/>
      <c r="Q421" s="15"/>
      <c r="R421" s="15"/>
      <c r="S421" s="15"/>
    </row>
    <row r="422" spans="2:19" x14ac:dyDescent="0.3">
      <c r="B422" s="53">
        <v>2020</v>
      </c>
      <c r="C422" s="15" t="s">
        <v>328</v>
      </c>
      <c r="D422" s="15" t="s">
        <v>327</v>
      </c>
      <c r="E422" s="15">
        <v>2014</v>
      </c>
      <c r="F422" s="15" t="s">
        <v>82</v>
      </c>
      <c r="G422" s="15">
        <v>5</v>
      </c>
      <c r="H422" s="51">
        <v>26</v>
      </c>
      <c r="I422" s="50">
        <f t="shared" si="20"/>
        <v>0</v>
      </c>
      <c r="J422" s="50">
        <f t="shared" si="21"/>
        <v>0</v>
      </c>
      <c r="K422" s="50">
        <f t="shared" si="22"/>
        <v>26</v>
      </c>
      <c r="L422" s="15"/>
      <c r="M422" s="15"/>
      <c r="N422" s="15"/>
      <c r="O422" s="15"/>
      <c r="P422" s="15"/>
      <c r="Q422" s="15"/>
      <c r="R422" s="15"/>
      <c r="S422" s="15"/>
    </row>
    <row r="423" spans="2:19" x14ac:dyDescent="0.3">
      <c r="B423" s="53">
        <v>2020</v>
      </c>
      <c r="C423" s="15" t="s">
        <v>326</v>
      </c>
      <c r="D423" s="15" t="s">
        <v>325</v>
      </c>
      <c r="E423" s="15">
        <v>2015</v>
      </c>
      <c r="F423" s="15" t="s">
        <v>77</v>
      </c>
      <c r="G423" s="15">
        <v>5</v>
      </c>
      <c r="H423" s="51">
        <v>6</v>
      </c>
      <c r="I423" s="50">
        <f t="shared" ref="I423:I486" si="23">IF(G423&lt;4,H423,0)</f>
        <v>0</v>
      </c>
      <c r="J423" s="50">
        <f t="shared" ref="J423:J486" si="24">IF(G423=4,H423,0)</f>
        <v>0</v>
      </c>
      <c r="K423" s="50">
        <f t="shared" ref="K423:K486" si="25">IF(G423=5,H423,0)</f>
        <v>6</v>
      </c>
      <c r="L423" s="15"/>
      <c r="M423" s="15"/>
      <c r="N423" s="15"/>
      <c r="O423" s="15"/>
      <c r="P423" s="15"/>
      <c r="Q423" s="15"/>
      <c r="R423" s="15"/>
      <c r="S423" s="15"/>
    </row>
    <row r="424" spans="2:19" x14ac:dyDescent="0.3">
      <c r="B424" s="53">
        <v>2020</v>
      </c>
      <c r="C424" s="15" t="s">
        <v>324</v>
      </c>
      <c r="D424" s="15" t="s">
        <v>323</v>
      </c>
      <c r="E424" s="15">
        <v>2019</v>
      </c>
      <c r="F424" s="15" t="s">
        <v>82</v>
      </c>
      <c r="G424" s="15">
        <v>5</v>
      </c>
      <c r="H424" s="51">
        <v>49</v>
      </c>
      <c r="I424" s="50">
        <f t="shared" si="23"/>
        <v>0</v>
      </c>
      <c r="J424" s="50">
        <f t="shared" si="24"/>
        <v>0</v>
      </c>
      <c r="K424" s="50">
        <f t="shared" si="25"/>
        <v>49</v>
      </c>
      <c r="L424" s="15"/>
      <c r="M424" s="15"/>
      <c r="N424" s="15"/>
      <c r="O424" s="15"/>
      <c r="P424" s="15"/>
      <c r="Q424" s="15"/>
      <c r="R424" s="15"/>
      <c r="S424" s="15"/>
    </row>
    <row r="425" spans="2:19" x14ac:dyDescent="0.3">
      <c r="B425" s="53">
        <v>2020</v>
      </c>
      <c r="C425" s="15" t="s">
        <v>322</v>
      </c>
      <c r="D425" s="15" t="s">
        <v>88</v>
      </c>
      <c r="E425" s="15">
        <v>2013</v>
      </c>
      <c r="F425" s="15" t="s">
        <v>85</v>
      </c>
      <c r="G425" s="15">
        <v>5</v>
      </c>
      <c r="H425" s="51">
        <v>0</v>
      </c>
      <c r="I425" s="50">
        <f t="shared" si="23"/>
        <v>0</v>
      </c>
      <c r="J425" s="50">
        <f t="shared" si="24"/>
        <v>0</v>
      </c>
      <c r="K425" s="50">
        <f t="shared" si="25"/>
        <v>0</v>
      </c>
      <c r="L425" s="15"/>
      <c r="M425" s="15"/>
      <c r="N425" s="15"/>
      <c r="O425" s="15"/>
      <c r="P425" s="15"/>
      <c r="Q425" s="15"/>
      <c r="R425" s="15"/>
      <c r="S425" s="15"/>
    </row>
    <row r="426" spans="2:19" x14ac:dyDescent="0.3">
      <c r="B426" s="53">
        <v>2020</v>
      </c>
      <c r="C426" s="15" t="s">
        <v>321</v>
      </c>
      <c r="D426" s="15" t="s">
        <v>315</v>
      </c>
      <c r="E426" s="15">
        <v>2015</v>
      </c>
      <c r="F426" s="15" t="s">
        <v>94</v>
      </c>
      <c r="G426" s="15">
        <v>4</v>
      </c>
      <c r="H426" s="51">
        <v>68</v>
      </c>
      <c r="I426" s="50">
        <f t="shared" si="23"/>
        <v>0</v>
      </c>
      <c r="J426" s="50">
        <f t="shared" si="24"/>
        <v>68</v>
      </c>
      <c r="K426" s="50">
        <f t="shared" si="25"/>
        <v>0</v>
      </c>
      <c r="L426" s="15"/>
      <c r="M426" s="15"/>
      <c r="N426" s="15"/>
      <c r="O426" s="15"/>
      <c r="P426" s="15"/>
      <c r="Q426" s="15"/>
      <c r="R426" s="15"/>
      <c r="S426" s="15"/>
    </row>
    <row r="427" spans="2:19" x14ac:dyDescent="0.3">
      <c r="B427" s="53">
        <v>2020</v>
      </c>
      <c r="C427" s="15" t="s">
        <v>320</v>
      </c>
      <c r="D427" s="15" t="s">
        <v>319</v>
      </c>
      <c r="E427" s="15">
        <v>2019</v>
      </c>
      <c r="F427" s="15" t="s">
        <v>117</v>
      </c>
      <c r="G427" s="15">
        <v>5</v>
      </c>
      <c r="H427" s="51">
        <v>23</v>
      </c>
      <c r="I427" s="50">
        <f t="shared" si="23"/>
        <v>0</v>
      </c>
      <c r="J427" s="50">
        <f t="shared" si="24"/>
        <v>0</v>
      </c>
      <c r="K427" s="50">
        <f t="shared" si="25"/>
        <v>23</v>
      </c>
      <c r="L427" s="15"/>
      <c r="M427" s="15"/>
      <c r="N427" s="15"/>
      <c r="O427" s="15"/>
      <c r="P427" s="15"/>
      <c r="Q427" s="15"/>
      <c r="R427" s="15"/>
      <c r="S427" s="15"/>
    </row>
    <row r="428" spans="2:19" x14ac:dyDescent="0.3">
      <c r="B428" s="53">
        <v>2020</v>
      </c>
      <c r="C428" s="15" t="s">
        <v>318</v>
      </c>
      <c r="D428" s="15" t="s">
        <v>317</v>
      </c>
      <c r="E428" s="15">
        <v>2018</v>
      </c>
      <c r="F428" s="15" t="s">
        <v>90</v>
      </c>
      <c r="G428" s="15">
        <v>5</v>
      </c>
      <c r="H428" s="51">
        <v>2</v>
      </c>
      <c r="I428" s="50">
        <f t="shared" si="23"/>
        <v>0</v>
      </c>
      <c r="J428" s="50">
        <f t="shared" si="24"/>
        <v>0</v>
      </c>
      <c r="K428" s="50">
        <f t="shared" si="25"/>
        <v>2</v>
      </c>
      <c r="L428" s="15"/>
      <c r="M428" s="15"/>
      <c r="N428" s="15"/>
      <c r="O428" s="15"/>
      <c r="P428" s="15"/>
      <c r="Q428" s="15"/>
      <c r="R428" s="15"/>
      <c r="S428" s="15"/>
    </row>
    <row r="429" spans="2:19" x14ac:dyDescent="0.3">
      <c r="B429" s="53">
        <v>2020</v>
      </c>
      <c r="C429" s="15" t="s">
        <v>316</v>
      </c>
      <c r="D429" s="15" t="s">
        <v>315</v>
      </c>
      <c r="E429" s="15">
        <v>2015</v>
      </c>
      <c r="F429" s="15" t="s">
        <v>94</v>
      </c>
      <c r="G429" s="15">
        <v>4</v>
      </c>
      <c r="H429" s="51">
        <v>0</v>
      </c>
      <c r="I429" s="50">
        <f t="shared" si="23"/>
        <v>0</v>
      </c>
      <c r="J429" s="50">
        <f t="shared" si="24"/>
        <v>0</v>
      </c>
      <c r="K429" s="50">
        <f t="shared" si="25"/>
        <v>0</v>
      </c>
      <c r="L429" s="15"/>
      <c r="M429" s="15"/>
      <c r="N429" s="15"/>
      <c r="O429" s="15"/>
      <c r="P429" s="15"/>
      <c r="Q429" s="15"/>
      <c r="R429" s="15"/>
      <c r="S429" s="15"/>
    </row>
    <row r="430" spans="2:19" x14ac:dyDescent="0.3">
      <c r="B430" s="53">
        <v>2020</v>
      </c>
      <c r="C430" s="15" t="s">
        <v>314</v>
      </c>
      <c r="D430" s="15" t="s">
        <v>313</v>
      </c>
      <c r="E430" s="15">
        <v>2019</v>
      </c>
      <c r="F430" s="15" t="s">
        <v>82</v>
      </c>
      <c r="G430" s="15">
        <v>5</v>
      </c>
      <c r="H430" s="51">
        <v>69</v>
      </c>
      <c r="I430" s="50">
        <f t="shared" si="23"/>
        <v>0</v>
      </c>
      <c r="J430" s="50">
        <f t="shared" si="24"/>
        <v>0</v>
      </c>
      <c r="K430" s="50">
        <f t="shared" si="25"/>
        <v>69</v>
      </c>
      <c r="L430" s="15"/>
      <c r="M430" s="15"/>
      <c r="N430" s="15"/>
      <c r="O430" s="15"/>
      <c r="P430" s="15"/>
      <c r="Q430" s="15"/>
      <c r="R430" s="15"/>
      <c r="S430" s="15"/>
    </row>
    <row r="431" spans="2:19" x14ac:dyDescent="0.3">
      <c r="B431" s="53">
        <v>2020</v>
      </c>
      <c r="C431" s="15" t="s">
        <v>312</v>
      </c>
      <c r="D431" s="15" t="s">
        <v>88</v>
      </c>
      <c r="E431" s="15">
        <v>2017</v>
      </c>
      <c r="F431" s="15" t="s">
        <v>82</v>
      </c>
      <c r="G431" s="15">
        <v>5</v>
      </c>
      <c r="H431" s="51">
        <v>6</v>
      </c>
      <c r="I431" s="50">
        <f t="shared" si="23"/>
        <v>0</v>
      </c>
      <c r="J431" s="50">
        <f t="shared" si="24"/>
        <v>0</v>
      </c>
      <c r="K431" s="50">
        <f t="shared" si="25"/>
        <v>6</v>
      </c>
      <c r="L431" s="15"/>
      <c r="M431" s="15"/>
      <c r="N431" s="15"/>
      <c r="O431" s="15"/>
      <c r="P431" s="15"/>
      <c r="Q431" s="15"/>
      <c r="R431" s="15"/>
      <c r="S431" s="15"/>
    </row>
    <row r="432" spans="2:19" x14ac:dyDescent="0.3">
      <c r="B432" s="53">
        <v>2020</v>
      </c>
      <c r="C432" s="15" t="s">
        <v>311</v>
      </c>
      <c r="D432" s="15" t="s">
        <v>310</v>
      </c>
      <c r="E432" s="15">
        <v>2020</v>
      </c>
      <c r="F432" s="15" t="s">
        <v>117</v>
      </c>
      <c r="G432" s="15">
        <v>5</v>
      </c>
      <c r="H432" s="51">
        <v>3</v>
      </c>
      <c r="I432" s="50">
        <f t="shared" si="23"/>
        <v>0</v>
      </c>
      <c r="J432" s="50">
        <f t="shared" si="24"/>
        <v>0</v>
      </c>
      <c r="K432" s="50">
        <f t="shared" si="25"/>
        <v>3</v>
      </c>
      <c r="L432" s="15"/>
      <c r="M432" s="15"/>
      <c r="N432" s="15"/>
      <c r="O432" s="15"/>
      <c r="P432" s="15"/>
      <c r="Q432" s="15"/>
      <c r="R432" s="15"/>
      <c r="S432" s="15"/>
    </row>
    <row r="433" spans="2:19" x14ac:dyDescent="0.3">
      <c r="B433" s="53">
        <v>2020</v>
      </c>
      <c r="C433" s="15" t="s">
        <v>309</v>
      </c>
      <c r="D433" s="15" t="s">
        <v>308</v>
      </c>
      <c r="E433" s="15">
        <v>2015</v>
      </c>
      <c r="F433" s="15" t="s">
        <v>307</v>
      </c>
      <c r="G433" s="15">
        <v>4</v>
      </c>
      <c r="H433" s="51">
        <v>26</v>
      </c>
      <c r="I433" s="50">
        <f t="shared" si="23"/>
        <v>0</v>
      </c>
      <c r="J433" s="50">
        <f t="shared" si="24"/>
        <v>26</v>
      </c>
      <c r="K433" s="50">
        <f t="shared" si="25"/>
        <v>0</v>
      </c>
      <c r="L433" s="15"/>
      <c r="M433" s="15"/>
      <c r="N433" s="15"/>
      <c r="O433" s="15"/>
      <c r="P433" s="15"/>
      <c r="Q433" s="15"/>
      <c r="R433" s="15"/>
      <c r="S433" s="15"/>
    </row>
    <row r="434" spans="2:19" x14ac:dyDescent="0.3">
      <c r="B434" s="53">
        <v>2020</v>
      </c>
      <c r="C434" s="15" t="s">
        <v>306</v>
      </c>
      <c r="D434" s="15" t="s">
        <v>305</v>
      </c>
      <c r="E434" s="15">
        <v>2018</v>
      </c>
      <c r="F434" s="15" t="s">
        <v>117</v>
      </c>
      <c r="G434" s="15">
        <v>5</v>
      </c>
      <c r="H434" s="51">
        <v>1609</v>
      </c>
      <c r="I434" s="50">
        <f t="shared" si="23"/>
        <v>0</v>
      </c>
      <c r="J434" s="50">
        <f t="shared" si="24"/>
        <v>0</v>
      </c>
      <c r="K434" s="50">
        <f t="shared" si="25"/>
        <v>1609</v>
      </c>
      <c r="L434" s="15"/>
      <c r="M434" s="15"/>
      <c r="N434" s="15"/>
      <c r="O434" s="15"/>
      <c r="P434" s="15"/>
      <c r="Q434" s="15"/>
      <c r="R434" s="15"/>
      <c r="S434" s="15"/>
    </row>
    <row r="435" spans="2:19" x14ac:dyDescent="0.3">
      <c r="B435" s="53">
        <v>2020</v>
      </c>
      <c r="C435" s="15" t="s">
        <v>304</v>
      </c>
      <c r="D435" s="15" t="s">
        <v>303</v>
      </c>
      <c r="E435" s="15">
        <v>2019</v>
      </c>
      <c r="F435" s="15" t="s">
        <v>101</v>
      </c>
      <c r="G435" s="15">
        <v>5</v>
      </c>
      <c r="H435" s="51">
        <v>840</v>
      </c>
      <c r="I435" s="50">
        <f t="shared" si="23"/>
        <v>0</v>
      </c>
      <c r="J435" s="50">
        <f t="shared" si="24"/>
        <v>0</v>
      </c>
      <c r="K435" s="50">
        <f t="shared" si="25"/>
        <v>840</v>
      </c>
      <c r="L435" s="15"/>
      <c r="M435" s="15"/>
      <c r="N435" s="15"/>
      <c r="O435" s="15"/>
      <c r="P435" s="15"/>
      <c r="Q435" s="15"/>
      <c r="R435" s="15"/>
      <c r="S435" s="15"/>
    </row>
    <row r="436" spans="2:19" x14ac:dyDescent="0.3">
      <c r="B436" s="53">
        <v>2020</v>
      </c>
      <c r="C436" s="15" t="s">
        <v>302</v>
      </c>
      <c r="D436" s="15" t="s">
        <v>301</v>
      </c>
      <c r="E436" s="15">
        <v>2014</v>
      </c>
      <c r="F436" s="15" t="s">
        <v>90</v>
      </c>
      <c r="G436" s="15">
        <v>5</v>
      </c>
      <c r="H436" s="51">
        <v>184</v>
      </c>
      <c r="I436" s="50">
        <f t="shared" si="23"/>
        <v>0</v>
      </c>
      <c r="J436" s="50">
        <f t="shared" si="24"/>
        <v>0</v>
      </c>
      <c r="K436" s="50">
        <f t="shared" si="25"/>
        <v>184</v>
      </c>
      <c r="L436" s="15"/>
      <c r="M436" s="15"/>
      <c r="N436" s="15"/>
      <c r="O436" s="15"/>
      <c r="P436" s="15"/>
      <c r="Q436" s="15"/>
      <c r="R436" s="15"/>
      <c r="S436" s="15"/>
    </row>
    <row r="437" spans="2:19" x14ac:dyDescent="0.3">
      <c r="B437" s="53">
        <v>2020</v>
      </c>
      <c r="C437" s="15" t="s">
        <v>300</v>
      </c>
      <c r="D437" s="15" t="s">
        <v>88</v>
      </c>
      <c r="E437" s="15">
        <v>2017</v>
      </c>
      <c r="F437" s="15" t="s">
        <v>90</v>
      </c>
      <c r="G437" s="15">
        <v>5</v>
      </c>
      <c r="H437" s="51">
        <v>0</v>
      </c>
      <c r="I437" s="50">
        <f t="shared" si="23"/>
        <v>0</v>
      </c>
      <c r="J437" s="50">
        <f t="shared" si="24"/>
        <v>0</v>
      </c>
      <c r="K437" s="50">
        <f t="shared" si="25"/>
        <v>0</v>
      </c>
      <c r="L437" s="15"/>
      <c r="M437" s="15"/>
      <c r="N437" s="15"/>
      <c r="O437" s="15"/>
      <c r="P437" s="15"/>
      <c r="Q437" s="15"/>
      <c r="R437" s="15"/>
      <c r="S437" s="15"/>
    </row>
    <row r="438" spans="2:19" x14ac:dyDescent="0.3">
      <c r="B438" s="53">
        <v>2020</v>
      </c>
      <c r="C438" s="15" t="s">
        <v>299</v>
      </c>
      <c r="D438" s="15" t="s">
        <v>88</v>
      </c>
      <c r="E438" s="15">
        <v>2013</v>
      </c>
      <c r="F438" s="15" t="s">
        <v>101</v>
      </c>
      <c r="G438" s="15">
        <v>4</v>
      </c>
      <c r="H438" s="51">
        <v>0</v>
      </c>
      <c r="I438" s="50">
        <f t="shared" si="23"/>
        <v>0</v>
      </c>
      <c r="J438" s="50">
        <f t="shared" si="24"/>
        <v>0</v>
      </c>
      <c r="K438" s="50">
        <f t="shared" si="25"/>
        <v>0</v>
      </c>
      <c r="L438" s="15"/>
      <c r="M438" s="15"/>
      <c r="N438" s="15"/>
      <c r="O438" s="15"/>
      <c r="P438" s="15"/>
      <c r="Q438" s="15"/>
      <c r="R438" s="15"/>
      <c r="S438" s="15"/>
    </row>
    <row r="439" spans="2:19" x14ac:dyDescent="0.3">
      <c r="B439" s="53">
        <v>2020</v>
      </c>
      <c r="C439" s="15" t="s">
        <v>298</v>
      </c>
      <c r="D439" s="15" t="s">
        <v>297</v>
      </c>
      <c r="E439" s="15">
        <v>2019</v>
      </c>
      <c r="F439" s="15" t="s">
        <v>117</v>
      </c>
      <c r="G439" s="15">
        <v>5</v>
      </c>
      <c r="H439" s="51">
        <v>251</v>
      </c>
      <c r="I439" s="50">
        <f t="shared" si="23"/>
        <v>0</v>
      </c>
      <c r="J439" s="50">
        <f t="shared" si="24"/>
        <v>0</v>
      </c>
      <c r="K439" s="50">
        <f t="shared" si="25"/>
        <v>251</v>
      </c>
      <c r="L439" s="15"/>
      <c r="M439" s="15"/>
      <c r="N439" s="15"/>
      <c r="O439" s="15"/>
      <c r="P439" s="15"/>
      <c r="Q439" s="15"/>
      <c r="R439" s="15"/>
      <c r="S439" s="15"/>
    </row>
    <row r="440" spans="2:19" x14ac:dyDescent="0.3">
      <c r="B440" s="53">
        <v>2020</v>
      </c>
      <c r="C440" s="15" t="s">
        <v>296</v>
      </c>
      <c r="D440" s="15" t="s">
        <v>88</v>
      </c>
      <c r="E440" s="15">
        <v>2013</v>
      </c>
      <c r="F440" s="15" t="s">
        <v>117</v>
      </c>
      <c r="G440" s="15">
        <v>5</v>
      </c>
      <c r="H440" s="51">
        <v>0</v>
      </c>
      <c r="I440" s="50">
        <f t="shared" si="23"/>
        <v>0</v>
      </c>
      <c r="J440" s="50">
        <f t="shared" si="24"/>
        <v>0</v>
      </c>
      <c r="K440" s="50">
        <f t="shared" si="25"/>
        <v>0</v>
      </c>
      <c r="L440" s="15"/>
      <c r="M440" s="15"/>
      <c r="N440" s="15"/>
      <c r="O440" s="15"/>
      <c r="P440" s="15"/>
      <c r="Q440" s="15"/>
      <c r="R440" s="15"/>
      <c r="S440" s="15"/>
    </row>
    <row r="441" spans="2:19" x14ac:dyDescent="0.3">
      <c r="B441" s="53">
        <v>2020</v>
      </c>
      <c r="C441" s="15" t="s">
        <v>295</v>
      </c>
      <c r="D441" s="15" t="s">
        <v>88</v>
      </c>
      <c r="E441" s="15">
        <v>2016</v>
      </c>
      <c r="F441" s="15" t="s">
        <v>85</v>
      </c>
      <c r="G441" s="15">
        <v>5</v>
      </c>
      <c r="H441" s="51">
        <v>2</v>
      </c>
      <c r="I441" s="50">
        <f t="shared" si="23"/>
        <v>0</v>
      </c>
      <c r="J441" s="50">
        <f t="shared" si="24"/>
        <v>0</v>
      </c>
      <c r="K441" s="50">
        <f t="shared" si="25"/>
        <v>2</v>
      </c>
      <c r="L441" s="15"/>
      <c r="M441" s="15"/>
      <c r="N441" s="15"/>
      <c r="O441" s="15"/>
      <c r="P441" s="15"/>
      <c r="Q441" s="15"/>
      <c r="R441" s="15"/>
      <c r="S441" s="15"/>
    </row>
    <row r="442" spans="2:19" x14ac:dyDescent="0.3">
      <c r="B442" s="53">
        <v>2020</v>
      </c>
      <c r="C442" s="15" t="s">
        <v>294</v>
      </c>
      <c r="D442" s="15" t="s">
        <v>293</v>
      </c>
      <c r="E442" s="15">
        <v>2016</v>
      </c>
      <c r="F442" s="15" t="s">
        <v>85</v>
      </c>
      <c r="G442" s="15">
        <v>5</v>
      </c>
      <c r="H442" s="51">
        <v>30</v>
      </c>
      <c r="I442" s="50">
        <f t="shared" si="23"/>
        <v>0</v>
      </c>
      <c r="J442" s="50">
        <f t="shared" si="24"/>
        <v>0</v>
      </c>
      <c r="K442" s="50">
        <f t="shared" si="25"/>
        <v>30</v>
      </c>
      <c r="L442" s="15"/>
      <c r="M442" s="15"/>
      <c r="N442" s="15"/>
      <c r="O442" s="15"/>
      <c r="P442" s="15"/>
      <c r="Q442" s="15"/>
      <c r="R442" s="15"/>
      <c r="S442" s="15"/>
    </row>
    <row r="443" spans="2:19" x14ac:dyDescent="0.3">
      <c r="B443" s="53">
        <v>2020</v>
      </c>
      <c r="C443" s="15" t="s">
        <v>292</v>
      </c>
      <c r="D443" s="15" t="s">
        <v>291</v>
      </c>
      <c r="E443" s="15">
        <v>2019</v>
      </c>
      <c r="F443" s="15" t="s">
        <v>82</v>
      </c>
      <c r="G443" s="15">
        <v>5</v>
      </c>
      <c r="H443" s="51">
        <v>0</v>
      </c>
      <c r="I443" s="50">
        <f t="shared" si="23"/>
        <v>0</v>
      </c>
      <c r="J443" s="50">
        <f t="shared" si="24"/>
        <v>0</v>
      </c>
      <c r="K443" s="50">
        <f t="shared" si="25"/>
        <v>0</v>
      </c>
      <c r="L443" s="15"/>
      <c r="M443" s="15"/>
      <c r="N443" s="15"/>
      <c r="O443" s="15"/>
      <c r="P443" s="15"/>
      <c r="Q443" s="15"/>
      <c r="R443" s="15"/>
      <c r="S443" s="15"/>
    </row>
    <row r="444" spans="2:19" x14ac:dyDescent="0.3">
      <c r="B444" s="53">
        <v>2020</v>
      </c>
      <c r="C444" s="15" t="s">
        <v>290</v>
      </c>
      <c r="D444" s="15" t="s">
        <v>289</v>
      </c>
      <c r="E444" s="15">
        <v>2019</v>
      </c>
      <c r="F444" s="15" t="s">
        <v>77</v>
      </c>
      <c r="G444" s="15">
        <v>5</v>
      </c>
      <c r="H444" s="51">
        <v>3</v>
      </c>
      <c r="I444" s="50">
        <f t="shared" si="23"/>
        <v>0</v>
      </c>
      <c r="J444" s="50">
        <f t="shared" si="24"/>
        <v>0</v>
      </c>
      <c r="K444" s="50">
        <f t="shared" si="25"/>
        <v>3</v>
      </c>
      <c r="L444" s="15"/>
      <c r="M444" s="15"/>
      <c r="N444" s="15"/>
      <c r="O444" s="15"/>
      <c r="P444" s="15"/>
      <c r="Q444" s="15"/>
      <c r="R444" s="15"/>
      <c r="S444" s="15"/>
    </row>
    <row r="445" spans="2:19" x14ac:dyDescent="0.3">
      <c r="B445" s="53">
        <v>2020</v>
      </c>
      <c r="C445" s="15" t="s">
        <v>288</v>
      </c>
      <c r="D445" s="15" t="s">
        <v>287</v>
      </c>
      <c r="E445" s="15">
        <v>2014</v>
      </c>
      <c r="F445" s="15" t="s">
        <v>82</v>
      </c>
      <c r="G445" s="15">
        <v>5</v>
      </c>
      <c r="H445" s="51">
        <v>33</v>
      </c>
      <c r="I445" s="50">
        <f t="shared" si="23"/>
        <v>0</v>
      </c>
      <c r="J445" s="50">
        <f t="shared" si="24"/>
        <v>0</v>
      </c>
      <c r="K445" s="50">
        <f t="shared" si="25"/>
        <v>33</v>
      </c>
      <c r="L445" s="15"/>
      <c r="M445" s="15"/>
      <c r="N445" s="15"/>
      <c r="O445" s="15"/>
      <c r="P445" s="15"/>
      <c r="Q445" s="15"/>
      <c r="R445" s="15"/>
      <c r="S445" s="15"/>
    </row>
    <row r="446" spans="2:19" x14ac:dyDescent="0.3">
      <c r="B446" s="53">
        <v>2020</v>
      </c>
      <c r="C446" s="15" t="s">
        <v>286</v>
      </c>
      <c r="D446" s="15" t="s">
        <v>285</v>
      </c>
      <c r="E446" s="15">
        <v>2019</v>
      </c>
      <c r="F446" s="15" t="s">
        <v>82</v>
      </c>
      <c r="G446" s="15">
        <v>5</v>
      </c>
      <c r="H446" s="51">
        <v>0</v>
      </c>
      <c r="I446" s="50">
        <f t="shared" si="23"/>
        <v>0</v>
      </c>
      <c r="J446" s="50">
        <f t="shared" si="24"/>
        <v>0</v>
      </c>
      <c r="K446" s="50">
        <f t="shared" si="25"/>
        <v>0</v>
      </c>
      <c r="L446" s="15"/>
      <c r="M446" s="15"/>
      <c r="N446" s="15"/>
      <c r="O446" s="15"/>
      <c r="P446" s="15"/>
      <c r="Q446" s="15"/>
      <c r="R446" s="15"/>
      <c r="S446" s="15"/>
    </row>
    <row r="447" spans="2:19" x14ac:dyDescent="0.3">
      <c r="B447" s="53">
        <v>2020</v>
      </c>
      <c r="C447" s="15" t="s">
        <v>284</v>
      </c>
      <c r="D447" s="15" t="s">
        <v>283</v>
      </c>
      <c r="E447" s="15">
        <v>2015</v>
      </c>
      <c r="F447" s="15" t="s">
        <v>82</v>
      </c>
      <c r="G447" s="15">
        <v>5</v>
      </c>
      <c r="H447" s="51">
        <v>293</v>
      </c>
      <c r="I447" s="50">
        <f t="shared" si="23"/>
        <v>0</v>
      </c>
      <c r="J447" s="50">
        <f t="shared" si="24"/>
        <v>0</v>
      </c>
      <c r="K447" s="50">
        <f t="shared" si="25"/>
        <v>293</v>
      </c>
      <c r="L447" s="15"/>
      <c r="M447" s="15"/>
      <c r="N447" s="15"/>
      <c r="O447" s="15"/>
      <c r="P447" s="15"/>
      <c r="Q447" s="15"/>
      <c r="R447" s="15"/>
      <c r="S447" s="15"/>
    </row>
    <row r="448" spans="2:19" x14ac:dyDescent="0.3">
      <c r="B448" s="53">
        <v>2020</v>
      </c>
      <c r="C448" s="15" t="s">
        <v>282</v>
      </c>
      <c r="D448" s="15" t="s">
        <v>281</v>
      </c>
      <c r="E448" s="15">
        <v>2019</v>
      </c>
      <c r="F448" s="15" t="s">
        <v>77</v>
      </c>
      <c r="G448" s="15">
        <v>5</v>
      </c>
      <c r="H448" s="51">
        <v>26</v>
      </c>
      <c r="I448" s="50">
        <f t="shared" si="23"/>
        <v>0</v>
      </c>
      <c r="J448" s="50">
        <f t="shared" si="24"/>
        <v>0</v>
      </c>
      <c r="K448" s="50">
        <f t="shared" si="25"/>
        <v>26</v>
      </c>
      <c r="L448" s="15"/>
      <c r="M448" s="15"/>
      <c r="N448" s="15"/>
      <c r="O448" s="15"/>
      <c r="P448" s="15"/>
      <c r="Q448" s="15"/>
      <c r="R448" s="15"/>
      <c r="S448" s="15"/>
    </row>
    <row r="449" spans="2:19" x14ac:dyDescent="0.3">
      <c r="B449" s="53">
        <v>2020</v>
      </c>
      <c r="C449" s="15" t="s">
        <v>280</v>
      </c>
      <c r="D449" s="15" t="s">
        <v>88</v>
      </c>
      <c r="E449" s="15">
        <v>2014</v>
      </c>
      <c r="F449" s="15" t="s">
        <v>99</v>
      </c>
      <c r="G449" s="15">
        <v>5</v>
      </c>
      <c r="H449" s="51">
        <v>80</v>
      </c>
      <c r="I449" s="50">
        <f t="shared" si="23"/>
        <v>0</v>
      </c>
      <c r="J449" s="50">
        <f t="shared" si="24"/>
        <v>0</v>
      </c>
      <c r="K449" s="50">
        <f t="shared" si="25"/>
        <v>80</v>
      </c>
      <c r="L449" s="15"/>
      <c r="M449" s="15"/>
      <c r="N449" s="15"/>
      <c r="O449" s="15"/>
      <c r="P449" s="15"/>
      <c r="Q449" s="15"/>
      <c r="R449" s="15"/>
      <c r="S449" s="15"/>
    </row>
    <row r="450" spans="2:19" x14ac:dyDescent="0.3">
      <c r="B450" s="53">
        <v>2020</v>
      </c>
      <c r="C450" s="15" t="s">
        <v>279</v>
      </c>
      <c r="D450" s="15" t="s">
        <v>278</v>
      </c>
      <c r="E450" s="15">
        <v>2017</v>
      </c>
      <c r="F450" s="15" t="s">
        <v>137</v>
      </c>
      <c r="G450" s="15">
        <v>5</v>
      </c>
      <c r="H450" s="51">
        <v>0</v>
      </c>
      <c r="I450" s="50">
        <f t="shared" si="23"/>
        <v>0</v>
      </c>
      <c r="J450" s="50">
        <f t="shared" si="24"/>
        <v>0</v>
      </c>
      <c r="K450" s="50">
        <f t="shared" si="25"/>
        <v>0</v>
      </c>
      <c r="L450" s="15"/>
      <c r="M450" s="15"/>
      <c r="N450" s="15"/>
      <c r="O450" s="15"/>
      <c r="P450" s="15"/>
      <c r="Q450" s="15"/>
      <c r="R450" s="15"/>
      <c r="S450" s="15"/>
    </row>
    <row r="451" spans="2:19" x14ac:dyDescent="0.3">
      <c r="B451" s="53">
        <v>2020</v>
      </c>
      <c r="C451" s="15" t="s">
        <v>277</v>
      </c>
      <c r="D451" s="15" t="s">
        <v>88</v>
      </c>
      <c r="E451" s="15">
        <v>2014</v>
      </c>
      <c r="F451" s="15" t="s">
        <v>94</v>
      </c>
      <c r="G451" s="15">
        <v>3</v>
      </c>
      <c r="H451" s="51">
        <v>0</v>
      </c>
      <c r="I451" s="50">
        <f t="shared" si="23"/>
        <v>0</v>
      </c>
      <c r="J451" s="50">
        <f t="shared" si="24"/>
        <v>0</v>
      </c>
      <c r="K451" s="50">
        <f t="shared" si="25"/>
        <v>0</v>
      </c>
      <c r="L451" s="15"/>
      <c r="M451" s="15"/>
      <c r="N451" s="15"/>
      <c r="O451" s="15"/>
      <c r="P451" s="15"/>
      <c r="Q451" s="15"/>
      <c r="R451" s="15"/>
      <c r="S451" s="15"/>
    </row>
    <row r="452" spans="2:19" x14ac:dyDescent="0.3">
      <c r="B452" s="53">
        <v>2020</v>
      </c>
      <c r="C452" s="15" t="s">
        <v>276</v>
      </c>
      <c r="D452" s="15" t="s">
        <v>88</v>
      </c>
      <c r="E452" s="15">
        <v>2019</v>
      </c>
      <c r="F452" s="15" t="s">
        <v>82</v>
      </c>
      <c r="G452" s="15">
        <v>5</v>
      </c>
      <c r="H452" s="51">
        <v>0</v>
      </c>
      <c r="I452" s="50">
        <f t="shared" si="23"/>
        <v>0</v>
      </c>
      <c r="J452" s="50">
        <f t="shared" si="24"/>
        <v>0</v>
      </c>
      <c r="K452" s="50">
        <f t="shared" si="25"/>
        <v>0</v>
      </c>
      <c r="L452" s="15"/>
      <c r="M452" s="15"/>
      <c r="N452" s="15"/>
      <c r="O452" s="15"/>
      <c r="P452" s="15"/>
      <c r="Q452" s="15"/>
      <c r="R452" s="15"/>
      <c r="S452" s="15"/>
    </row>
    <row r="453" spans="2:19" x14ac:dyDescent="0.3">
      <c r="B453" s="53">
        <v>2020</v>
      </c>
      <c r="C453" s="15" t="s">
        <v>275</v>
      </c>
      <c r="D453" s="15" t="s">
        <v>88</v>
      </c>
      <c r="E453" s="15">
        <v>2017</v>
      </c>
      <c r="F453" s="15" t="s">
        <v>117</v>
      </c>
      <c r="G453" s="15">
        <v>3</v>
      </c>
      <c r="H453" s="51">
        <v>0</v>
      </c>
      <c r="I453" s="50">
        <f t="shared" si="23"/>
        <v>0</v>
      </c>
      <c r="J453" s="50">
        <f t="shared" si="24"/>
        <v>0</v>
      </c>
      <c r="K453" s="50">
        <f t="shared" si="25"/>
        <v>0</v>
      </c>
      <c r="L453" s="15"/>
      <c r="M453" s="15"/>
      <c r="N453" s="15"/>
      <c r="O453" s="15"/>
      <c r="P453" s="15"/>
      <c r="Q453" s="15"/>
      <c r="R453" s="15"/>
      <c r="S453" s="15"/>
    </row>
    <row r="454" spans="2:19" x14ac:dyDescent="0.3">
      <c r="B454" s="53">
        <v>2020</v>
      </c>
      <c r="C454" s="15" t="s">
        <v>274</v>
      </c>
      <c r="D454" s="15" t="s">
        <v>88</v>
      </c>
      <c r="E454" s="15">
        <v>2019</v>
      </c>
      <c r="F454" s="15" t="s">
        <v>117</v>
      </c>
      <c r="G454" s="15">
        <v>5</v>
      </c>
      <c r="H454" s="51">
        <v>0</v>
      </c>
      <c r="I454" s="50">
        <f t="shared" si="23"/>
        <v>0</v>
      </c>
      <c r="J454" s="50">
        <f t="shared" si="24"/>
        <v>0</v>
      </c>
      <c r="K454" s="50">
        <f t="shared" si="25"/>
        <v>0</v>
      </c>
      <c r="L454" s="15"/>
      <c r="M454" s="15"/>
      <c r="N454" s="15"/>
      <c r="O454" s="15"/>
      <c r="P454" s="15"/>
      <c r="Q454" s="15"/>
      <c r="R454" s="15"/>
      <c r="S454" s="15"/>
    </row>
    <row r="455" spans="2:19" x14ac:dyDescent="0.3">
      <c r="B455" s="53">
        <v>2020</v>
      </c>
      <c r="C455" s="15" t="s">
        <v>273</v>
      </c>
      <c r="D455" s="15" t="s">
        <v>88</v>
      </c>
      <c r="E455" s="15">
        <v>2015</v>
      </c>
      <c r="F455" s="15" t="s">
        <v>94</v>
      </c>
      <c r="G455" s="15">
        <v>4</v>
      </c>
      <c r="H455" s="51">
        <v>39</v>
      </c>
      <c r="I455" s="50">
        <f t="shared" si="23"/>
        <v>0</v>
      </c>
      <c r="J455" s="50">
        <f t="shared" si="24"/>
        <v>39</v>
      </c>
      <c r="K455" s="50">
        <f t="shared" si="25"/>
        <v>0</v>
      </c>
      <c r="L455" s="15"/>
      <c r="M455" s="15"/>
      <c r="N455" s="15"/>
      <c r="O455" s="15"/>
      <c r="P455" s="15"/>
      <c r="Q455" s="15"/>
      <c r="R455" s="15"/>
      <c r="S455" s="15"/>
    </row>
    <row r="456" spans="2:19" x14ac:dyDescent="0.3">
      <c r="B456" s="53">
        <v>2020</v>
      </c>
      <c r="C456" s="15" t="s">
        <v>272</v>
      </c>
      <c r="D456" s="15" t="s">
        <v>88</v>
      </c>
      <c r="E456" s="15">
        <v>2017</v>
      </c>
      <c r="F456" s="15" t="s">
        <v>101</v>
      </c>
      <c r="G456" s="15">
        <v>5</v>
      </c>
      <c r="H456" s="51">
        <v>937</v>
      </c>
      <c r="I456" s="50">
        <f t="shared" si="23"/>
        <v>0</v>
      </c>
      <c r="J456" s="50">
        <f t="shared" si="24"/>
        <v>0</v>
      </c>
      <c r="K456" s="50">
        <f t="shared" si="25"/>
        <v>937</v>
      </c>
      <c r="L456" s="15"/>
      <c r="M456" s="15"/>
      <c r="N456" s="15"/>
      <c r="O456" s="15"/>
      <c r="P456" s="15"/>
      <c r="Q456" s="15"/>
      <c r="R456" s="15"/>
      <c r="S456" s="15"/>
    </row>
    <row r="457" spans="2:19" x14ac:dyDescent="0.3">
      <c r="B457" s="53">
        <v>2020</v>
      </c>
      <c r="C457" s="15" t="s">
        <v>271</v>
      </c>
      <c r="D457" s="15" t="s">
        <v>270</v>
      </c>
      <c r="E457" s="15">
        <v>2014</v>
      </c>
      <c r="F457" s="15" t="s">
        <v>94</v>
      </c>
      <c r="G457" s="15">
        <v>4</v>
      </c>
      <c r="H457" s="51">
        <v>540</v>
      </c>
      <c r="I457" s="50">
        <f t="shared" si="23"/>
        <v>0</v>
      </c>
      <c r="J457" s="50">
        <f t="shared" si="24"/>
        <v>540</v>
      </c>
      <c r="K457" s="50">
        <f t="shared" si="25"/>
        <v>0</v>
      </c>
      <c r="L457" s="15"/>
      <c r="M457" s="15"/>
      <c r="N457" s="15"/>
      <c r="O457" s="15"/>
      <c r="P457" s="15"/>
      <c r="Q457" s="15"/>
      <c r="R457" s="15"/>
      <c r="S457" s="15"/>
    </row>
    <row r="458" spans="2:19" x14ac:dyDescent="0.3">
      <c r="B458" s="53">
        <v>2020</v>
      </c>
      <c r="C458" s="15" t="s">
        <v>269</v>
      </c>
      <c r="D458" s="15" t="s">
        <v>268</v>
      </c>
      <c r="E458" s="15">
        <v>2017</v>
      </c>
      <c r="F458" s="15" t="s">
        <v>82</v>
      </c>
      <c r="G458" s="15">
        <v>5</v>
      </c>
      <c r="H458" s="51">
        <v>192</v>
      </c>
      <c r="I458" s="50">
        <f t="shared" si="23"/>
        <v>0</v>
      </c>
      <c r="J458" s="50">
        <f t="shared" si="24"/>
        <v>0</v>
      </c>
      <c r="K458" s="50">
        <f t="shared" si="25"/>
        <v>192</v>
      </c>
      <c r="L458" s="15"/>
      <c r="M458" s="15"/>
      <c r="N458" s="15"/>
      <c r="O458" s="15"/>
      <c r="P458" s="15"/>
      <c r="Q458" s="15"/>
      <c r="R458" s="15"/>
      <c r="S458" s="15"/>
    </row>
    <row r="459" spans="2:19" x14ac:dyDescent="0.3">
      <c r="B459" s="53">
        <v>2020</v>
      </c>
      <c r="C459" s="15" t="s">
        <v>267</v>
      </c>
      <c r="D459" s="15" t="s">
        <v>88</v>
      </c>
      <c r="E459" s="15">
        <v>2015</v>
      </c>
      <c r="F459" s="15" t="s">
        <v>137</v>
      </c>
      <c r="G459" s="15">
        <v>4</v>
      </c>
      <c r="H459" s="51">
        <v>0</v>
      </c>
      <c r="I459" s="50">
        <f t="shared" si="23"/>
        <v>0</v>
      </c>
      <c r="J459" s="50">
        <f t="shared" si="24"/>
        <v>0</v>
      </c>
      <c r="K459" s="50">
        <f t="shared" si="25"/>
        <v>0</v>
      </c>
      <c r="L459" s="15"/>
      <c r="M459" s="15"/>
      <c r="N459" s="15"/>
      <c r="O459" s="15"/>
      <c r="P459" s="15"/>
      <c r="Q459" s="15"/>
      <c r="R459" s="15"/>
      <c r="S459" s="15"/>
    </row>
    <row r="460" spans="2:19" x14ac:dyDescent="0.3">
      <c r="B460" s="53">
        <v>2020</v>
      </c>
      <c r="C460" s="15" t="s">
        <v>266</v>
      </c>
      <c r="D460" s="15" t="s">
        <v>88</v>
      </c>
      <c r="E460" s="15">
        <v>2013</v>
      </c>
      <c r="F460" s="15" t="s">
        <v>82</v>
      </c>
      <c r="G460" s="15">
        <v>5</v>
      </c>
      <c r="H460" s="51">
        <v>0</v>
      </c>
      <c r="I460" s="50">
        <f t="shared" si="23"/>
        <v>0</v>
      </c>
      <c r="J460" s="50">
        <f t="shared" si="24"/>
        <v>0</v>
      </c>
      <c r="K460" s="50">
        <f t="shared" si="25"/>
        <v>0</v>
      </c>
      <c r="L460" s="15"/>
      <c r="M460" s="15"/>
      <c r="N460" s="15"/>
      <c r="O460" s="15"/>
      <c r="P460" s="15"/>
      <c r="Q460" s="15"/>
      <c r="R460" s="15"/>
      <c r="S460" s="15"/>
    </row>
    <row r="461" spans="2:19" x14ac:dyDescent="0.3">
      <c r="B461" s="53">
        <v>2020</v>
      </c>
      <c r="C461" s="15" t="s">
        <v>265</v>
      </c>
      <c r="D461" s="15" t="s">
        <v>88</v>
      </c>
      <c r="E461" s="15">
        <v>2013</v>
      </c>
      <c r="F461" s="15" t="s">
        <v>94</v>
      </c>
      <c r="G461" s="15">
        <v>4</v>
      </c>
      <c r="H461" s="51">
        <v>0</v>
      </c>
      <c r="I461" s="50">
        <f t="shared" si="23"/>
        <v>0</v>
      </c>
      <c r="J461" s="50">
        <f t="shared" si="24"/>
        <v>0</v>
      </c>
      <c r="K461" s="50">
        <f t="shared" si="25"/>
        <v>0</v>
      </c>
      <c r="L461" s="15"/>
      <c r="M461" s="15"/>
      <c r="N461" s="15"/>
      <c r="O461" s="15"/>
      <c r="P461" s="15"/>
      <c r="Q461" s="15"/>
      <c r="R461" s="15"/>
      <c r="S461" s="15"/>
    </row>
    <row r="462" spans="2:19" x14ac:dyDescent="0.3">
      <c r="B462" s="53">
        <v>2020</v>
      </c>
      <c r="C462" s="15" t="s">
        <v>264</v>
      </c>
      <c r="D462" s="15" t="s">
        <v>88</v>
      </c>
      <c r="E462" s="15">
        <v>2014</v>
      </c>
      <c r="F462" s="15" t="s">
        <v>101</v>
      </c>
      <c r="G462" s="15">
        <v>3</v>
      </c>
      <c r="H462" s="51">
        <v>6</v>
      </c>
      <c r="I462" s="50">
        <f t="shared" si="23"/>
        <v>6</v>
      </c>
      <c r="J462" s="50">
        <f t="shared" si="24"/>
        <v>0</v>
      </c>
      <c r="K462" s="50">
        <f t="shared" si="25"/>
        <v>0</v>
      </c>
      <c r="L462" s="15"/>
      <c r="M462" s="15"/>
      <c r="N462" s="15"/>
      <c r="O462" s="15"/>
      <c r="P462" s="15"/>
      <c r="Q462" s="15"/>
      <c r="R462" s="15"/>
      <c r="S462" s="15"/>
    </row>
    <row r="463" spans="2:19" x14ac:dyDescent="0.3">
      <c r="B463" s="53">
        <v>2020</v>
      </c>
      <c r="C463" s="15" t="s">
        <v>263</v>
      </c>
      <c r="D463" s="15" t="s">
        <v>88</v>
      </c>
      <c r="E463" s="15">
        <v>2013</v>
      </c>
      <c r="F463" s="15" t="s">
        <v>101</v>
      </c>
      <c r="G463" s="15">
        <v>3</v>
      </c>
      <c r="H463" s="51">
        <v>0</v>
      </c>
      <c r="I463" s="50">
        <f t="shared" si="23"/>
        <v>0</v>
      </c>
      <c r="J463" s="50">
        <f t="shared" si="24"/>
        <v>0</v>
      </c>
      <c r="K463" s="50">
        <f t="shared" si="25"/>
        <v>0</v>
      </c>
      <c r="L463" s="15"/>
      <c r="M463" s="15"/>
      <c r="N463" s="15"/>
      <c r="O463" s="15"/>
      <c r="P463" s="15"/>
      <c r="Q463" s="15"/>
      <c r="R463" s="15"/>
      <c r="S463" s="15"/>
    </row>
    <row r="464" spans="2:19" x14ac:dyDescent="0.3">
      <c r="B464" s="53">
        <v>2020</v>
      </c>
      <c r="C464" s="15" t="s">
        <v>262</v>
      </c>
      <c r="D464" s="15" t="s">
        <v>261</v>
      </c>
      <c r="E464" s="15">
        <v>2019</v>
      </c>
      <c r="F464" s="15" t="s">
        <v>82</v>
      </c>
      <c r="G464" s="15">
        <v>5</v>
      </c>
      <c r="H464" s="51">
        <v>521</v>
      </c>
      <c r="I464" s="50">
        <f t="shared" si="23"/>
        <v>0</v>
      </c>
      <c r="J464" s="50">
        <f t="shared" si="24"/>
        <v>0</v>
      </c>
      <c r="K464" s="50">
        <f t="shared" si="25"/>
        <v>521</v>
      </c>
      <c r="L464" s="15"/>
      <c r="M464" s="15"/>
      <c r="N464" s="15"/>
      <c r="O464" s="15"/>
      <c r="P464" s="15"/>
      <c r="Q464" s="15"/>
      <c r="R464" s="15"/>
      <c r="S464" s="15"/>
    </row>
    <row r="465" spans="2:19" x14ac:dyDescent="0.3">
      <c r="B465" s="53">
        <v>2020</v>
      </c>
      <c r="C465" s="15" t="s">
        <v>260</v>
      </c>
      <c r="D465" s="15" t="s">
        <v>259</v>
      </c>
      <c r="E465" s="15">
        <v>2018</v>
      </c>
      <c r="F465" s="15" t="s">
        <v>117</v>
      </c>
      <c r="G465" s="15">
        <v>5</v>
      </c>
      <c r="H465" s="51">
        <v>42</v>
      </c>
      <c r="I465" s="50">
        <f t="shared" si="23"/>
        <v>0</v>
      </c>
      <c r="J465" s="50">
        <f t="shared" si="24"/>
        <v>0</v>
      </c>
      <c r="K465" s="50">
        <f t="shared" si="25"/>
        <v>42</v>
      </c>
      <c r="L465" s="15"/>
      <c r="M465" s="15"/>
      <c r="N465" s="15"/>
      <c r="O465" s="15"/>
      <c r="P465" s="15"/>
      <c r="Q465" s="15"/>
      <c r="R465" s="15"/>
      <c r="S465" s="15"/>
    </row>
    <row r="466" spans="2:19" x14ac:dyDescent="0.3">
      <c r="B466" s="53">
        <v>2020</v>
      </c>
      <c r="C466" s="15" t="s">
        <v>258</v>
      </c>
      <c r="D466" s="15" t="s">
        <v>88</v>
      </c>
      <c r="E466" s="15">
        <v>2017</v>
      </c>
      <c r="F466" s="15" t="s">
        <v>94</v>
      </c>
      <c r="G466" s="15">
        <v>5</v>
      </c>
      <c r="H466" s="51">
        <v>659</v>
      </c>
      <c r="I466" s="50">
        <f t="shared" si="23"/>
        <v>0</v>
      </c>
      <c r="J466" s="50">
        <f t="shared" si="24"/>
        <v>0</v>
      </c>
      <c r="K466" s="50">
        <f t="shared" si="25"/>
        <v>659</v>
      </c>
      <c r="L466" s="15"/>
      <c r="M466" s="15"/>
      <c r="N466" s="15"/>
      <c r="O466" s="15"/>
      <c r="P466" s="15"/>
      <c r="Q466" s="15"/>
      <c r="R466" s="15"/>
      <c r="S466" s="15"/>
    </row>
    <row r="467" spans="2:19" x14ac:dyDescent="0.3">
      <c r="B467" s="53">
        <v>2020</v>
      </c>
      <c r="C467" s="15" t="s">
        <v>257</v>
      </c>
      <c r="D467" s="15" t="s">
        <v>88</v>
      </c>
      <c r="E467" s="15">
        <v>2013</v>
      </c>
      <c r="F467" s="15" t="s">
        <v>94</v>
      </c>
      <c r="G467" s="15">
        <v>4</v>
      </c>
      <c r="H467" s="51">
        <v>0</v>
      </c>
      <c r="I467" s="50">
        <f t="shared" si="23"/>
        <v>0</v>
      </c>
      <c r="J467" s="50">
        <f t="shared" si="24"/>
        <v>0</v>
      </c>
      <c r="K467" s="50">
        <f t="shared" si="25"/>
        <v>0</v>
      </c>
      <c r="L467" s="15"/>
      <c r="M467" s="15"/>
      <c r="N467" s="15"/>
      <c r="O467" s="15"/>
      <c r="P467" s="15"/>
      <c r="Q467" s="15"/>
      <c r="R467" s="15"/>
      <c r="S467" s="15"/>
    </row>
    <row r="468" spans="2:19" x14ac:dyDescent="0.3">
      <c r="B468" s="53">
        <v>2020</v>
      </c>
      <c r="C468" s="15" t="s">
        <v>256</v>
      </c>
      <c r="D468" s="15" t="s">
        <v>88</v>
      </c>
      <c r="E468" s="15">
        <v>2015</v>
      </c>
      <c r="F468" s="15" t="s">
        <v>137</v>
      </c>
      <c r="G468" s="15">
        <v>4</v>
      </c>
      <c r="H468" s="51">
        <v>0</v>
      </c>
      <c r="I468" s="50">
        <f t="shared" si="23"/>
        <v>0</v>
      </c>
      <c r="J468" s="50">
        <f t="shared" si="24"/>
        <v>0</v>
      </c>
      <c r="K468" s="50">
        <f t="shared" si="25"/>
        <v>0</v>
      </c>
      <c r="L468" s="15"/>
      <c r="M468" s="15"/>
      <c r="N468" s="15"/>
      <c r="O468" s="15"/>
      <c r="P468" s="15"/>
      <c r="Q468" s="15"/>
      <c r="R468" s="15"/>
      <c r="S468" s="15"/>
    </row>
    <row r="469" spans="2:19" x14ac:dyDescent="0.3">
      <c r="B469" s="53">
        <v>2020</v>
      </c>
      <c r="C469" s="15" t="s">
        <v>255</v>
      </c>
      <c r="D469" s="15" t="s">
        <v>254</v>
      </c>
      <c r="E469" s="15">
        <v>2014</v>
      </c>
      <c r="F469" s="15" t="s">
        <v>117</v>
      </c>
      <c r="G469" s="15">
        <v>5</v>
      </c>
      <c r="H469" s="51">
        <v>0</v>
      </c>
      <c r="I469" s="50">
        <f t="shared" si="23"/>
        <v>0</v>
      </c>
      <c r="J469" s="50">
        <f t="shared" si="24"/>
        <v>0</v>
      </c>
      <c r="K469" s="50">
        <f t="shared" si="25"/>
        <v>0</v>
      </c>
      <c r="L469" s="15"/>
      <c r="M469" s="15"/>
      <c r="N469" s="15"/>
      <c r="O469" s="15"/>
      <c r="P469" s="15"/>
      <c r="Q469" s="15"/>
      <c r="R469" s="15"/>
      <c r="S469" s="15"/>
    </row>
    <row r="470" spans="2:19" x14ac:dyDescent="0.3">
      <c r="B470" s="53">
        <v>2020</v>
      </c>
      <c r="C470" s="15" t="s">
        <v>253</v>
      </c>
      <c r="D470" s="15" t="s">
        <v>88</v>
      </c>
      <c r="E470" s="15">
        <v>2014</v>
      </c>
      <c r="F470" s="15" t="s">
        <v>117</v>
      </c>
      <c r="G470" s="15">
        <v>5</v>
      </c>
      <c r="H470" s="51">
        <v>2585</v>
      </c>
      <c r="I470" s="50">
        <f t="shared" si="23"/>
        <v>0</v>
      </c>
      <c r="J470" s="50">
        <f t="shared" si="24"/>
        <v>0</v>
      </c>
      <c r="K470" s="50">
        <f t="shared" si="25"/>
        <v>2585</v>
      </c>
      <c r="L470" s="15"/>
      <c r="M470" s="15"/>
      <c r="N470" s="15"/>
      <c r="O470" s="15"/>
      <c r="P470" s="15"/>
      <c r="Q470" s="15"/>
      <c r="R470" s="15"/>
      <c r="S470" s="15"/>
    </row>
    <row r="471" spans="2:19" x14ac:dyDescent="0.3">
      <c r="B471" s="53">
        <v>2020</v>
      </c>
      <c r="C471" s="15" t="s">
        <v>252</v>
      </c>
      <c r="D471" s="15" t="s">
        <v>251</v>
      </c>
      <c r="E471" s="15">
        <v>2014</v>
      </c>
      <c r="F471" s="15" t="s">
        <v>82</v>
      </c>
      <c r="G471" s="15">
        <v>5</v>
      </c>
      <c r="H471" s="51">
        <v>380</v>
      </c>
      <c r="I471" s="50">
        <f t="shared" si="23"/>
        <v>0</v>
      </c>
      <c r="J471" s="50">
        <f t="shared" si="24"/>
        <v>0</v>
      </c>
      <c r="K471" s="50">
        <f t="shared" si="25"/>
        <v>380</v>
      </c>
      <c r="L471" s="15"/>
      <c r="M471" s="15"/>
      <c r="N471" s="15"/>
      <c r="O471" s="15"/>
      <c r="P471" s="15"/>
      <c r="Q471" s="15"/>
      <c r="R471" s="15"/>
      <c r="S471" s="15"/>
    </row>
    <row r="472" spans="2:19" x14ac:dyDescent="0.3">
      <c r="B472" s="53">
        <v>2020</v>
      </c>
      <c r="C472" s="15" t="s">
        <v>250</v>
      </c>
      <c r="D472" s="15" t="s">
        <v>88</v>
      </c>
      <c r="E472" s="15">
        <v>2013</v>
      </c>
      <c r="F472" s="15" t="s">
        <v>94</v>
      </c>
      <c r="G472" s="15">
        <v>4</v>
      </c>
      <c r="H472" s="51">
        <v>0</v>
      </c>
      <c r="I472" s="50">
        <f t="shared" si="23"/>
        <v>0</v>
      </c>
      <c r="J472" s="50">
        <f t="shared" si="24"/>
        <v>0</v>
      </c>
      <c r="K472" s="50">
        <f t="shared" si="25"/>
        <v>0</v>
      </c>
      <c r="L472" s="15"/>
      <c r="M472" s="15"/>
      <c r="N472" s="15"/>
      <c r="O472" s="15"/>
      <c r="P472" s="15"/>
      <c r="Q472" s="15"/>
      <c r="R472" s="15"/>
      <c r="S472" s="15"/>
    </row>
    <row r="473" spans="2:19" x14ac:dyDescent="0.3">
      <c r="B473" s="53">
        <v>2020</v>
      </c>
      <c r="C473" s="15" t="s">
        <v>249</v>
      </c>
      <c r="D473" s="15" t="s">
        <v>88</v>
      </c>
      <c r="E473" s="15">
        <v>2017</v>
      </c>
      <c r="F473" s="15" t="s">
        <v>117</v>
      </c>
      <c r="G473" s="15">
        <v>4</v>
      </c>
      <c r="H473" s="51">
        <v>0</v>
      </c>
      <c r="I473" s="50">
        <f t="shared" si="23"/>
        <v>0</v>
      </c>
      <c r="J473" s="50">
        <f t="shared" si="24"/>
        <v>0</v>
      </c>
      <c r="K473" s="50">
        <f t="shared" si="25"/>
        <v>0</v>
      </c>
      <c r="L473" s="15"/>
      <c r="M473" s="15"/>
      <c r="N473" s="15"/>
      <c r="O473" s="15"/>
      <c r="P473" s="15"/>
      <c r="Q473" s="15"/>
      <c r="R473" s="15"/>
      <c r="S473" s="15"/>
    </row>
    <row r="474" spans="2:19" x14ac:dyDescent="0.3">
      <c r="B474" s="53">
        <v>2020</v>
      </c>
      <c r="C474" s="15" t="s">
        <v>248</v>
      </c>
      <c r="D474" s="15" t="s">
        <v>88</v>
      </c>
      <c r="E474" s="15">
        <v>2015</v>
      </c>
      <c r="F474" s="15" t="s">
        <v>117</v>
      </c>
      <c r="G474" s="15">
        <v>5</v>
      </c>
      <c r="H474" s="51">
        <v>882</v>
      </c>
      <c r="I474" s="50">
        <f t="shared" si="23"/>
        <v>0</v>
      </c>
      <c r="J474" s="50">
        <f t="shared" si="24"/>
        <v>0</v>
      </c>
      <c r="K474" s="50">
        <f t="shared" si="25"/>
        <v>882</v>
      </c>
      <c r="L474" s="15"/>
      <c r="M474" s="15"/>
      <c r="N474" s="15"/>
      <c r="O474" s="15"/>
      <c r="P474" s="15"/>
      <c r="Q474" s="15"/>
      <c r="R474" s="15"/>
      <c r="S474" s="15"/>
    </row>
    <row r="475" spans="2:19" x14ac:dyDescent="0.3">
      <c r="B475" s="53">
        <v>2020</v>
      </c>
      <c r="C475" s="15" t="s">
        <v>247</v>
      </c>
      <c r="D475" s="15" t="s">
        <v>88</v>
      </c>
      <c r="E475" s="15">
        <v>2018</v>
      </c>
      <c r="F475" s="15" t="s">
        <v>101</v>
      </c>
      <c r="G475" s="15">
        <v>4</v>
      </c>
      <c r="H475" s="51">
        <v>52</v>
      </c>
      <c r="I475" s="50">
        <f t="shared" si="23"/>
        <v>0</v>
      </c>
      <c r="J475" s="50">
        <f t="shared" si="24"/>
        <v>52</v>
      </c>
      <c r="K475" s="50">
        <f t="shared" si="25"/>
        <v>0</v>
      </c>
      <c r="L475" s="15"/>
      <c r="M475" s="15"/>
      <c r="N475" s="15"/>
      <c r="O475" s="15"/>
      <c r="P475" s="15"/>
      <c r="Q475" s="15"/>
      <c r="R475" s="15"/>
      <c r="S475" s="15"/>
    </row>
    <row r="476" spans="2:19" x14ac:dyDescent="0.3">
      <c r="B476" s="53">
        <v>2020</v>
      </c>
      <c r="C476" s="15" t="s">
        <v>246</v>
      </c>
      <c r="D476" s="15" t="s">
        <v>88</v>
      </c>
      <c r="E476" s="15">
        <v>2019</v>
      </c>
      <c r="F476" s="15" t="s">
        <v>94</v>
      </c>
      <c r="G476" s="15">
        <v>4</v>
      </c>
      <c r="H476" s="51">
        <v>14</v>
      </c>
      <c r="I476" s="50">
        <f t="shared" si="23"/>
        <v>0</v>
      </c>
      <c r="J476" s="50">
        <f t="shared" si="24"/>
        <v>14</v>
      </c>
      <c r="K476" s="50">
        <f t="shared" si="25"/>
        <v>0</v>
      </c>
      <c r="L476" s="15"/>
      <c r="M476" s="15"/>
      <c r="N476" s="15"/>
      <c r="O476" s="15"/>
      <c r="P476" s="15"/>
      <c r="Q476" s="15"/>
      <c r="R476" s="15"/>
      <c r="S476" s="15"/>
    </row>
    <row r="477" spans="2:19" x14ac:dyDescent="0.3">
      <c r="B477" s="53">
        <v>2020</v>
      </c>
      <c r="C477" s="15" t="s">
        <v>245</v>
      </c>
      <c r="D477" s="15" t="s">
        <v>88</v>
      </c>
      <c r="E477" s="15">
        <v>2017</v>
      </c>
      <c r="F477" s="15" t="s">
        <v>101</v>
      </c>
      <c r="G477" s="15">
        <v>5</v>
      </c>
      <c r="H477" s="51">
        <v>805</v>
      </c>
      <c r="I477" s="50">
        <f t="shared" si="23"/>
        <v>0</v>
      </c>
      <c r="J477" s="50">
        <f t="shared" si="24"/>
        <v>0</v>
      </c>
      <c r="K477" s="50">
        <f t="shared" si="25"/>
        <v>805</v>
      </c>
      <c r="L477" s="15"/>
      <c r="M477" s="15"/>
      <c r="N477" s="15"/>
      <c r="O477" s="15"/>
      <c r="P477" s="15"/>
      <c r="Q477" s="15"/>
      <c r="R477" s="15"/>
      <c r="S477" s="15"/>
    </row>
    <row r="478" spans="2:19" x14ac:dyDescent="0.3">
      <c r="B478" s="53">
        <v>2020</v>
      </c>
      <c r="C478" s="15" t="s">
        <v>244</v>
      </c>
      <c r="D478" s="15" t="s">
        <v>88</v>
      </c>
      <c r="E478" s="15">
        <v>2017</v>
      </c>
      <c r="F478" s="15" t="s">
        <v>82</v>
      </c>
      <c r="G478" s="15">
        <v>5</v>
      </c>
      <c r="H478" s="51">
        <v>397</v>
      </c>
      <c r="I478" s="50">
        <f t="shared" si="23"/>
        <v>0</v>
      </c>
      <c r="J478" s="50">
        <f t="shared" si="24"/>
        <v>0</v>
      </c>
      <c r="K478" s="50">
        <f t="shared" si="25"/>
        <v>397</v>
      </c>
      <c r="L478" s="15"/>
      <c r="M478" s="15"/>
      <c r="N478" s="15"/>
      <c r="O478" s="15"/>
      <c r="P478" s="15"/>
      <c r="Q478" s="15"/>
      <c r="R478" s="15"/>
      <c r="S478" s="15"/>
    </row>
    <row r="479" spans="2:19" x14ac:dyDescent="0.3">
      <c r="B479" s="53">
        <v>2020</v>
      </c>
      <c r="C479" s="15" t="s">
        <v>243</v>
      </c>
      <c r="D479" s="15" t="s">
        <v>88</v>
      </c>
      <c r="E479" s="15">
        <v>2017</v>
      </c>
      <c r="F479" s="15" t="s">
        <v>90</v>
      </c>
      <c r="G479" s="15">
        <v>5</v>
      </c>
      <c r="H479" s="51">
        <v>23</v>
      </c>
      <c r="I479" s="50">
        <f t="shared" si="23"/>
        <v>0</v>
      </c>
      <c r="J479" s="50">
        <f t="shared" si="24"/>
        <v>0</v>
      </c>
      <c r="K479" s="50">
        <f t="shared" si="25"/>
        <v>23</v>
      </c>
      <c r="L479" s="15"/>
      <c r="M479" s="15"/>
      <c r="N479" s="15"/>
      <c r="O479" s="15"/>
      <c r="P479" s="15"/>
      <c r="Q479" s="15"/>
      <c r="R479" s="15"/>
      <c r="S479" s="15"/>
    </row>
    <row r="480" spans="2:19" x14ac:dyDescent="0.3">
      <c r="B480" s="53">
        <v>2020</v>
      </c>
      <c r="C480" s="15" t="s">
        <v>242</v>
      </c>
      <c r="D480" s="15" t="s">
        <v>88</v>
      </c>
      <c r="E480" s="15">
        <v>2017</v>
      </c>
      <c r="F480" s="15" t="s">
        <v>94</v>
      </c>
      <c r="G480" s="15">
        <v>3</v>
      </c>
      <c r="H480" s="51">
        <v>0</v>
      </c>
      <c r="I480" s="50">
        <f t="shared" si="23"/>
        <v>0</v>
      </c>
      <c r="J480" s="50">
        <f t="shared" si="24"/>
        <v>0</v>
      </c>
      <c r="K480" s="50">
        <f t="shared" si="25"/>
        <v>0</v>
      </c>
      <c r="L480" s="15"/>
      <c r="M480" s="15"/>
      <c r="N480" s="15"/>
      <c r="O480" s="15"/>
      <c r="P480" s="15"/>
      <c r="Q480" s="15"/>
      <c r="R480" s="15"/>
      <c r="S480" s="15"/>
    </row>
    <row r="481" spans="2:19" x14ac:dyDescent="0.3">
      <c r="B481" s="53">
        <v>2020</v>
      </c>
      <c r="C481" s="15" t="s">
        <v>241</v>
      </c>
      <c r="D481" s="15" t="s">
        <v>88</v>
      </c>
      <c r="E481" s="15">
        <v>2014</v>
      </c>
      <c r="F481" s="15" t="s">
        <v>94</v>
      </c>
      <c r="G481" s="15">
        <v>4</v>
      </c>
      <c r="H481" s="51">
        <v>541</v>
      </c>
      <c r="I481" s="50">
        <f t="shared" si="23"/>
        <v>0</v>
      </c>
      <c r="J481" s="50">
        <f t="shared" si="24"/>
        <v>541</v>
      </c>
      <c r="K481" s="50">
        <f t="shared" si="25"/>
        <v>0</v>
      </c>
      <c r="L481" s="15"/>
      <c r="M481" s="15"/>
      <c r="N481" s="15"/>
      <c r="O481" s="15"/>
      <c r="P481" s="15"/>
      <c r="Q481" s="15"/>
      <c r="R481" s="15"/>
      <c r="S481" s="15"/>
    </row>
    <row r="482" spans="2:19" x14ac:dyDescent="0.3">
      <c r="B482" s="53">
        <v>2020</v>
      </c>
      <c r="C482" s="15" t="s">
        <v>240</v>
      </c>
      <c r="D482" s="15" t="s">
        <v>88</v>
      </c>
      <c r="E482" s="15">
        <v>2013</v>
      </c>
      <c r="F482" s="15" t="s">
        <v>94</v>
      </c>
      <c r="G482" s="15">
        <v>5</v>
      </c>
      <c r="H482" s="51">
        <v>0</v>
      </c>
      <c r="I482" s="50">
        <f t="shared" si="23"/>
        <v>0</v>
      </c>
      <c r="J482" s="50">
        <f t="shared" si="24"/>
        <v>0</v>
      </c>
      <c r="K482" s="50">
        <f t="shared" si="25"/>
        <v>0</v>
      </c>
      <c r="L482" s="15"/>
      <c r="M482" s="15"/>
      <c r="N482" s="15"/>
      <c r="O482" s="15"/>
      <c r="P482" s="15"/>
      <c r="Q482" s="15"/>
      <c r="R482" s="15"/>
      <c r="S482" s="15"/>
    </row>
    <row r="483" spans="2:19" x14ac:dyDescent="0.3">
      <c r="B483" s="53">
        <v>2020</v>
      </c>
      <c r="C483" s="15" t="s">
        <v>240</v>
      </c>
      <c r="D483" s="15" t="s">
        <v>239</v>
      </c>
      <c r="E483" s="15">
        <v>2019</v>
      </c>
      <c r="F483" s="15" t="s">
        <v>82</v>
      </c>
      <c r="G483" s="15">
        <v>5</v>
      </c>
      <c r="H483" s="51">
        <v>0</v>
      </c>
      <c r="I483" s="50">
        <f t="shared" si="23"/>
        <v>0</v>
      </c>
      <c r="J483" s="50">
        <f t="shared" si="24"/>
        <v>0</v>
      </c>
      <c r="K483" s="50">
        <f t="shared" si="25"/>
        <v>0</v>
      </c>
      <c r="L483" s="15"/>
      <c r="M483" s="15"/>
      <c r="N483" s="15"/>
      <c r="O483" s="15"/>
      <c r="P483" s="15"/>
      <c r="Q483" s="15"/>
      <c r="R483" s="15"/>
      <c r="S483" s="15"/>
    </row>
    <row r="484" spans="2:19" x14ac:dyDescent="0.3">
      <c r="B484" s="53">
        <v>2020</v>
      </c>
      <c r="C484" s="15" t="s">
        <v>238</v>
      </c>
      <c r="D484" s="15" t="s">
        <v>237</v>
      </c>
      <c r="E484" s="15">
        <v>2019</v>
      </c>
      <c r="F484" s="15" t="s">
        <v>94</v>
      </c>
      <c r="G484" s="15">
        <v>4</v>
      </c>
      <c r="H484" s="51">
        <v>16</v>
      </c>
      <c r="I484" s="50">
        <f t="shared" si="23"/>
        <v>0</v>
      </c>
      <c r="J484" s="50">
        <f t="shared" si="24"/>
        <v>16</v>
      </c>
      <c r="K484" s="50">
        <f t="shared" si="25"/>
        <v>0</v>
      </c>
      <c r="L484" s="15"/>
      <c r="M484" s="15"/>
      <c r="N484" s="15"/>
      <c r="O484" s="15"/>
      <c r="P484" s="15"/>
      <c r="Q484" s="15"/>
      <c r="R484" s="15"/>
      <c r="S484" s="15"/>
    </row>
    <row r="485" spans="2:19" x14ac:dyDescent="0.3">
      <c r="B485" s="53">
        <v>2020</v>
      </c>
      <c r="C485" s="15" t="s">
        <v>236</v>
      </c>
      <c r="D485" s="15" t="s">
        <v>88</v>
      </c>
      <c r="E485" s="15">
        <v>2016</v>
      </c>
      <c r="F485" s="15" t="s">
        <v>82</v>
      </c>
      <c r="G485" s="15">
        <v>5</v>
      </c>
      <c r="H485" s="51">
        <v>0</v>
      </c>
      <c r="I485" s="50">
        <f t="shared" si="23"/>
        <v>0</v>
      </c>
      <c r="J485" s="50">
        <f t="shared" si="24"/>
        <v>0</v>
      </c>
      <c r="K485" s="50">
        <f t="shared" si="25"/>
        <v>0</v>
      </c>
      <c r="L485" s="15"/>
      <c r="M485" s="15"/>
      <c r="N485" s="15"/>
      <c r="O485" s="15"/>
      <c r="P485" s="15"/>
      <c r="Q485" s="15"/>
      <c r="R485" s="15"/>
      <c r="S485" s="15"/>
    </row>
    <row r="486" spans="2:19" x14ac:dyDescent="0.3">
      <c r="B486" s="53">
        <v>2020</v>
      </c>
      <c r="C486" s="15" t="s">
        <v>235</v>
      </c>
      <c r="D486" s="15" t="s">
        <v>88</v>
      </c>
      <c r="E486" s="15">
        <v>2014</v>
      </c>
      <c r="F486" s="15" t="s">
        <v>117</v>
      </c>
      <c r="G486" s="15">
        <v>3</v>
      </c>
      <c r="H486" s="51">
        <v>50</v>
      </c>
      <c r="I486" s="50">
        <f t="shared" si="23"/>
        <v>50</v>
      </c>
      <c r="J486" s="50">
        <f t="shared" si="24"/>
        <v>0</v>
      </c>
      <c r="K486" s="50">
        <f t="shared" si="25"/>
        <v>0</v>
      </c>
      <c r="L486" s="15"/>
      <c r="M486" s="15"/>
      <c r="N486" s="15"/>
      <c r="O486" s="15"/>
      <c r="P486" s="15"/>
      <c r="Q486" s="15"/>
      <c r="R486" s="15"/>
      <c r="S486" s="15"/>
    </row>
    <row r="487" spans="2:19" x14ac:dyDescent="0.3">
      <c r="B487" s="53">
        <v>2020</v>
      </c>
      <c r="C487" s="15" t="s">
        <v>234</v>
      </c>
      <c r="D487" s="15" t="s">
        <v>88</v>
      </c>
      <c r="E487" s="15">
        <v>2013</v>
      </c>
      <c r="F487" s="15" t="s">
        <v>117</v>
      </c>
      <c r="G487" s="15">
        <v>5</v>
      </c>
      <c r="H487" s="51">
        <v>0</v>
      </c>
      <c r="I487" s="50">
        <f t="shared" ref="I487:I550" si="26">IF(G487&lt;4,H487,0)</f>
        <v>0</v>
      </c>
      <c r="J487" s="50">
        <f t="shared" ref="J487:J550" si="27">IF(G487=4,H487,0)</f>
        <v>0</v>
      </c>
      <c r="K487" s="50">
        <f t="shared" ref="K487:K550" si="28">IF(G487=5,H487,0)</f>
        <v>0</v>
      </c>
      <c r="L487" s="15"/>
      <c r="M487" s="15"/>
      <c r="N487" s="15"/>
      <c r="O487" s="15"/>
      <c r="P487" s="15"/>
      <c r="Q487" s="15"/>
      <c r="R487" s="15"/>
      <c r="S487" s="15"/>
    </row>
    <row r="488" spans="2:19" x14ac:dyDescent="0.3">
      <c r="B488" s="53">
        <v>2020</v>
      </c>
      <c r="C488" s="15" t="s">
        <v>233</v>
      </c>
      <c r="D488" s="15" t="s">
        <v>88</v>
      </c>
      <c r="E488" s="15">
        <v>2016</v>
      </c>
      <c r="F488" s="15" t="s">
        <v>82</v>
      </c>
      <c r="G488" s="15">
        <v>5</v>
      </c>
      <c r="H488" s="51">
        <v>1500</v>
      </c>
      <c r="I488" s="50">
        <f t="shared" si="26"/>
        <v>0</v>
      </c>
      <c r="J488" s="50">
        <f t="shared" si="27"/>
        <v>0</v>
      </c>
      <c r="K488" s="50">
        <f t="shared" si="28"/>
        <v>1500</v>
      </c>
      <c r="L488" s="15"/>
      <c r="M488" s="15"/>
      <c r="N488" s="15"/>
      <c r="O488" s="15"/>
      <c r="P488" s="15"/>
      <c r="Q488" s="15"/>
      <c r="R488" s="15"/>
      <c r="S488" s="15"/>
    </row>
    <row r="489" spans="2:19" x14ac:dyDescent="0.3">
      <c r="B489" s="53">
        <v>2020</v>
      </c>
      <c r="C489" s="15" t="s">
        <v>232</v>
      </c>
      <c r="D489" s="15" t="s">
        <v>88</v>
      </c>
      <c r="E489" s="15">
        <v>2018</v>
      </c>
      <c r="F489" s="15" t="s">
        <v>90</v>
      </c>
      <c r="G489" s="15">
        <v>5</v>
      </c>
      <c r="H489" s="51">
        <v>42</v>
      </c>
      <c r="I489" s="50">
        <f t="shared" si="26"/>
        <v>0</v>
      </c>
      <c r="J489" s="50">
        <f t="shared" si="27"/>
        <v>0</v>
      </c>
      <c r="K489" s="50">
        <f t="shared" si="28"/>
        <v>42</v>
      </c>
      <c r="L489" s="15"/>
      <c r="M489" s="15"/>
      <c r="N489" s="15"/>
      <c r="O489" s="15"/>
      <c r="P489" s="15"/>
      <c r="Q489" s="15"/>
      <c r="R489" s="15"/>
      <c r="S489" s="15"/>
    </row>
    <row r="490" spans="2:19" x14ac:dyDescent="0.3">
      <c r="B490" s="53">
        <v>2020</v>
      </c>
      <c r="C490" s="15" t="s">
        <v>231</v>
      </c>
      <c r="D490" s="15" t="s">
        <v>88</v>
      </c>
      <c r="E490" s="15">
        <v>2014</v>
      </c>
      <c r="F490" s="15" t="s">
        <v>101</v>
      </c>
      <c r="G490" s="15">
        <v>3</v>
      </c>
      <c r="H490" s="51">
        <v>0</v>
      </c>
      <c r="I490" s="50">
        <f t="shared" si="26"/>
        <v>0</v>
      </c>
      <c r="J490" s="50">
        <f t="shared" si="27"/>
        <v>0</v>
      </c>
      <c r="K490" s="50">
        <f t="shared" si="28"/>
        <v>0</v>
      </c>
      <c r="L490" s="15"/>
      <c r="M490" s="15"/>
      <c r="N490" s="15"/>
      <c r="O490" s="15"/>
      <c r="P490" s="15"/>
      <c r="Q490" s="15"/>
      <c r="R490" s="15"/>
      <c r="S490" s="15"/>
    </row>
    <row r="491" spans="2:19" x14ac:dyDescent="0.3">
      <c r="B491" s="53">
        <v>2020</v>
      </c>
      <c r="C491" s="15" t="s">
        <v>230</v>
      </c>
      <c r="D491" s="15" t="s">
        <v>229</v>
      </c>
      <c r="E491" s="15">
        <v>2018</v>
      </c>
      <c r="F491" s="15" t="s">
        <v>101</v>
      </c>
      <c r="G491" s="15">
        <v>4</v>
      </c>
      <c r="H491" s="51">
        <v>0</v>
      </c>
      <c r="I491" s="50">
        <f t="shared" si="26"/>
        <v>0</v>
      </c>
      <c r="J491" s="50">
        <f t="shared" si="27"/>
        <v>0</v>
      </c>
      <c r="K491" s="50">
        <f t="shared" si="28"/>
        <v>0</v>
      </c>
      <c r="L491" s="15"/>
      <c r="M491" s="15"/>
      <c r="N491" s="15"/>
      <c r="O491" s="15"/>
      <c r="P491" s="15"/>
      <c r="Q491" s="15"/>
      <c r="R491" s="15"/>
      <c r="S491" s="15"/>
    </row>
    <row r="492" spans="2:19" x14ac:dyDescent="0.3">
      <c r="B492" s="53">
        <v>2020</v>
      </c>
      <c r="C492" s="15" t="s">
        <v>228</v>
      </c>
      <c r="D492" s="15" t="s">
        <v>88</v>
      </c>
      <c r="E492" s="15">
        <v>2015</v>
      </c>
      <c r="F492" s="15" t="s">
        <v>133</v>
      </c>
      <c r="G492" s="15">
        <v>5</v>
      </c>
      <c r="H492" s="51">
        <v>0</v>
      </c>
      <c r="I492" s="50">
        <f t="shared" si="26"/>
        <v>0</v>
      </c>
      <c r="J492" s="50">
        <f t="shared" si="27"/>
        <v>0</v>
      </c>
      <c r="K492" s="50">
        <f t="shared" si="28"/>
        <v>0</v>
      </c>
      <c r="L492" s="15"/>
      <c r="M492" s="15"/>
      <c r="N492" s="15"/>
      <c r="O492" s="15"/>
      <c r="P492" s="15"/>
      <c r="Q492" s="15"/>
      <c r="R492" s="15"/>
      <c r="S492" s="15"/>
    </row>
    <row r="493" spans="2:19" x14ac:dyDescent="0.3">
      <c r="B493" s="53">
        <v>2020</v>
      </c>
      <c r="C493" s="15" t="s">
        <v>227</v>
      </c>
      <c r="D493" s="15" t="s">
        <v>226</v>
      </c>
      <c r="E493" s="15">
        <v>2021</v>
      </c>
      <c r="F493" s="15" t="s">
        <v>85</v>
      </c>
      <c r="G493" s="15">
        <v>5</v>
      </c>
      <c r="H493" s="51">
        <v>0</v>
      </c>
      <c r="I493" s="50">
        <f t="shared" si="26"/>
        <v>0</v>
      </c>
      <c r="J493" s="50">
        <f t="shared" si="27"/>
        <v>0</v>
      </c>
      <c r="K493" s="50">
        <f t="shared" si="28"/>
        <v>0</v>
      </c>
      <c r="L493" s="15"/>
      <c r="M493" s="15"/>
      <c r="N493" s="15"/>
      <c r="O493" s="15"/>
      <c r="P493" s="15"/>
      <c r="Q493" s="15"/>
      <c r="R493" s="15"/>
      <c r="S493" s="15"/>
    </row>
    <row r="494" spans="2:19" x14ac:dyDescent="0.3">
      <c r="B494" s="53">
        <v>2020</v>
      </c>
      <c r="C494" s="15" t="s">
        <v>225</v>
      </c>
      <c r="D494" s="15" t="s">
        <v>224</v>
      </c>
      <c r="E494" s="15">
        <v>2017</v>
      </c>
      <c r="F494" s="15" t="s">
        <v>77</v>
      </c>
      <c r="G494" s="15">
        <v>5</v>
      </c>
      <c r="H494" s="51">
        <v>53</v>
      </c>
      <c r="I494" s="50">
        <f t="shared" si="26"/>
        <v>0</v>
      </c>
      <c r="J494" s="50">
        <f t="shared" si="27"/>
        <v>0</v>
      </c>
      <c r="K494" s="50">
        <f t="shared" si="28"/>
        <v>53</v>
      </c>
      <c r="L494" s="15"/>
      <c r="M494" s="15"/>
      <c r="N494" s="15"/>
      <c r="O494" s="15"/>
      <c r="P494" s="15"/>
      <c r="Q494" s="15"/>
      <c r="R494" s="15"/>
      <c r="S494" s="15"/>
    </row>
    <row r="495" spans="2:19" x14ac:dyDescent="0.3">
      <c r="B495" s="53">
        <v>2020</v>
      </c>
      <c r="C495" s="15" t="s">
        <v>223</v>
      </c>
      <c r="D495" s="15" t="s">
        <v>88</v>
      </c>
      <c r="E495" s="15">
        <v>2014</v>
      </c>
      <c r="F495" s="15" t="s">
        <v>82</v>
      </c>
      <c r="G495" s="15">
        <v>5</v>
      </c>
      <c r="H495" s="51">
        <v>13</v>
      </c>
      <c r="I495" s="50">
        <f t="shared" si="26"/>
        <v>0</v>
      </c>
      <c r="J495" s="50">
        <f t="shared" si="27"/>
        <v>0</v>
      </c>
      <c r="K495" s="50">
        <f t="shared" si="28"/>
        <v>13</v>
      </c>
      <c r="L495" s="15"/>
      <c r="M495" s="15"/>
      <c r="N495" s="15"/>
      <c r="O495" s="15"/>
      <c r="P495" s="15"/>
      <c r="Q495" s="15"/>
      <c r="R495" s="15"/>
      <c r="S495" s="15"/>
    </row>
    <row r="496" spans="2:19" x14ac:dyDescent="0.3">
      <c r="B496" s="53">
        <v>2020</v>
      </c>
      <c r="C496" s="15" t="s">
        <v>222</v>
      </c>
      <c r="D496" s="15" t="s">
        <v>88</v>
      </c>
      <c r="E496" s="15">
        <v>2019</v>
      </c>
      <c r="F496" s="15" t="s">
        <v>85</v>
      </c>
      <c r="G496" s="15">
        <v>5</v>
      </c>
      <c r="H496" s="51">
        <v>19</v>
      </c>
      <c r="I496" s="50">
        <f t="shared" si="26"/>
        <v>0</v>
      </c>
      <c r="J496" s="50">
        <f t="shared" si="27"/>
        <v>0</v>
      </c>
      <c r="K496" s="50">
        <f t="shared" si="28"/>
        <v>19</v>
      </c>
      <c r="L496" s="15"/>
      <c r="M496" s="15"/>
      <c r="N496" s="15"/>
      <c r="O496" s="15"/>
      <c r="P496" s="15"/>
      <c r="Q496" s="15"/>
      <c r="R496" s="15"/>
      <c r="S496" s="15"/>
    </row>
    <row r="497" spans="2:19" x14ac:dyDescent="0.3">
      <c r="B497" s="53">
        <v>2020</v>
      </c>
      <c r="C497" s="15" t="s">
        <v>221</v>
      </c>
      <c r="D497" s="15" t="s">
        <v>88</v>
      </c>
      <c r="E497" s="15">
        <v>2013</v>
      </c>
      <c r="F497" s="15" t="s">
        <v>117</v>
      </c>
      <c r="G497" s="15">
        <v>5</v>
      </c>
      <c r="H497" s="51">
        <v>0</v>
      </c>
      <c r="I497" s="50">
        <f t="shared" si="26"/>
        <v>0</v>
      </c>
      <c r="J497" s="50">
        <f t="shared" si="27"/>
        <v>0</v>
      </c>
      <c r="K497" s="50">
        <f t="shared" si="28"/>
        <v>0</v>
      </c>
      <c r="L497" s="15"/>
      <c r="M497" s="15"/>
      <c r="N497" s="15"/>
      <c r="O497" s="15"/>
      <c r="P497" s="15"/>
      <c r="Q497" s="15"/>
      <c r="R497" s="15"/>
      <c r="S497" s="15"/>
    </row>
    <row r="498" spans="2:19" x14ac:dyDescent="0.3">
      <c r="B498" s="53">
        <v>2020</v>
      </c>
      <c r="C498" s="15" t="s">
        <v>220</v>
      </c>
      <c r="D498" s="15" t="s">
        <v>88</v>
      </c>
      <c r="E498" s="15">
        <v>2019</v>
      </c>
      <c r="F498" s="15" t="s">
        <v>82</v>
      </c>
      <c r="G498" s="15">
        <v>5</v>
      </c>
      <c r="H498" s="51">
        <v>0</v>
      </c>
      <c r="I498" s="50">
        <f t="shared" si="26"/>
        <v>0</v>
      </c>
      <c r="J498" s="50">
        <f t="shared" si="27"/>
        <v>0</v>
      </c>
      <c r="K498" s="50">
        <f t="shared" si="28"/>
        <v>0</v>
      </c>
      <c r="L498" s="15"/>
      <c r="M498" s="15"/>
      <c r="N498" s="15"/>
      <c r="O498" s="15"/>
      <c r="P498" s="15"/>
      <c r="Q498" s="15"/>
      <c r="R498" s="15"/>
      <c r="S498" s="15"/>
    </row>
    <row r="499" spans="2:19" x14ac:dyDescent="0.3">
      <c r="B499" s="53">
        <v>2020</v>
      </c>
      <c r="C499" s="15" t="s">
        <v>219</v>
      </c>
      <c r="D499" s="15" t="s">
        <v>218</v>
      </c>
      <c r="E499" s="15">
        <v>2019</v>
      </c>
      <c r="F499" s="15" t="s">
        <v>82</v>
      </c>
      <c r="G499" s="15">
        <v>5</v>
      </c>
      <c r="H499" s="51">
        <v>560</v>
      </c>
      <c r="I499" s="50">
        <f t="shared" si="26"/>
        <v>0</v>
      </c>
      <c r="J499" s="50">
        <f t="shared" si="27"/>
        <v>0</v>
      </c>
      <c r="K499" s="50">
        <f t="shared" si="28"/>
        <v>560</v>
      </c>
      <c r="L499" s="15"/>
      <c r="M499" s="15"/>
      <c r="N499" s="15"/>
      <c r="O499" s="15"/>
      <c r="P499" s="15"/>
      <c r="Q499" s="15"/>
      <c r="R499" s="15"/>
      <c r="S499" s="15"/>
    </row>
    <row r="500" spans="2:19" x14ac:dyDescent="0.3">
      <c r="B500" s="53">
        <v>2020</v>
      </c>
      <c r="C500" s="15" t="s">
        <v>217</v>
      </c>
      <c r="D500" s="15" t="s">
        <v>216</v>
      </c>
      <c r="E500" s="15">
        <v>2019</v>
      </c>
      <c r="F500" s="15" t="s">
        <v>94</v>
      </c>
      <c r="G500" s="15">
        <v>5</v>
      </c>
      <c r="H500" s="51">
        <v>2176</v>
      </c>
      <c r="I500" s="50">
        <f t="shared" si="26"/>
        <v>0</v>
      </c>
      <c r="J500" s="50">
        <f t="shared" si="27"/>
        <v>0</v>
      </c>
      <c r="K500" s="50">
        <f t="shared" si="28"/>
        <v>2176</v>
      </c>
      <c r="L500" s="15"/>
      <c r="M500" s="15"/>
      <c r="N500" s="15"/>
      <c r="O500" s="15"/>
      <c r="P500" s="15"/>
      <c r="Q500" s="15"/>
      <c r="R500" s="15"/>
      <c r="S500" s="15"/>
    </row>
    <row r="501" spans="2:19" x14ac:dyDescent="0.3">
      <c r="B501" s="53">
        <v>2020</v>
      </c>
      <c r="C501" s="15" t="s">
        <v>215</v>
      </c>
      <c r="D501" s="15" t="s">
        <v>214</v>
      </c>
      <c r="E501" s="15">
        <v>2015</v>
      </c>
      <c r="F501" s="15" t="s">
        <v>99</v>
      </c>
      <c r="G501" s="15">
        <v>5</v>
      </c>
      <c r="H501" s="51">
        <v>0</v>
      </c>
      <c r="I501" s="50">
        <f t="shared" si="26"/>
        <v>0</v>
      </c>
      <c r="J501" s="50">
        <f t="shared" si="27"/>
        <v>0</v>
      </c>
      <c r="K501" s="50">
        <f t="shared" si="28"/>
        <v>0</v>
      </c>
      <c r="L501" s="15"/>
      <c r="M501" s="15"/>
      <c r="N501" s="15"/>
      <c r="O501" s="15"/>
      <c r="P501" s="15"/>
      <c r="Q501" s="15"/>
      <c r="R501" s="15"/>
      <c r="S501" s="15"/>
    </row>
    <row r="502" spans="2:19" x14ac:dyDescent="0.3">
      <c r="B502" s="53">
        <v>2020</v>
      </c>
      <c r="C502" s="15" t="s">
        <v>213</v>
      </c>
      <c r="D502" s="15" t="s">
        <v>88</v>
      </c>
      <c r="E502" s="15">
        <v>2015</v>
      </c>
      <c r="F502" s="15" t="s">
        <v>82</v>
      </c>
      <c r="G502" s="15">
        <v>5</v>
      </c>
      <c r="H502" s="51">
        <v>246</v>
      </c>
      <c r="I502" s="50">
        <f t="shared" si="26"/>
        <v>0</v>
      </c>
      <c r="J502" s="50">
        <f t="shared" si="27"/>
        <v>0</v>
      </c>
      <c r="K502" s="50">
        <f t="shared" si="28"/>
        <v>246</v>
      </c>
      <c r="L502" s="15"/>
      <c r="M502" s="15"/>
      <c r="N502" s="15"/>
      <c r="O502" s="15"/>
      <c r="P502" s="15"/>
      <c r="Q502" s="15"/>
      <c r="R502" s="15"/>
      <c r="S502" s="15"/>
    </row>
    <row r="503" spans="2:19" x14ac:dyDescent="0.3">
      <c r="B503" s="53">
        <v>2020</v>
      </c>
      <c r="C503" s="15" t="s">
        <v>212</v>
      </c>
      <c r="D503" s="15" t="s">
        <v>88</v>
      </c>
      <c r="E503" s="15">
        <v>2017</v>
      </c>
      <c r="F503" s="15" t="s">
        <v>77</v>
      </c>
      <c r="G503" s="15">
        <v>5</v>
      </c>
      <c r="H503" s="51">
        <v>0</v>
      </c>
      <c r="I503" s="50">
        <f t="shared" si="26"/>
        <v>0</v>
      </c>
      <c r="J503" s="50">
        <f t="shared" si="27"/>
        <v>0</v>
      </c>
      <c r="K503" s="50">
        <f t="shared" si="28"/>
        <v>0</v>
      </c>
      <c r="L503" s="15"/>
      <c r="M503" s="15"/>
      <c r="N503" s="15"/>
      <c r="O503" s="15"/>
      <c r="P503" s="15"/>
      <c r="Q503" s="15"/>
      <c r="R503" s="15"/>
      <c r="S503" s="15"/>
    </row>
    <row r="504" spans="2:19" x14ac:dyDescent="0.3">
      <c r="B504" s="53">
        <v>2020</v>
      </c>
      <c r="C504" s="15" t="s">
        <v>211</v>
      </c>
      <c r="D504" s="15" t="s">
        <v>88</v>
      </c>
      <c r="E504" s="15">
        <v>2015</v>
      </c>
      <c r="F504" s="15" t="s">
        <v>117</v>
      </c>
      <c r="G504" s="15">
        <v>5</v>
      </c>
      <c r="H504" s="51">
        <v>1</v>
      </c>
      <c r="I504" s="50">
        <f t="shared" si="26"/>
        <v>0</v>
      </c>
      <c r="J504" s="50">
        <f t="shared" si="27"/>
        <v>0</v>
      </c>
      <c r="K504" s="50">
        <f t="shared" si="28"/>
        <v>1</v>
      </c>
      <c r="L504" s="15"/>
      <c r="M504" s="15"/>
      <c r="N504" s="15"/>
      <c r="O504" s="15"/>
      <c r="P504" s="15"/>
      <c r="Q504" s="15"/>
      <c r="R504" s="15"/>
      <c r="S504" s="15"/>
    </row>
    <row r="505" spans="2:19" x14ac:dyDescent="0.3">
      <c r="B505" s="53">
        <v>2020</v>
      </c>
      <c r="C505" s="15" t="s">
        <v>210</v>
      </c>
      <c r="D505" s="15" t="s">
        <v>88</v>
      </c>
      <c r="E505" s="15">
        <v>2014</v>
      </c>
      <c r="F505" s="15" t="s">
        <v>117</v>
      </c>
      <c r="G505" s="15">
        <v>4</v>
      </c>
      <c r="H505" s="51">
        <v>0</v>
      </c>
      <c r="I505" s="50">
        <f t="shared" si="26"/>
        <v>0</v>
      </c>
      <c r="J505" s="50">
        <f t="shared" si="27"/>
        <v>0</v>
      </c>
      <c r="K505" s="50">
        <f t="shared" si="28"/>
        <v>0</v>
      </c>
      <c r="L505" s="15"/>
      <c r="M505" s="15"/>
      <c r="N505" s="15"/>
      <c r="O505" s="15"/>
      <c r="P505" s="15"/>
      <c r="Q505" s="15"/>
      <c r="R505" s="15"/>
      <c r="S505" s="15"/>
    </row>
    <row r="506" spans="2:19" x14ac:dyDescent="0.3">
      <c r="B506" s="53">
        <v>2020</v>
      </c>
      <c r="C506" s="15" t="s">
        <v>209</v>
      </c>
      <c r="D506" s="15" t="s">
        <v>88</v>
      </c>
      <c r="E506" s="15">
        <v>2016</v>
      </c>
      <c r="F506" s="15" t="s">
        <v>101</v>
      </c>
      <c r="G506" s="15">
        <v>5</v>
      </c>
      <c r="H506" s="51">
        <v>2</v>
      </c>
      <c r="I506" s="50">
        <f t="shared" si="26"/>
        <v>0</v>
      </c>
      <c r="J506" s="50">
        <f t="shared" si="27"/>
        <v>0</v>
      </c>
      <c r="K506" s="50">
        <f t="shared" si="28"/>
        <v>2</v>
      </c>
      <c r="L506" s="15"/>
      <c r="M506" s="15"/>
      <c r="N506" s="15"/>
      <c r="O506" s="15"/>
      <c r="P506" s="15"/>
      <c r="Q506" s="15"/>
      <c r="R506" s="15"/>
      <c r="S506" s="15"/>
    </row>
    <row r="507" spans="2:19" x14ac:dyDescent="0.3">
      <c r="B507" s="53">
        <v>2020</v>
      </c>
      <c r="C507" s="15" t="s">
        <v>208</v>
      </c>
      <c r="D507" s="15" t="s">
        <v>88</v>
      </c>
      <c r="E507" s="15">
        <v>2015</v>
      </c>
      <c r="F507" s="15" t="s">
        <v>90</v>
      </c>
      <c r="G507" s="15">
        <v>5</v>
      </c>
      <c r="H507" s="51">
        <v>0</v>
      </c>
      <c r="I507" s="50">
        <f t="shared" si="26"/>
        <v>0</v>
      </c>
      <c r="J507" s="50">
        <f t="shared" si="27"/>
        <v>0</v>
      </c>
      <c r="K507" s="50">
        <f t="shared" si="28"/>
        <v>0</v>
      </c>
      <c r="L507" s="15"/>
      <c r="M507" s="15"/>
      <c r="N507" s="15"/>
      <c r="O507" s="15"/>
      <c r="P507" s="15"/>
      <c r="Q507" s="15"/>
      <c r="R507" s="15"/>
      <c r="S507" s="15"/>
    </row>
    <row r="508" spans="2:19" x14ac:dyDescent="0.3">
      <c r="B508" s="53">
        <v>2020</v>
      </c>
      <c r="C508" s="15" t="s">
        <v>207</v>
      </c>
      <c r="D508" s="15" t="s">
        <v>88</v>
      </c>
      <c r="E508" s="15">
        <v>2014</v>
      </c>
      <c r="F508" s="15" t="s">
        <v>94</v>
      </c>
      <c r="G508" s="15">
        <v>4</v>
      </c>
      <c r="H508" s="51">
        <v>67</v>
      </c>
      <c r="I508" s="50">
        <f t="shared" si="26"/>
        <v>0</v>
      </c>
      <c r="J508" s="50">
        <f t="shared" si="27"/>
        <v>67</v>
      </c>
      <c r="K508" s="50">
        <f t="shared" si="28"/>
        <v>0</v>
      </c>
      <c r="L508" s="15"/>
      <c r="M508" s="15"/>
      <c r="N508" s="15"/>
      <c r="O508" s="15"/>
      <c r="P508" s="15"/>
      <c r="Q508" s="15"/>
      <c r="R508" s="15"/>
      <c r="S508" s="15"/>
    </row>
    <row r="509" spans="2:19" x14ac:dyDescent="0.3">
      <c r="B509" s="53">
        <v>2020</v>
      </c>
      <c r="C509" s="15" t="s">
        <v>206</v>
      </c>
      <c r="D509" s="15" t="s">
        <v>88</v>
      </c>
      <c r="E509" s="15">
        <v>2013</v>
      </c>
      <c r="F509" s="15" t="s">
        <v>94</v>
      </c>
      <c r="G509" s="15">
        <v>5</v>
      </c>
      <c r="H509" s="51">
        <v>0</v>
      </c>
      <c r="I509" s="50">
        <f t="shared" si="26"/>
        <v>0</v>
      </c>
      <c r="J509" s="50">
        <f t="shared" si="27"/>
        <v>0</v>
      </c>
      <c r="K509" s="50">
        <f t="shared" si="28"/>
        <v>0</v>
      </c>
      <c r="L509" s="15"/>
      <c r="M509" s="15"/>
      <c r="N509" s="15"/>
      <c r="O509" s="15"/>
      <c r="P509" s="15"/>
      <c r="Q509" s="15"/>
      <c r="R509" s="15"/>
      <c r="S509" s="15"/>
    </row>
    <row r="510" spans="2:19" x14ac:dyDescent="0.3">
      <c r="B510" s="53">
        <v>2020</v>
      </c>
      <c r="C510" s="15" t="s">
        <v>205</v>
      </c>
      <c r="D510" s="15" t="s">
        <v>204</v>
      </c>
      <c r="E510" s="15">
        <v>2019</v>
      </c>
      <c r="F510" s="15" t="s">
        <v>99</v>
      </c>
      <c r="G510" s="15">
        <v>4</v>
      </c>
      <c r="H510" s="51">
        <v>1</v>
      </c>
      <c r="I510" s="50">
        <f t="shared" si="26"/>
        <v>0</v>
      </c>
      <c r="J510" s="50">
        <f t="shared" si="27"/>
        <v>1</v>
      </c>
      <c r="K510" s="50">
        <f t="shared" si="28"/>
        <v>0</v>
      </c>
      <c r="L510" s="15"/>
      <c r="M510" s="15"/>
      <c r="N510" s="15"/>
      <c r="O510" s="15"/>
      <c r="P510" s="15"/>
      <c r="Q510" s="15"/>
      <c r="R510" s="15"/>
      <c r="S510" s="15"/>
    </row>
    <row r="511" spans="2:19" x14ac:dyDescent="0.3">
      <c r="B511" s="53">
        <v>2020</v>
      </c>
      <c r="C511" s="15" t="s">
        <v>203</v>
      </c>
      <c r="D511" s="15" t="s">
        <v>202</v>
      </c>
      <c r="E511" s="15">
        <v>2017</v>
      </c>
      <c r="F511" s="15" t="s">
        <v>82</v>
      </c>
      <c r="G511" s="15">
        <v>5</v>
      </c>
      <c r="H511" s="51">
        <v>1177</v>
      </c>
      <c r="I511" s="50">
        <f t="shared" si="26"/>
        <v>0</v>
      </c>
      <c r="J511" s="50">
        <f t="shared" si="27"/>
        <v>0</v>
      </c>
      <c r="K511" s="50">
        <f t="shared" si="28"/>
        <v>1177</v>
      </c>
      <c r="L511" s="15"/>
      <c r="M511" s="15"/>
      <c r="N511" s="15"/>
      <c r="O511" s="15"/>
      <c r="P511" s="15"/>
      <c r="Q511" s="15"/>
      <c r="R511" s="15"/>
      <c r="S511" s="15"/>
    </row>
    <row r="512" spans="2:19" x14ac:dyDescent="0.3">
      <c r="B512" s="53">
        <v>2020</v>
      </c>
      <c r="C512" s="15" t="s">
        <v>201</v>
      </c>
      <c r="D512" s="15" t="s">
        <v>200</v>
      </c>
      <c r="E512" s="15">
        <v>2016</v>
      </c>
      <c r="F512" s="15" t="s">
        <v>82</v>
      </c>
      <c r="G512" s="15">
        <v>5</v>
      </c>
      <c r="H512" s="51">
        <v>46</v>
      </c>
      <c r="I512" s="50">
        <f t="shared" si="26"/>
        <v>0</v>
      </c>
      <c r="J512" s="50">
        <f t="shared" si="27"/>
        <v>0</v>
      </c>
      <c r="K512" s="50">
        <f t="shared" si="28"/>
        <v>46</v>
      </c>
      <c r="L512" s="15"/>
      <c r="M512" s="15"/>
      <c r="N512" s="15"/>
      <c r="O512" s="15"/>
      <c r="P512" s="15"/>
      <c r="Q512" s="15"/>
      <c r="R512" s="15"/>
      <c r="S512" s="15"/>
    </row>
    <row r="513" spans="2:19" x14ac:dyDescent="0.3">
      <c r="B513" s="53">
        <v>2020</v>
      </c>
      <c r="C513" s="15" t="s">
        <v>199</v>
      </c>
      <c r="D513" s="15" t="s">
        <v>198</v>
      </c>
      <c r="E513" s="15">
        <v>2017</v>
      </c>
      <c r="F513" s="15" t="s">
        <v>94</v>
      </c>
      <c r="G513" s="15">
        <v>5</v>
      </c>
      <c r="H513" s="51">
        <v>2</v>
      </c>
      <c r="I513" s="50">
        <f t="shared" si="26"/>
        <v>0</v>
      </c>
      <c r="J513" s="50">
        <f t="shared" si="27"/>
        <v>0</v>
      </c>
      <c r="K513" s="50">
        <f t="shared" si="28"/>
        <v>2</v>
      </c>
      <c r="L513" s="15"/>
      <c r="M513" s="15"/>
      <c r="N513" s="15"/>
      <c r="O513" s="15"/>
      <c r="P513" s="15"/>
      <c r="Q513" s="15"/>
      <c r="R513" s="15"/>
      <c r="S513" s="15"/>
    </row>
    <row r="514" spans="2:19" x14ac:dyDescent="0.3">
      <c r="B514" s="53">
        <v>2020</v>
      </c>
      <c r="C514" s="15" t="s">
        <v>197</v>
      </c>
      <c r="D514" s="15" t="s">
        <v>196</v>
      </c>
      <c r="E514" s="15">
        <v>2020</v>
      </c>
      <c r="F514" s="15" t="s">
        <v>117</v>
      </c>
      <c r="G514" s="15">
        <v>5</v>
      </c>
      <c r="H514" s="51">
        <v>64</v>
      </c>
      <c r="I514" s="50">
        <f t="shared" si="26"/>
        <v>0</v>
      </c>
      <c r="J514" s="50">
        <f t="shared" si="27"/>
        <v>0</v>
      </c>
      <c r="K514" s="50">
        <f t="shared" si="28"/>
        <v>64</v>
      </c>
      <c r="L514" s="15"/>
      <c r="M514" s="15"/>
      <c r="N514" s="15"/>
      <c r="O514" s="15"/>
      <c r="P514" s="15"/>
      <c r="Q514" s="15"/>
      <c r="R514" s="15"/>
      <c r="S514" s="15"/>
    </row>
    <row r="515" spans="2:19" x14ac:dyDescent="0.3">
      <c r="B515" s="53">
        <v>2020</v>
      </c>
      <c r="C515" s="15" t="s">
        <v>195</v>
      </c>
      <c r="D515" s="15" t="s">
        <v>194</v>
      </c>
      <c r="E515" s="15">
        <v>2019</v>
      </c>
      <c r="F515" s="15" t="s">
        <v>94</v>
      </c>
      <c r="G515" s="15">
        <v>3</v>
      </c>
      <c r="H515" s="51">
        <v>1</v>
      </c>
      <c r="I515" s="50">
        <f t="shared" si="26"/>
        <v>1</v>
      </c>
      <c r="J515" s="50">
        <f t="shared" si="27"/>
        <v>0</v>
      </c>
      <c r="K515" s="50">
        <f t="shared" si="28"/>
        <v>0</v>
      </c>
      <c r="L515" s="15"/>
      <c r="M515" s="15"/>
      <c r="N515" s="15"/>
      <c r="O515" s="15"/>
      <c r="P515" s="15"/>
      <c r="Q515" s="15"/>
      <c r="R515" s="15"/>
      <c r="S515" s="15"/>
    </row>
    <row r="516" spans="2:19" x14ac:dyDescent="0.3">
      <c r="B516" s="53">
        <v>2020</v>
      </c>
      <c r="C516" s="15" t="s">
        <v>193</v>
      </c>
      <c r="D516" s="15" t="s">
        <v>192</v>
      </c>
      <c r="E516" s="15">
        <v>2019</v>
      </c>
      <c r="F516" s="15" t="s">
        <v>77</v>
      </c>
      <c r="G516" s="15">
        <v>5</v>
      </c>
      <c r="H516" s="51">
        <v>57</v>
      </c>
      <c r="I516" s="50">
        <f t="shared" si="26"/>
        <v>0</v>
      </c>
      <c r="J516" s="50">
        <f t="shared" si="27"/>
        <v>0</v>
      </c>
      <c r="K516" s="50">
        <f t="shared" si="28"/>
        <v>57</v>
      </c>
      <c r="L516" s="15"/>
      <c r="M516" s="15"/>
      <c r="N516" s="15"/>
      <c r="O516" s="15"/>
      <c r="P516" s="15"/>
      <c r="Q516" s="15"/>
      <c r="R516" s="15"/>
      <c r="S516" s="15"/>
    </row>
    <row r="517" spans="2:19" x14ac:dyDescent="0.3">
      <c r="B517" s="53">
        <v>2020</v>
      </c>
      <c r="C517" s="15" t="s">
        <v>191</v>
      </c>
      <c r="D517" s="15" t="s">
        <v>88</v>
      </c>
      <c r="E517" s="15">
        <v>2021</v>
      </c>
      <c r="F517" s="15" t="s">
        <v>77</v>
      </c>
      <c r="G517" s="15">
        <v>5</v>
      </c>
      <c r="H517" s="51">
        <v>0</v>
      </c>
      <c r="I517" s="50">
        <f t="shared" si="26"/>
        <v>0</v>
      </c>
      <c r="J517" s="50">
        <f t="shared" si="27"/>
        <v>0</v>
      </c>
      <c r="K517" s="50">
        <f t="shared" si="28"/>
        <v>0</v>
      </c>
      <c r="L517" s="15"/>
      <c r="M517" s="15"/>
      <c r="N517" s="15"/>
      <c r="O517" s="15"/>
      <c r="P517" s="15"/>
      <c r="Q517" s="15"/>
      <c r="R517" s="15"/>
      <c r="S517" s="15"/>
    </row>
    <row r="518" spans="2:19" x14ac:dyDescent="0.3">
      <c r="B518" s="53">
        <v>2020</v>
      </c>
      <c r="C518" s="15" t="s">
        <v>190</v>
      </c>
      <c r="D518" s="15" t="s">
        <v>95</v>
      </c>
      <c r="E518" s="15">
        <v>2019</v>
      </c>
      <c r="F518" s="15" t="s">
        <v>94</v>
      </c>
      <c r="G518" s="15">
        <v>3</v>
      </c>
      <c r="H518" s="51">
        <v>86</v>
      </c>
      <c r="I518" s="50">
        <f t="shared" si="26"/>
        <v>86</v>
      </c>
      <c r="J518" s="50">
        <f t="shared" si="27"/>
        <v>0</v>
      </c>
      <c r="K518" s="50">
        <f t="shared" si="28"/>
        <v>0</v>
      </c>
      <c r="L518" s="15"/>
      <c r="M518" s="15"/>
      <c r="N518" s="15"/>
      <c r="O518" s="15"/>
      <c r="P518" s="15"/>
      <c r="Q518" s="15"/>
      <c r="R518" s="15"/>
      <c r="S518" s="15"/>
    </row>
    <row r="519" spans="2:19" x14ac:dyDescent="0.3">
      <c r="B519" s="53">
        <v>2020</v>
      </c>
      <c r="C519" s="15" t="s">
        <v>189</v>
      </c>
      <c r="D519" s="15" t="s">
        <v>88</v>
      </c>
      <c r="E519" s="15">
        <v>2014</v>
      </c>
      <c r="F519" s="15" t="s">
        <v>94</v>
      </c>
      <c r="G519" s="15">
        <v>5</v>
      </c>
      <c r="H519" s="51">
        <v>325</v>
      </c>
      <c r="I519" s="50">
        <f t="shared" si="26"/>
        <v>0</v>
      </c>
      <c r="J519" s="50">
        <f t="shared" si="27"/>
        <v>0</v>
      </c>
      <c r="K519" s="50">
        <f t="shared" si="28"/>
        <v>325</v>
      </c>
      <c r="L519" s="15"/>
      <c r="M519" s="15"/>
      <c r="N519" s="15"/>
      <c r="O519" s="15"/>
      <c r="P519" s="15"/>
      <c r="Q519" s="15"/>
      <c r="R519" s="15"/>
      <c r="S519" s="15"/>
    </row>
    <row r="520" spans="2:19" x14ac:dyDescent="0.3">
      <c r="B520" s="53">
        <v>2020</v>
      </c>
      <c r="C520" s="15" t="s">
        <v>188</v>
      </c>
      <c r="D520" s="15" t="s">
        <v>183</v>
      </c>
      <c r="E520" s="15">
        <v>2019</v>
      </c>
      <c r="F520" s="15" t="s">
        <v>117</v>
      </c>
      <c r="G520" s="15">
        <v>5</v>
      </c>
      <c r="H520" s="51">
        <v>0</v>
      </c>
      <c r="I520" s="50">
        <f t="shared" si="26"/>
        <v>0</v>
      </c>
      <c r="J520" s="50">
        <f t="shared" si="27"/>
        <v>0</v>
      </c>
      <c r="K520" s="50">
        <f t="shared" si="28"/>
        <v>0</v>
      </c>
      <c r="L520" s="15"/>
      <c r="M520" s="15"/>
      <c r="N520" s="15"/>
      <c r="O520" s="15"/>
      <c r="P520" s="15"/>
      <c r="Q520" s="15"/>
      <c r="R520" s="15"/>
      <c r="S520" s="15"/>
    </row>
    <row r="521" spans="2:19" x14ac:dyDescent="0.3">
      <c r="B521" s="53">
        <v>2020</v>
      </c>
      <c r="C521" s="15" t="s">
        <v>187</v>
      </c>
      <c r="D521" s="15" t="s">
        <v>88</v>
      </c>
      <c r="E521" s="15">
        <v>2017</v>
      </c>
      <c r="F521" s="15" t="s">
        <v>82</v>
      </c>
      <c r="G521" s="15">
        <v>5</v>
      </c>
      <c r="H521" s="51">
        <v>622</v>
      </c>
      <c r="I521" s="50">
        <f t="shared" si="26"/>
        <v>0</v>
      </c>
      <c r="J521" s="50">
        <f t="shared" si="27"/>
        <v>0</v>
      </c>
      <c r="K521" s="50">
        <f t="shared" si="28"/>
        <v>622</v>
      </c>
      <c r="L521" s="15"/>
      <c r="M521" s="15"/>
      <c r="N521" s="15"/>
      <c r="O521" s="15"/>
      <c r="P521" s="15"/>
      <c r="Q521" s="15"/>
      <c r="R521" s="15"/>
      <c r="S521" s="15"/>
    </row>
    <row r="522" spans="2:19" x14ac:dyDescent="0.3">
      <c r="B522" s="53">
        <v>2020</v>
      </c>
      <c r="C522" s="15" t="s">
        <v>186</v>
      </c>
      <c r="D522" s="15" t="s">
        <v>88</v>
      </c>
      <c r="E522" s="15">
        <v>2017</v>
      </c>
      <c r="F522" s="15" t="s">
        <v>77</v>
      </c>
      <c r="G522" s="15">
        <v>5</v>
      </c>
      <c r="H522" s="51">
        <v>204</v>
      </c>
      <c r="I522" s="50">
        <f t="shared" si="26"/>
        <v>0</v>
      </c>
      <c r="J522" s="50">
        <f t="shared" si="27"/>
        <v>0</v>
      </c>
      <c r="K522" s="50">
        <f t="shared" si="28"/>
        <v>204</v>
      </c>
      <c r="L522" s="15"/>
      <c r="M522" s="15"/>
      <c r="N522" s="15"/>
      <c r="O522" s="15"/>
      <c r="P522" s="15"/>
      <c r="Q522" s="15"/>
      <c r="R522" s="15"/>
      <c r="S522" s="15"/>
    </row>
    <row r="523" spans="2:19" x14ac:dyDescent="0.3">
      <c r="B523" s="53">
        <v>2020</v>
      </c>
      <c r="C523" s="15" t="s">
        <v>185</v>
      </c>
      <c r="D523" s="15" t="s">
        <v>88</v>
      </c>
      <c r="E523" s="15">
        <v>2019</v>
      </c>
      <c r="F523" s="15" t="s">
        <v>90</v>
      </c>
      <c r="G523" s="15">
        <v>5</v>
      </c>
      <c r="H523" s="51">
        <v>191</v>
      </c>
      <c r="I523" s="50">
        <f t="shared" si="26"/>
        <v>0</v>
      </c>
      <c r="J523" s="50">
        <f t="shared" si="27"/>
        <v>0</v>
      </c>
      <c r="K523" s="50">
        <f t="shared" si="28"/>
        <v>191</v>
      </c>
      <c r="L523" s="15"/>
      <c r="M523" s="15"/>
      <c r="N523" s="15"/>
      <c r="O523" s="15"/>
      <c r="P523" s="15"/>
      <c r="Q523" s="15"/>
      <c r="R523" s="15"/>
      <c r="S523" s="15"/>
    </row>
    <row r="524" spans="2:19" x14ac:dyDescent="0.3">
      <c r="B524" s="53">
        <v>2020</v>
      </c>
      <c r="C524" s="15" t="s">
        <v>184</v>
      </c>
      <c r="D524" s="15" t="s">
        <v>183</v>
      </c>
      <c r="E524" s="15">
        <v>2019</v>
      </c>
      <c r="F524" s="15" t="s">
        <v>117</v>
      </c>
      <c r="G524" s="15">
        <v>5</v>
      </c>
      <c r="H524" s="51">
        <v>1546</v>
      </c>
      <c r="I524" s="50">
        <f t="shared" si="26"/>
        <v>0</v>
      </c>
      <c r="J524" s="50">
        <f t="shared" si="27"/>
        <v>0</v>
      </c>
      <c r="K524" s="50">
        <f t="shared" si="28"/>
        <v>1546</v>
      </c>
      <c r="L524" s="15"/>
      <c r="M524" s="15"/>
      <c r="N524" s="15"/>
      <c r="O524" s="15"/>
      <c r="P524" s="15"/>
      <c r="Q524" s="15"/>
      <c r="R524" s="15"/>
      <c r="S524" s="15"/>
    </row>
    <row r="525" spans="2:19" x14ac:dyDescent="0.3">
      <c r="B525" s="53">
        <v>2020</v>
      </c>
      <c r="C525" s="15" t="s">
        <v>182</v>
      </c>
      <c r="D525" s="15" t="s">
        <v>88</v>
      </c>
      <c r="E525" s="15">
        <v>2015</v>
      </c>
      <c r="F525" s="15" t="s">
        <v>90</v>
      </c>
      <c r="G525" s="15">
        <v>5</v>
      </c>
      <c r="H525" s="51">
        <v>38</v>
      </c>
      <c r="I525" s="50">
        <f t="shared" si="26"/>
        <v>0</v>
      </c>
      <c r="J525" s="50">
        <f t="shared" si="27"/>
        <v>0</v>
      </c>
      <c r="K525" s="50">
        <f t="shared" si="28"/>
        <v>38</v>
      </c>
      <c r="L525" s="15"/>
      <c r="M525" s="15"/>
      <c r="N525" s="15"/>
      <c r="O525" s="15"/>
      <c r="P525" s="15"/>
      <c r="Q525" s="15"/>
      <c r="R525" s="15"/>
      <c r="S525" s="15"/>
    </row>
    <row r="526" spans="2:19" x14ac:dyDescent="0.3">
      <c r="B526" s="53">
        <v>2020</v>
      </c>
      <c r="C526" s="15" t="s">
        <v>181</v>
      </c>
      <c r="D526" s="15" t="s">
        <v>180</v>
      </c>
      <c r="E526" s="15">
        <v>2014</v>
      </c>
      <c r="F526" s="15" t="s">
        <v>94</v>
      </c>
      <c r="G526" s="15">
        <v>4</v>
      </c>
      <c r="H526" s="51">
        <v>0</v>
      </c>
      <c r="I526" s="50">
        <f t="shared" si="26"/>
        <v>0</v>
      </c>
      <c r="J526" s="50">
        <f t="shared" si="27"/>
        <v>0</v>
      </c>
      <c r="K526" s="50">
        <f t="shared" si="28"/>
        <v>0</v>
      </c>
      <c r="L526" s="15"/>
      <c r="M526" s="15"/>
      <c r="N526" s="15"/>
      <c r="O526" s="15"/>
      <c r="P526" s="15"/>
      <c r="Q526" s="15"/>
      <c r="R526" s="15"/>
      <c r="S526" s="15"/>
    </row>
    <row r="527" spans="2:19" x14ac:dyDescent="0.3">
      <c r="B527" s="53">
        <v>2020</v>
      </c>
      <c r="C527" s="15" t="s">
        <v>179</v>
      </c>
      <c r="D527" s="15" t="s">
        <v>178</v>
      </c>
      <c r="E527" s="15">
        <v>2014</v>
      </c>
      <c r="F527" s="15" t="s">
        <v>94</v>
      </c>
      <c r="G527" s="15">
        <v>4</v>
      </c>
      <c r="H527" s="51">
        <v>40</v>
      </c>
      <c r="I527" s="50">
        <f t="shared" si="26"/>
        <v>0</v>
      </c>
      <c r="J527" s="50">
        <f t="shared" si="27"/>
        <v>40</v>
      </c>
      <c r="K527" s="50">
        <f t="shared" si="28"/>
        <v>0</v>
      </c>
      <c r="L527" s="15"/>
      <c r="M527" s="15"/>
      <c r="N527" s="15"/>
      <c r="O527" s="15"/>
      <c r="P527" s="15"/>
      <c r="Q527" s="15"/>
      <c r="R527" s="15"/>
      <c r="S527" s="15"/>
    </row>
    <row r="528" spans="2:19" x14ac:dyDescent="0.3">
      <c r="B528" s="53">
        <v>2020</v>
      </c>
      <c r="C528" s="15" t="s">
        <v>177</v>
      </c>
      <c r="D528" s="15" t="s">
        <v>176</v>
      </c>
      <c r="E528" s="15">
        <v>2019</v>
      </c>
      <c r="F528" s="15" t="s">
        <v>117</v>
      </c>
      <c r="G528" s="15">
        <v>5</v>
      </c>
      <c r="H528" s="51">
        <v>0</v>
      </c>
      <c r="I528" s="50">
        <f t="shared" si="26"/>
        <v>0</v>
      </c>
      <c r="J528" s="50">
        <f t="shared" si="27"/>
        <v>0</v>
      </c>
      <c r="K528" s="50">
        <f t="shared" si="28"/>
        <v>0</v>
      </c>
      <c r="L528" s="15"/>
      <c r="M528" s="15"/>
      <c r="N528" s="15"/>
      <c r="O528" s="15"/>
      <c r="P528" s="15"/>
      <c r="Q528" s="15"/>
      <c r="R528" s="15"/>
      <c r="S528" s="15"/>
    </row>
    <row r="529" spans="2:19" x14ac:dyDescent="0.3">
      <c r="B529" s="53">
        <v>2020</v>
      </c>
      <c r="C529" s="15" t="s">
        <v>175</v>
      </c>
      <c r="D529" s="15" t="s">
        <v>174</v>
      </c>
      <c r="E529" s="15">
        <v>2016</v>
      </c>
      <c r="F529" s="15" t="s">
        <v>117</v>
      </c>
      <c r="G529" s="15">
        <v>4</v>
      </c>
      <c r="H529" s="51">
        <v>0</v>
      </c>
      <c r="I529" s="50">
        <f t="shared" si="26"/>
        <v>0</v>
      </c>
      <c r="J529" s="50">
        <f t="shared" si="27"/>
        <v>0</v>
      </c>
      <c r="K529" s="50">
        <f t="shared" si="28"/>
        <v>0</v>
      </c>
      <c r="L529" s="15"/>
      <c r="M529" s="15"/>
      <c r="N529" s="15"/>
      <c r="O529" s="15"/>
      <c r="P529" s="15"/>
      <c r="Q529" s="15"/>
      <c r="R529" s="15"/>
      <c r="S529" s="15"/>
    </row>
    <row r="530" spans="2:19" x14ac:dyDescent="0.3">
      <c r="B530" s="53">
        <v>2020</v>
      </c>
      <c r="C530" s="15" t="s">
        <v>173</v>
      </c>
      <c r="D530" s="15" t="s">
        <v>88</v>
      </c>
      <c r="E530" s="15">
        <v>2016</v>
      </c>
      <c r="F530" s="15" t="s">
        <v>117</v>
      </c>
      <c r="G530" s="15">
        <v>4</v>
      </c>
      <c r="H530" s="51">
        <v>0</v>
      </c>
      <c r="I530" s="50">
        <f t="shared" si="26"/>
        <v>0</v>
      </c>
      <c r="J530" s="50">
        <f t="shared" si="27"/>
        <v>0</v>
      </c>
      <c r="K530" s="50">
        <f t="shared" si="28"/>
        <v>0</v>
      </c>
      <c r="L530" s="15"/>
      <c r="M530" s="15"/>
      <c r="N530" s="15"/>
      <c r="O530" s="15"/>
      <c r="P530" s="15"/>
      <c r="Q530" s="15"/>
      <c r="R530" s="15"/>
      <c r="S530" s="15"/>
    </row>
    <row r="531" spans="2:19" x14ac:dyDescent="0.3">
      <c r="B531" s="53">
        <v>2020</v>
      </c>
      <c r="C531" s="15" t="s">
        <v>172</v>
      </c>
      <c r="D531" s="15" t="s">
        <v>171</v>
      </c>
      <c r="E531" s="15">
        <v>2019</v>
      </c>
      <c r="F531" s="15" t="s">
        <v>82</v>
      </c>
      <c r="G531" s="15">
        <v>5</v>
      </c>
      <c r="H531" s="51">
        <v>18</v>
      </c>
      <c r="I531" s="50">
        <f t="shared" si="26"/>
        <v>0</v>
      </c>
      <c r="J531" s="50">
        <f t="shared" si="27"/>
        <v>0</v>
      </c>
      <c r="K531" s="50">
        <f t="shared" si="28"/>
        <v>18</v>
      </c>
      <c r="L531" s="15"/>
      <c r="M531" s="15"/>
      <c r="N531" s="15"/>
      <c r="O531" s="15"/>
      <c r="P531" s="15"/>
      <c r="Q531" s="15"/>
      <c r="R531" s="15"/>
      <c r="S531" s="15"/>
    </row>
    <row r="532" spans="2:19" x14ac:dyDescent="0.3">
      <c r="B532" s="53">
        <v>2020</v>
      </c>
      <c r="C532" s="15" t="s">
        <v>170</v>
      </c>
      <c r="D532" s="15" t="s">
        <v>88</v>
      </c>
      <c r="E532" s="15">
        <v>2017</v>
      </c>
      <c r="F532" s="15" t="s">
        <v>117</v>
      </c>
      <c r="G532" s="15">
        <v>5</v>
      </c>
      <c r="H532" s="51">
        <v>0</v>
      </c>
      <c r="I532" s="50">
        <f t="shared" si="26"/>
        <v>0</v>
      </c>
      <c r="J532" s="50">
        <f t="shared" si="27"/>
        <v>0</v>
      </c>
      <c r="K532" s="50">
        <f t="shared" si="28"/>
        <v>0</v>
      </c>
      <c r="L532" s="15"/>
      <c r="M532" s="15"/>
      <c r="N532" s="15"/>
      <c r="O532" s="15"/>
      <c r="P532" s="15"/>
      <c r="Q532" s="15"/>
      <c r="R532" s="15"/>
      <c r="S532" s="15"/>
    </row>
    <row r="533" spans="2:19" x14ac:dyDescent="0.3">
      <c r="B533" s="53">
        <v>2020</v>
      </c>
      <c r="C533" s="15" t="s">
        <v>169</v>
      </c>
      <c r="D533" s="15" t="s">
        <v>168</v>
      </c>
      <c r="E533" s="15">
        <v>2016</v>
      </c>
      <c r="F533" s="15" t="s">
        <v>117</v>
      </c>
      <c r="G533" s="15">
        <v>5</v>
      </c>
      <c r="H533" s="51">
        <v>0</v>
      </c>
      <c r="I533" s="50">
        <f t="shared" si="26"/>
        <v>0</v>
      </c>
      <c r="J533" s="50">
        <f t="shared" si="27"/>
        <v>0</v>
      </c>
      <c r="K533" s="50">
        <f t="shared" si="28"/>
        <v>0</v>
      </c>
      <c r="L533" s="15"/>
      <c r="M533" s="15"/>
      <c r="N533" s="15"/>
      <c r="O533" s="15"/>
      <c r="P533" s="15"/>
      <c r="Q533" s="15"/>
      <c r="R533" s="15"/>
      <c r="S533" s="15"/>
    </row>
    <row r="534" spans="2:19" x14ac:dyDescent="0.3">
      <c r="B534" s="53">
        <v>2020</v>
      </c>
      <c r="C534" s="15" t="s">
        <v>167</v>
      </c>
      <c r="D534" s="15" t="s">
        <v>88</v>
      </c>
      <c r="E534" s="15">
        <v>2014</v>
      </c>
      <c r="F534" s="15" t="s">
        <v>90</v>
      </c>
      <c r="G534" s="15">
        <v>5</v>
      </c>
      <c r="H534" s="51">
        <v>0</v>
      </c>
      <c r="I534" s="50">
        <f t="shared" si="26"/>
        <v>0</v>
      </c>
      <c r="J534" s="50">
        <f t="shared" si="27"/>
        <v>0</v>
      </c>
      <c r="K534" s="50">
        <f t="shared" si="28"/>
        <v>0</v>
      </c>
      <c r="L534" s="15"/>
      <c r="M534" s="15"/>
      <c r="N534" s="15"/>
      <c r="O534" s="15"/>
      <c r="P534" s="15"/>
      <c r="Q534" s="15"/>
      <c r="R534" s="15"/>
      <c r="S534" s="15"/>
    </row>
    <row r="535" spans="2:19" x14ac:dyDescent="0.3">
      <c r="B535" s="53">
        <v>2020</v>
      </c>
      <c r="C535" s="15" t="s">
        <v>166</v>
      </c>
      <c r="D535" s="15" t="s">
        <v>88</v>
      </c>
      <c r="E535" s="15">
        <v>2017</v>
      </c>
      <c r="F535" s="15" t="s">
        <v>117</v>
      </c>
      <c r="G535" s="15">
        <v>5</v>
      </c>
      <c r="H535" s="51">
        <v>19</v>
      </c>
      <c r="I535" s="50">
        <f t="shared" si="26"/>
        <v>0</v>
      </c>
      <c r="J535" s="50">
        <f t="shared" si="27"/>
        <v>0</v>
      </c>
      <c r="K535" s="50">
        <f t="shared" si="28"/>
        <v>19</v>
      </c>
      <c r="L535" s="15"/>
      <c r="M535" s="15"/>
      <c r="N535" s="15"/>
      <c r="O535" s="15"/>
      <c r="P535" s="15"/>
      <c r="Q535" s="15"/>
      <c r="R535" s="15"/>
      <c r="S535" s="15"/>
    </row>
    <row r="536" spans="2:19" x14ac:dyDescent="0.3">
      <c r="B536" s="53">
        <v>2020</v>
      </c>
      <c r="C536" s="15" t="s">
        <v>165</v>
      </c>
      <c r="D536" s="15" t="s">
        <v>164</v>
      </c>
      <c r="E536" s="15">
        <v>2016</v>
      </c>
      <c r="F536" s="15" t="s">
        <v>94</v>
      </c>
      <c r="G536" s="15">
        <v>4</v>
      </c>
      <c r="H536" s="51">
        <v>12</v>
      </c>
      <c r="I536" s="50">
        <f t="shared" si="26"/>
        <v>0</v>
      </c>
      <c r="J536" s="50">
        <f t="shared" si="27"/>
        <v>12</v>
      </c>
      <c r="K536" s="50">
        <f t="shared" si="28"/>
        <v>0</v>
      </c>
      <c r="L536" s="15"/>
      <c r="M536" s="15"/>
      <c r="N536" s="15"/>
      <c r="O536" s="15"/>
      <c r="P536" s="15"/>
      <c r="Q536" s="15"/>
      <c r="R536" s="15"/>
      <c r="S536" s="15"/>
    </row>
    <row r="537" spans="2:19" x14ac:dyDescent="0.3">
      <c r="B537" s="53">
        <v>2020</v>
      </c>
      <c r="C537" s="15" t="s">
        <v>163</v>
      </c>
      <c r="D537" s="15" t="s">
        <v>162</v>
      </c>
      <c r="E537" s="15">
        <v>2014</v>
      </c>
      <c r="F537" s="15" t="s">
        <v>94</v>
      </c>
      <c r="G537" s="15">
        <v>3</v>
      </c>
      <c r="H537" s="51">
        <v>5</v>
      </c>
      <c r="I537" s="50">
        <f t="shared" si="26"/>
        <v>5</v>
      </c>
      <c r="J537" s="50">
        <f t="shared" si="27"/>
        <v>0</v>
      </c>
      <c r="K537" s="50">
        <f t="shared" si="28"/>
        <v>0</v>
      </c>
      <c r="L537" s="15"/>
      <c r="M537" s="15"/>
      <c r="N537" s="15"/>
      <c r="O537" s="15"/>
      <c r="P537" s="15"/>
      <c r="Q537" s="15"/>
      <c r="R537" s="15"/>
      <c r="S537" s="15"/>
    </row>
    <row r="538" spans="2:19" x14ac:dyDescent="0.3">
      <c r="B538" s="53">
        <v>2020</v>
      </c>
      <c r="C538" s="15" t="s">
        <v>161</v>
      </c>
      <c r="D538" s="15" t="s">
        <v>160</v>
      </c>
      <c r="E538" s="15">
        <v>2016</v>
      </c>
      <c r="F538" s="15" t="s">
        <v>94</v>
      </c>
      <c r="G538" s="15">
        <v>5</v>
      </c>
      <c r="H538" s="51">
        <v>961</v>
      </c>
      <c r="I538" s="50">
        <f t="shared" si="26"/>
        <v>0</v>
      </c>
      <c r="J538" s="50">
        <f t="shared" si="27"/>
        <v>0</v>
      </c>
      <c r="K538" s="50">
        <f t="shared" si="28"/>
        <v>961</v>
      </c>
      <c r="L538" s="15"/>
      <c r="M538" s="15"/>
      <c r="N538" s="15"/>
      <c r="O538" s="15"/>
      <c r="P538" s="15"/>
      <c r="Q538" s="15"/>
      <c r="R538" s="15"/>
      <c r="S538" s="15"/>
    </row>
    <row r="539" spans="2:19" x14ac:dyDescent="0.3">
      <c r="B539" s="53">
        <v>2020</v>
      </c>
      <c r="C539" s="15" t="s">
        <v>159</v>
      </c>
      <c r="D539" s="15" t="s">
        <v>158</v>
      </c>
      <c r="E539" s="15">
        <v>2018</v>
      </c>
      <c r="F539" s="15" t="s">
        <v>94</v>
      </c>
      <c r="G539" s="15">
        <v>3</v>
      </c>
      <c r="H539" s="51">
        <v>241</v>
      </c>
      <c r="I539" s="50">
        <f t="shared" si="26"/>
        <v>241</v>
      </c>
      <c r="J539" s="50">
        <f t="shared" si="27"/>
        <v>0</v>
      </c>
      <c r="K539" s="50">
        <f t="shared" si="28"/>
        <v>0</v>
      </c>
      <c r="L539" s="15"/>
      <c r="M539" s="15"/>
      <c r="N539" s="15"/>
      <c r="O539" s="15"/>
      <c r="P539" s="15"/>
      <c r="Q539" s="15"/>
      <c r="R539" s="15"/>
      <c r="S539" s="15"/>
    </row>
    <row r="540" spans="2:19" x14ac:dyDescent="0.3">
      <c r="B540" s="53">
        <v>2020</v>
      </c>
      <c r="C540" s="15" t="s">
        <v>157</v>
      </c>
      <c r="D540" s="15" t="s">
        <v>156</v>
      </c>
      <c r="E540" s="15">
        <v>2017</v>
      </c>
      <c r="F540" s="15" t="s">
        <v>94</v>
      </c>
      <c r="G540" s="15">
        <v>4</v>
      </c>
      <c r="H540" s="51">
        <v>1068</v>
      </c>
      <c r="I540" s="50">
        <f t="shared" si="26"/>
        <v>0</v>
      </c>
      <c r="J540" s="50">
        <f t="shared" si="27"/>
        <v>1068</v>
      </c>
      <c r="K540" s="50">
        <f t="shared" si="28"/>
        <v>0</v>
      </c>
      <c r="L540" s="15"/>
      <c r="M540" s="15"/>
      <c r="N540" s="15"/>
      <c r="O540" s="15"/>
      <c r="P540" s="15"/>
      <c r="Q540" s="15"/>
      <c r="R540" s="15"/>
      <c r="S540" s="15"/>
    </row>
    <row r="541" spans="2:19" x14ac:dyDescent="0.3">
      <c r="B541" s="53">
        <v>2020</v>
      </c>
      <c r="C541" s="15" t="s">
        <v>155</v>
      </c>
      <c r="D541" s="15" t="s">
        <v>88</v>
      </c>
      <c r="E541" s="15">
        <v>2013</v>
      </c>
      <c r="F541" s="15" t="s">
        <v>117</v>
      </c>
      <c r="G541" s="15">
        <v>5</v>
      </c>
      <c r="H541" s="51">
        <v>0</v>
      </c>
      <c r="I541" s="50">
        <f t="shared" si="26"/>
        <v>0</v>
      </c>
      <c r="J541" s="50">
        <f t="shared" si="27"/>
        <v>0</v>
      </c>
      <c r="K541" s="50">
        <f t="shared" si="28"/>
        <v>0</v>
      </c>
      <c r="L541" s="15"/>
      <c r="M541" s="15"/>
      <c r="N541" s="15"/>
      <c r="O541" s="15"/>
      <c r="P541" s="15"/>
      <c r="Q541" s="15"/>
      <c r="R541" s="15"/>
      <c r="S541" s="15"/>
    </row>
    <row r="542" spans="2:19" x14ac:dyDescent="0.3">
      <c r="B542" s="53">
        <v>2020</v>
      </c>
      <c r="C542" s="15" t="s">
        <v>154</v>
      </c>
      <c r="D542" s="15" t="s">
        <v>153</v>
      </c>
      <c r="E542" s="15">
        <v>2015</v>
      </c>
      <c r="F542" s="15" t="s">
        <v>94</v>
      </c>
      <c r="G542" s="15">
        <v>5</v>
      </c>
      <c r="H542" s="51">
        <v>1018</v>
      </c>
      <c r="I542" s="50">
        <f t="shared" si="26"/>
        <v>0</v>
      </c>
      <c r="J542" s="50">
        <f t="shared" si="27"/>
        <v>0</v>
      </c>
      <c r="K542" s="50">
        <f t="shared" si="28"/>
        <v>1018</v>
      </c>
      <c r="L542" s="15"/>
      <c r="M542" s="15"/>
      <c r="N542" s="15"/>
      <c r="O542" s="15"/>
      <c r="P542" s="15"/>
      <c r="Q542" s="15"/>
      <c r="R542" s="15"/>
      <c r="S542" s="15"/>
    </row>
    <row r="543" spans="2:19" x14ac:dyDescent="0.3">
      <c r="B543" s="53">
        <v>2020</v>
      </c>
      <c r="C543" s="15" t="s">
        <v>152</v>
      </c>
      <c r="D543" s="15" t="s">
        <v>151</v>
      </c>
      <c r="E543" s="15">
        <v>2019</v>
      </c>
      <c r="F543" s="15" t="s">
        <v>90</v>
      </c>
      <c r="G543" s="15">
        <v>5</v>
      </c>
      <c r="H543" s="51">
        <v>20</v>
      </c>
      <c r="I543" s="50">
        <f t="shared" si="26"/>
        <v>0</v>
      </c>
      <c r="J543" s="50">
        <f t="shared" si="27"/>
        <v>0</v>
      </c>
      <c r="K543" s="50">
        <f t="shared" si="28"/>
        <v>20</v>
      </c>
      <c r="L543" s="15"/>
      <c r="M543" s="15"/>
      <c r="N543" s="15"/>
      <c r="O543" s="15"/>
      <c r="P543" s="15"/>
      <c r="Q543" s="15"/>
      <c r="R543" s="15"/>
      <c r="S543" s="15"/>
    </row>
    <row r="544" spans="2:19" x14ac:dyDescent="0.3">
      <c r="B544" s="53">
        <v>2020</v>
      </c>
      <c r="C544" s="15" t="s">
        <v>150</v>
      </c>
      <c r="D544" s="15" t="s">
        <v>88</v>
      </c>
      <c r="E544" s="15">
        <v>2014</v>
      </c>
      <c r="F544" s="15" t="s">
        <v>85</v>
      </c>
      <c r="G544" s="15">
        <v>5</v>
      </c>
      <c r="H544" s="51">
        <v>3</v>
      </c>
      <c r="I544" s="50">
        <f t="shared" si="26"/>
        <v>0</v>
      </c>
      <c r="J544" s="50">
        <f t="shared" si="27"/>
        <v>0</v>
      </c>
      <c r="K544" s="50">
        <f t="shared" si="28"/>
        <v>3</v>
      </c>
      <c r="L544" s="15"/>
      <c r="M544" s="15"/>
      <c r="N544" s="15"/>
      <c r="O544" s="15"/>
      <c r="P544" s="15"/>
      <c r="Q544" s="15"/>
      <c r="R544" s="15"/>
      <c r="S544" s="15"/>
    </row>
    <row r="545" spans="2:19" x14ac:dyDescent="0.3">
      <c r="B545" s="53">
        <v>2020</v>
      </c>
      <c r="C545" s="15" t="s">
        <v>149</v>
      </c>
      <c r="D545" s="15" t="s">
        <v>148</v>
      </c>
      <c r="E545" s="15">
        <v>2019</v>
      </c>
      <c r="F545" s="15" t="s">
        <v>77</v>
      </c>
      <c r="G545" s="15">
        <v>5</v>
      </c>
      <c r="H545" s="51">
        <v>0</v>
      </c>
      <c r="I545" s="50">
        <f t="shared" si="26"/>
        <v>0</v>
      </c>
      <c r="J545" s="50">
        <f t="shared" si="27"/>
        <v>0</v>
      </c>
      <c r="K545" s="50">
        <f t="shared" si="28"/>
        <v>0</v>
      </c>
      <c r="L545" s="15"/>
      <c r="M545" s="15"/>
      <c r="N545" s="15"/>
      <c r="O545" s="15"/>
      <c r="P545" s="15"/>
      <c r="Q545" s="15"/>
      <c r="R545" s="15"/>
      <c r="S545" s="15"/>
    </row>
    <row r="546" spans="2:19" x14ac:dyDescent="0.3">
      <c r="B546" s="53">
        <v>2020</v>
      </c>
      <c r="C546" s="15" t="s">
        <v>147</v>
      </c>
      <c r="D546" s="15" t="s">
        <v>88</v>
      </c>
      <c r="E546" s="15">
        <v>2013</v>
      </c>
      <c r="F546" s="15" t="s">
        <v>117</v>
      </c>
      <c r="G546" s="15">
        <v>5</v>
      </c>
      <c r="H546" s="51">
        <v>0</v>
      </c>
      <c r="I546" s="50">
        <f t="shared" si="26"/>
        <v>0</v>
      </c>
      <c r="J546" s="50">
        <f t="shared" si="27"/>
        <v>0</v>
      </c>
      <c r="K546" s="50">
        <f t="shared" si="28"/>
        <v>0</v>
      </c>
      <c r="L546" s="15"/>
      <c r="M546" s="15"/>
      <c r="N546" s="15"/>
      <c r="O546" s="15"/>
      <c r="P546" s="15"/>
      <c r="Q546" s="15"/>
      <c r="R546" s="15"/>
      <c r="S546" s="15"/>
    </row>
    <row r="547" spans="2:19" x14ac:dyDescent="0.3">
      <c r="B547" s="53">
        <v>2020</v>
      </c>
      <c r="C547" s="15" t="s">
        <v>146</v>
      </c>
      <c r="D547" s="15" t="s">
        <v>145</v>
      </c>
      <c r="E547" s="15">
        <v>2015</v>
      </c>
      <c r="F547" s="15" t="s">
        <v>90</v>
      </c>
      <c r="G547" s="15">
        <v>5</v>
      </c>
      <c r="H547" s="51">
        <v>0</v>
      </c>
      <c r="I547" s="50">
        <f t="shared" si="26"/>
        <v>0</v>
      </c>
      <c r="J547" s="50">
        <f t="shared" si="27"/>
        <v>0</v>
      </c>
      <c r="K547" s="50">
        <f t="shared" si="28"/>
        <v>0</v>
      </c>
      <c r="L547" s="15"/>
      <c r="M547" s="15"/>
      <c r="N547" s="15"/>
      <c r="O547" s="15"/>
      <c r="P547" s="15"/>
      <c r="Q547" s="15"/>
      <c r="R547" s="15"/>
      <c r="S547" s="15"/>
    </row>
    <row r="548" spans="2:19" x14ac:dyDescent="0.3">
      <c r="B548" s="53">
        <v>2020</v>
      </c>
      <c r="C548" s="15" t="s">
        <v>144</v>
      </c>
      <c r="D548" s="15" t="s">
        <v>143</v>
      </c>
      <c r="E548" s="15">
        <v>2017</v>
      </c>
      <c r="F548" s="15" t="s">
        <v>94</v>
      </c>
      <c r="G548" s="15">
        <v>4</v>
      </c>
      <c r="H548" s="51">
        <v>1677</v>
      </c>
      <c r="I548" s="50">
        <f t="shared" si="26"/>
        <v>0</v>
      </c>
      <c r="J548" s="50">
        <f t="shared" si="27"/>
        <v>1677</v>
      </c>
      <c r="K548" s="50">
        <f t="shared" si="28"/>
        <v>0</v>
      </c>
      <c r="L548" s="15"/>
      <c r="M548" s="15"/>
      <c r="N548" s="15"/>
      <c r="O548" s="15"/>
      <c r="P548" s="15"/>
      <c r="Q548" s="15"/>
      <c r="R548" s="15"/>
      <c r="S548" s="15"/>
    </row>
    <row r="549" spans="2:19" x14ac:dyDescent="0.3">
      <c r="B549" s="53">
        <v>2020</v>
      </c>
      <c r="C549" s="15" t="s">
        <v>142</v>
      </c>
      <c r="D549" s="15" t="s">
        <v>141</v>
      </c>
      <c r="E549" s="15">
        <v>2017</v>
      </c>
      <c r="F549" s="15" t="s">
        <v>82</v>
      </c>
      <c r="G549" s="15">
        <v>5</v>
      </c>
      <c r="H549" s="51">
        <v>1863</v>
      </c>
      <c r="I549" s="50">
        <f t="shared" si="26"/>
        <v>0</v>
      </c>
      <c r="J549" s="50">
        <f t="shared" si="27"/>
        <v>0</v>
      </c>
      <c r="K549" s="50">
        <f t="shared" si="28"/>
        <v>1863</v>
      </c>
      <c r="L549" s="15"/>
      <c r="M549" s="15"/>
      <c r="N549" s="15"/>
      <c r="O549" s="15"/>
      <c r="P549" s="15"/>
      <c r="Q549" s="15"/>
      <c r="R549" s="15"/>
      <c r="S549" s="15"/>
    </row>
    <row r="550" spans="2:19" x14ac:dyDescent="0.3">
      <c r="B550" s="53">
        <v>2020</v>
      </c>
      <c r="C550" s="15" t="s">
        <v>140</v>
      </c>
      <c r="D550" s="15" t="s">
        <v>88</v>
      </c>
      <c r="E550" s="15">
        <v>2019</v>
      </c>
      <c r="F550" s="15" t="s">
        <v>117</v>
      </c>
      <c r="G550" s="15">
        <v>5</v>
      </c>
      <c r="H550" s="51">
        <v>1702</v>
      </c>
      <c r="I550" s="50">
        <f t="shared" si="26"/>
        <v>0</v>
      </c>
      <c r="J550" s="50">
        <f t="shared" si="27"/>
        <v>0</v>
      </c>
      <c r="K550" s="50">
        <f t="shared" si="28"/>
        <v>1702</v>
      </c>
      <c r="L550" s="15"/>
      <c r="M550" s="15"/>
      <c r="N550" s="15"/>
      <c r="O550" s="15"/>
      <c r="P550" s="15"/>
      <c r="Q550" s="15"/>
      <c r="R550" s="15"/>
      <c r="S550" s="15"/>
    </row>
    <row r="551" spans="2:19" x14ac:dyDescent="0.3">
      <c r="B551" s="53">
        <v>2020</v>
      </c>
      <c r="C551" s="15" t="s">
        <v>139</v>
      </c>
      <c r="D551" s="15" t="s">
        <v>138</v>
      </c>
      <c r="E551" s="15">
        <v>2016</v>
      </c>
      <c r="F551" s="15" t="s">
        <v>137</v>
      </c>
      <c r="G551" s="15">
        <v>5</v>
      </c>
      <c r="H551" s="51">
        <v>0</v>
      </c>
      <c r="I551" s="50">
        <f t="shared" ref="I551:I581" si="29">IF(G551&lt;4,H551,0)</f>
        <v>0</v>
      </c>
      <c r="J551" s="50">
        <f t="shared" ref="J551:J581" si="30">IF(G551=4,H551,0)</f>
        <v>0</v>
      </c>
      <c r="K551" s="50">
        <f t="shared" ref="K551:K581" si="31">IF(G551=5,H551,0)</f>
        <v>0</v>
      </c>
      <c r="L551" s="15"/>
      <c r="M551" s="15"/>
      <c r="N551" s="15"/>
      <c r="O551" s="15"/>
      <c r="P551" s="15"/>
      <c r="Q551" s="15"/>
      <c r="R551" s="15"/>
      <c r="S551" s="15"/>
    </row>
    <row r="552" spans="2:19" x14ac:dyDescent="0.3">
      <c r="B552" s="53">
        <v>2020</v>
      </c>
      <c r="C552" s="15" t="s">
        <v>136</v>
      </c>
      <c r="D552" s="15" t="s">
        <v>135</v>
      </c>
      <c r="E552" s="15">
        <v>2016</v>
      </c>
      <c r="F552" s="15" t="s">
        <v>90</v>
      </c>
      <c r="G552" s="15">
        <v>5</v>
      </c>
      <c r="H552" s="51">
        <v>3</v>
      </c>
      <c r="I552" s="50">
        <f t="shared" si="29"/>
        <v>0</v>
      </c>
      <c r="J552" s="50">
        <f t="shared" si="30"/>
        <v>0</v>
      </c>
      <c r="K552" s="50">
        <f t="shared" si="31"/>
        <v>3</v>
      </c>
      <c r="L552" s="15"/>
      <c r="M552" s="15"/>
      <c r="N552" s="15"/>
      <c r="O552" s="15"/>
      <c r="P552" s="15"/>
      <c r="Q552" s="15"/>
      <c r="R552" s="15"/>
      <c r="S552" s="15"/>
    </row>
    <row r="553" spans="2:19" x14ac:dyDescent="0.3">
      <c r="B553" s="53">
        <v>2020</v>
      </c>
      <c r="C553" s="15" t="s">
        <v>134</v>
      </c>
      <c r="D553" s="15" t="s">
        <v>88</v>
      </c>
      <c r="E553" s="15">
        <v>2015</v>
      </c>
      <c r="F553" s="15" t="s">
        <v>133</v>
      </c>
      <c r="G553" s="15">
        <v>5</v>
      </c>
      <c r="H553" s="51">
        <v>34</v>
      </c>
      <c r="I553" s="50">
        <f t="shared" si="29"/>
        <v>0</v>
      </c>
      <c r="J553" s="50">
        <f t="shared" si="30"/>
        <v>0</v>
      </c>
      <c r="K553" s="50">
        <f t="shared" si="31"/>
        <v>34</v>
      </c>
      <c r="L553" s="15"/>
      <c r="M553" s="15"/>
      <c r="N553" s="15"/>
      <c r="O553" s="15"/>
      <c r="P553" s="15"/>
      <c r="Q553" s="15"/>
      <c r="R553" s="15"/>
      <c r="S553" s="15"/>
    </row>
    <row r="554" spans="2:19" x14ac:dyDescent="0.3">
      <c r="B554" s="53">
        <v>2020</v>
      </c>
      <c r="C554" s="15" t="s">
        <v>132</v>
      </c>
      <c r="D554" s="15" t="s">
        <v>88</v>
      </c>
      <c r="E554" s="15">
        <v>2018</v>
      </c>
      <c r="F554" s="15" t="s">
        <v>101</v>
      </c>
      <c r="G554" s="15">
        <v>4</v>
      </c>
      <c r="H554" s="51">
        <v>0</v>
      </c>
      <c r="I554" s="50">
        <f t="shared" si="29"/>
        <v>0</v>
      </c>
      <c r="J554" s="50">
        <f t="shared" si="30"/>
        <v>0</v>
      </c>
      <c r="K554" s="50">
        <f t="shared" si="31"/>
        <v>0</v>
      </c>
      <c r="L554" s="15"/>
      <c r="M554" s="15"/>
      <c r="N554" s="15"/>
      <c r="O554" s="15"/>
      <c r="P554" s="15"/>
      <c r="Q554" s="15"/>
      <c r="R554" s="15"/>
      <c r="S554" s="15"/>
    </row>
    <row r="555" spans="2:19" x14ac:dyDescent="0.3">
      <c r="B555" s="53">
        <v>2020</v>
      </c>
      <c r="C555" s="15" t="s">
        <v>131</v>
      </c>
      <c r="D555" s="15" t="s">
        <v>130</v>
      </c>
      <c r="E555" s="15">
        <v>2019</v>
      </c>
      <c r="F555" s="15" t="s">
        <v>82</v>
      </c>
      <c r="G555" s="15">
        <v>5</v>
      </c>
      <c r="H555" s="51">
        <v>217</v>
      </c>
      <c r="I555" s="50">
        <f t="shared" si="29"/>
        <v>0</v>
      </c>
      <c r="J555" s="50">
        <f t="shared" si="30"/>
        <v>0</v>
      </c>
      <c r="K555" s="50">
        <f t="shared" si="31"/>
        <v>217</v>
      </c>
      <c r="L555" s="15"/>
      <c r="M555" s="15"/>
      <c r="N555" s="15"/>
      <c r="O555" s="15"/>
      <c r="P555" s="15"/>
      <c r="Q555" s="15"/>
      <c r="R555" s="15"/>
      <c r="S555" s="15"/>
    </row>
    <row r="556" spans="2:19" x14ac:dyDescent="0.3">
      <c r="B556" s="53">
        <v>2020</v>
      </c>
      <c r="C556" s="15" t="s">
        <v>128</v>
      </c>
      <c r="D556" s="15" t="s">
        <v>129</v>
      </c>
      <c r="E556" s="15">
        <v>2017</v>
      </c>
      <c r="F556" s="15" t="s">
        <v>94</v>
      </c>
      <c r="G556" s="15">
        <v>5</v>
      </c>
      <c r="H556" s="51">
        <v>3998</v>
      </c>
      <c r="I556" s="50">
        <f t="shared" si="29"/>
        <v>0</v>
      </c>
      <c r="J556" s="50">
        <f t="shared" si="30"/>
        <v>0</v>
      </c>
      <c r="K556" s="50">
        <f t="shared" si="31"/>
        <v>3998</v>
      </c>
      <c r="L556" s="15"/>
      <c r="M556" s="15"/>
      <c r="N556" s="15"/>
      <c r="O556" s="15"/>
      <c r="P556" s="15"/>
      <c r="Q556" s="15"/>
      <c r="R556" s="15"/>
      <c r="S556" s="15"/>
    </row>
    <row r="557" spans="2:19" x14ac:dyDescent="0.3">
      <c r="B557" s="53">
        <v>2020</v>
      </c>
      <c r="C557" s="15" t="s">
        <v>128</v>
      </c>
      <c r="D557" s="15" t="s">
        <v>127</v>
      </c>
      <c r="E557" s="15">
        <v>2020</v>
      </c>
      <c r="F557" s="15" t="s">
        <v>117</v>
      </c>
      <c r="G557" s="15">
        <v>5</v>
      </c>
      <c r="H557" s="51">
        <v>529</v>
      </c>
      <c r="I557" s="50">
        <f t="shared" si="29"/>
        <v>0</v>
      </c>
      <c r="J557" s="50">
        <f t="shared" si="30"/>
        <v>0</v>
      </c>
      <c r="K557" s="50">
        <f t="shared" si="31"/>
        <v>529</v>
      </c>
      <c r="L557" s="15"/>
      <c r="M557" s="15"/>
      <c r="N557" s="15"/>
      <c r="O557" s="15"/>
      <c r="P557" s="15"/>
      <c r="Q557" s="15"/>
      <c r="R557" s="15"/>
      <c r="S557" s="15"/>
    </row>
    <row r="558" spans="2:19" x14ac:dyDescent="0.3">
      <c r="B558" s="53">
        <v>2020</v>
      </c>
      <c r="C558" s="15" t="s">
        <v>126</v>
      </c>
      <c r="D558" s="15" t="s">
        <v>125</v>
      </c>
      <c r="E558" s="15">
        <v>2017</v>
      </c>
      <c r="F558" s="15" t="s">
        <v>85</v>
      </c>
      <c r="G558" s="15">
        <v>5</v>
      </c>
      <c r="H558" s="51">
        <v>4</v>
      </c>
      <c r="I558" s="50">
        <f t="shared" si="29"/>
        <v>0</v>
      </c>
      <c r="J558" s="50">
        <f t="shared" si="30"/>
        <v>0</v>
      </c>
      <c r="K558" s="50">
        <f t="shared" si="31"/>
        <v>4</v>
      </c>
      <c r="L558" s="15"/>
      <c r="M558" s="15"/>
      <c r="N558" s="15"/>
      <c r="O558" s="15"/>
      <c r="P558" s="15"/>
      <c r="Q558" s="15"/>
      <c r="R558" s="15"/>
      <c r="S558" s="15"/>
    </row>
    <row r="559" spans="2:19" x14ac:dyDescent="0.3">
      <c r="B559" s="53">
        <v>2020</v>
      </c>
      <c r="C559" s="15" t="s">
        <v>124</v>
      </c>
      <c r="D559" s="15" t="s">
        <v>123</v>
      </c>
      <c r="E559" s="15">
        <v>2015</v>
      </c>
      <c r="F559" s="15" t="s">
        <v>101</v>
      </c>
      <c r="G559" s="15">
        <v>4</v>
      </c>
      <c r="H559" s="51">
        <v>25</v>
      </c>
      <c r="I559" s="50">
        <f t="shared" si="29"/>
        <v>0</v>
      </c>
      <c r="J559" s="50">
        <f t="shared" si="30"/>
        <v>25</v>
      </c>
      <c r="K559" s="50">
        <f t="shared" si="31"/>
        <v>0</v>
      </c>
      <c r="L559" s="15"/>
      <c r="M559" s="15"/>
      <c r="N559" s="15"/>
      <c r="O559" s="15"/>
      <c r="P559" s="15"/>
      <c r="Q559" s="15"/>
      <c r="R559" s="15"/>
      <c r="S559" s="15"/>
    </row>
    <row r="560" spans="2:19" x14ac:dyDescent="0.3">
      <c r="B560" s="53">
        <v>2020</v>
      </c>
      <c r="C560" s="15" t="s">
        <v>122</v>
      </c>
      <c r="D560" s="15" t="s">
        <v>121</v>
      </c>
      <c r="E560" s="15">
        <v>2019</v>
      </c>
      <c r="F560" s="15" t="s">
        <v>117</v>
      </c>
      <c r="G560" s="15">
        <v>5</v>
      </c>
      <c r="H560" s="51">
        <v>684</v>
      </c>
      <c r="I560" s="50">
        <f t="shared" si="29"/>
        <v>0</v>
      </c>
      <c r="J560" s="50">
        <f t="shared" si="30"/>
        <v>0</v>
      </c>
      <c r="K560" s="50">
        <f t="shared" si="31"/>
        <v>684</v>
      </c>
      <c r="L560" s="15"/>
      <c r="M560" s="15"/>
      <c r="N560" s="15"/>
      <c r="O560" s="15"/>
      <c r="P560" s="15"/>
      <c r="Q560" s="15"/>
      <c r="R560" s="15"/>
      <c r="S560" s="15"/>
    </row>
    <row r="561" spans="2:19" x14ac:dyDescent="0.3">
      <c r="B561" s="53">
        <v>2020</v>
      </c>
      <c r="C561" s="15" t="s">
        <v>120</v>
      </c>
      <c r="D561" s="15" t="s">
        <v>88</v>
      </c>
      <c r="E561" s="15">
        <v>2014</v>
      </c>
      <c r="F561" s="15" t="s">
        <v>101</v>
      </c>
      <c r="G561" s="15">
        <v>5</v>
      </c>
      <c r="H561" s="51">
        <v>0</v>
      </c>
      <c r="I561" s="50">
        <f t="shared" si="29"/>
        <v>0</v>
      </c>
      <c r="J561" s="50">
        <f t="shared" si="30"/>
        <v>0</v>
      </c>
      <c r="K561" s="50">
        <f t="shared" si="31"/>
        <v>0</v>
      </c>
      <c r="L561" s="15"/>
      <c r="M561" s="15"/>
      <c r="N561" s="15"/>
      <c r="O561" s="15"/>
      <c r="P561" s="15"/>
      <c r="Q561" s="15"/>
      <c r="R561" s="15"/>
      <c r="S561" s="15"/>
    </row>
    <row r="562" spans="2:19" x14ac:dyDescent="0.3">
      <c r="B562" s="53">
        <v>2020</v>
      </c>
      <c r="C562" s="15" t="s">
        <v>119</v>
      </c>
      <c r="D562" s="15" t="s">
        <v>118</v>
      </c>
      <c r="E562" s="15">
        <v>2020</v>
      </c>
      <c r="F562" s="15" t="s">
        <v>117</v>
      </c>
      <c r="G562" s="15">
        <v>5</v>
      </c>
      <c r="H562" s="51">
        <v>115</v>
      </c>
      <c r="I562" s="50">
        <f t="shared" si="29"/>
        <v>0</v>
      </c>
      <c r="J562" s="50">
        <f t="shared" si="30"/>
        <v>0</v>
      </c>
      <c r="K562" s="50">
        <f t="shared" si="31"/>
        <v>115</v>
      </c>
      <c r="L562" s="15"/>
      <c r="M562" s="15"/>
      <c r="N562" s="15"/>
      <c r="O562" s="15"/>
      <c r="P562" s="15"/>
      <c r="Q562" s="15"/>
      <c r="R562" s="15"/>
      <c r="S562" s="15"/>
    </row>
    <row r="563" spans="2:19" x14ac:dyDescent="0.3">
      <c r="B563" s="53">
        <v>2020</v>
      </c>
      <c r="C563" s="15" t="s">
        <v>116</v>
      </c>
      <c r="D563" s="15" t="s">
        <v>115</v>
      </c>
      <c r="E563" s="15">
        <v>2021</v>
      </c>
      <c r="F563" s="15" t="s">
        <v>82</v>
      </c>
      <c r="G563" s="15">
        <v>5</v>
      </c>
      <c r="H563" s="51">
        <v>0</v>
      </c>
      <c r="I563" s="50">
        <f t="shared" si="29"/>
        <v>0</v>
      </c>
      <c r="J563" s="50">
        <f t="shared" si="30"/>
        <v>0</v>
      </c>
      <c r="K563" s="50">
        <f t="shared" si="31"/>
        <v>0</v>
      </c>
      <c r="L563" s="15"/>
      <c r="M563" s="15"/>
      <c r="N563" s="15"/>
      <c r="O563" s="15"/>
      <c r="P563" s="15"/>
      <c r="Q563" s="15"/>
      <c r="R563" s="15"/>
      <c r="S563" s="15"/>
    </row>
    <row r="564" spans="2:19" x14ac:dyDescent="0.3">
      <c r="B564" s="53">
        <v>2020</v>
      </c>
      <c r="C564" s="15" t="s">
        <v>114</v>
      </c>
      <c r="D564" s="15" t="s">
        <v>113</v>
      </c>
      <c r="E564" s="15">
        <v>2014</v>
      </c>
      <c r="F564" s="15" t="s">
        <v>90</v>
      </c>
      <c r="G564" s="15">
        <v>5</v>
      </c>
      <c r="H564" s="51">
        <v>78</v>
      </c>
      <c r="I564" s="50">
        <f t="shared" si="29"/>
        <v>0</v>
      </c>
      <c r="J564" s="50">
        <f t="shared" si="30"/>
        <v>0</v>
      </c>
      <c r="K564" s="50">
        <f t="shared" si="31"/>
        <v>78</v>
      </c>
      <c r="L564" s="15"/>
      <c r="M564" s="15"/>
      <c r="N564" s="15"/>
      <c r="O564" s="15"/>
      <c r="P564" s="15"/>
      <c r="Q564" s="15"/>
      <c r="R564" s="15"/>
      <c r="S564" s="15"/>
    </row>
    <row r="565" spans="2:19" x14ac:dyDescent="0.3">
      <c r="B565" s="53">
        <v>2020</v>
      </c>
      <c r="C565" s="15" t="s">
        <v>112</v>
      </c>
      <c r="D565" s="15" t="s">
        <v>111</v>
      </c>
      <c r="E565" s="15">
        <v>2017</v>
      </c>
      <c r="F565" s="15" t="s">
        <v>94</v>
      </c>
      <c r="G565" s="15">
        <v>5</v>
      </c>
      <c r="H565" s="51">
        <v>1952</v>
      </c>
      <c r="I565" s="50">
        <f t="shared" si="29"/>
        <v>0</v>
      </c>
      <c r="J565" s="50">
        <f t="shared" si="30"/>
        <v>0</v>
      </c>
      <c r="K565" s="50">
        <f t="shared" si="31"/>
        <v>1952</v>
      </c>
      <c r="L565" s="15"/>
      <c r="M565" s="15"/>
      <c r="N565" s="15"/>
      <c r="O565" s="15"/>
      <c r="P565" s="15"/>
      <c r="Q565" s="15"/>
      <c r="R565" s="15"/>
      <c r="S565" s="15"/>
    </row>
    <row r="566" spans="2:19" x14ac:dyDescent="0.3">
      <c r="B566" s="53">
        <v>2020</v>
      </c>
      <c r="C566" s="15" t="s">
        <v>110</v>
      </c>
      <c r="D566" s="15" t="s">
        <v>109</v>
      </c>
      <c r="E566" s="15">
        <v>2019</v>
      </c>
      <c r="F566" s="15" t="s">
        <v>99</v>
      </c>
      <c r="G566" s="15">
        <v>4</v>
      </c>
      <c r="H566" s="51">
        <v>0</v>
      </c>
      <c r="I566" s="50">
        <f t="shared" si="29"/>
        <v>0</v>
      </c>
      <c r="J566" s="50">
        <f t="shared" si="30"/>
        <v>0</v>
      </c>
      <c r="K566" s="50">
        <f t="shared" si="31"/>
        <v>0</v>
      </c>
      <c r="L566" s="15"/>
      <c r="M566" s="15"/>
      <c r="N566" s="15"/>
      <c r="O566" s="15"/>
      <c r="P566" s="15"/>
      <c r="Q566" s="15"/>
      <c r="R566" s="15"/>
      <c r="S566" s="15"/>
    </row>
    <row r="567" spans="2:19" x14ac:dyDescent="0.3">
      <c r="B567" s="53">
        <v>2020</v>
      </c>
      <c r="C567" s="15" t="s">
        <v>108</v>
      </c>
      <c r="D567" s="15" t="s">
        <v>107</v>
      </c>
      <c r="E567" s="15">
        <v>2019</v>
      </c>
      <c r="F567" s="15" t="s">
        <v>101</v>
      </c>
      <c r="G567" s="15">
        <v>5</v>
      </c>
      <c r="H567" s="51">
        <v>1564</v>
      </c>
      <c r="I567" s="50">
        <f t="shared" si="29"/>
        <v>0</v>
      </c>
      <c r="J567" s="50">
        <f t="shared" si="30"/>
        <v>0</v>
      </c>
      <c r="K567" s="50">
        <f t="shared" si="31"/>
        <v>1564</v>
      </c>
      <c r="L567" s="15"/>
      <c r="M567" s="15"/>
      <c r="N567" s="15"/>
      <c r="O567" s="15"/>
      <c r="P567" s="15"/>
      <c r="Q567" s="15"/>
      <c r="R567" s="15"/>
      <c r="S567" s="15"/>
    </row>
    <row r="568" spans="2:19" x14ac:dyDescent="0.3">
      <c r="B568" s="53">
        <v>2020</v>
      </c>
      <c r="C568" s="15" t="s">
        <v>106</v>
      </c>
      <c r="D568" s="15" t="s">
        <v>105</v>
      </c>
      <c r="E568" s="15">
        <v>2016</v>
      </c>
      <c r="F568" s="15" t="s">
        <v>82</v>
      </c>
      <c r="G568" s="15">
        <v>5</v>
      </c>
      <c r="H568" s="51">
        <v>578</v>
      </c>
      <c r="I568" s="50">
        <f t="shared" si="29"/>
        <v>0</v>
      </c>
      <c r="J568" s="50">
        <f t="shared" si="30"/>
        <v>0</v>
      </c>
      <c r="K568" s="50">
        <f t="shared" si="31"/>
        <v>578</v>
      </c>
      <c r="L568" s="15"/>
      <c r="M568" s="15"/>
      <c r="N568" s="15"/>
      <c r="O568" s="15"/>
      <c r="P568" s="15"/>
      <c r="Q568" s="15"/>
      <c r="R568" s="15"/>
      <c r="S568" s="15"/>
    </row>
    <row r="569" spans="2:19" x14ac:dyDescent="0.3">
      <c r="B569" s="53">
        <v>2020</v>
      </c>
      <c r="C569" s="15" t="s">
        <v>104</v>
      </c>
      <c r="D569" s="15" t="s">
        <v>103</v>
      </c>
      <c r="E569" s="15">
        <v>2018</v>
      </c>
      <c r="F569" s="15" t="s">
        <v>77</v>
      </c>
      <c r="G569" s="15">
        <v>5</v>
      </c>
      <c r="H569" s="51">
        <v>5</v>
      </c>
      <c r="I569" s="50">
        <f t="shared" si="29"/>
        <v>0</v>
      </c>
      <c r="J569" s="50">
        <f t="shared" si="30"/>
        <v>0</v>
      </c>
      <c r="K569" s="50">
        <f t="shared" si="31"/>
        <v>5</v>
      </c>
      <c r="L569" s="15"/>
      <c r="M569" s="15"/>
      <c r="N569" s="15"/>
      <c r="O569" s="15"/>
      <c r="P569" s="15"/>
      <c r="Q569" s="15"/>
      <c r="R569" s="15"/>
      <c r="S569" s="15"/>
    </row>
    <row r="570" spans="2:19" x14ac:dyDescent="0.3">
      <c r="B570" s="53">
        <v>2020</v>
      </c>
      <c r="C570" s="15" t="s">
        <v>102</v>
      </c>
      <c r="D570" s="15" t="s">
        <v>88</v>
      </c>
      <c r="E570" s="15">
        <v>2015</v>
      </c>
      <c r="F570" s="15" t="s">
        <v>101</v>
      </c>
      <c r="G570" s="15">
        <v>5</v>
      </c>
      <c r="H570" s="51">
        <v>18</v>
      </c>
      <c r="I570" s="50">
        <f t="shared" si="29"/>
        <v>0</v>
      </c>
      <c r="J570" s="50">
        <f t="shared" si="30"/>
        <v>0</v>
      </c>
      <c r="K570" s="50">
        <f t="shared" si="31"/>
        <v>18</v>
      </c>
      <c r="L570" s="15"/>
      <c r="M570" s="15"/>
      <c r="N570" s="15"/>
      <c r="O570" s="15"/>
      <c r="P570" s="15"/>
      <c r="Q570" s="15"/>
      <c r="R570" s="15"/>
      <c r="S570" s="15"/>
    </row>
    <row r="571" spans="2:19" x14ac:dyDescent="0.3">
      <c r="B571" s="53">
        <v>2020</v>
      </c>
      <c r="C571" s="15" t="s">
        <v>100</v>
      </c>
      <c r="D571" s="15" t="s">
        <v>88</v>
      </c>
      <c r="E571" s="15">
        <v>2013</v>
      </c>
      <c r="F571" s="15" t="s">
        <v>99</v>
      </c>
      <c r="G571" s="15">
        <v>4</v>
      </c>
      <c r="H571" s="51">
        <v>0</v>
      </c>
      <c r="I571" s="50">
        <f t="shared" si="29"/>
        <v>0</v>
      </c>
      <c r="J571" s="50">
        <f t="shared" si="30"/>
        <v>0</v>
      </c>
      <c r="K571" s="50">
        <f t="shared" si="31"/>
        <v>0</v>
      </c>
      <c r="L571" s="15"/>
      <c r="M571" s="15"/>
      <c r="N571" s="15"/>
      <c r="O571" s="15"/>
      <c r="P571" s="15"/>
      <c r="Q571" s="15"/>
      <c r="R571" s="15"/>
      <c r="S571" s="15"/>
    </row>
    <row r="572" spans="2:19" x14ac:dyDescent="0.3">
      <c r="B572" s="53">
        <v>2020</v>
      </c>
      <c r="C572" s="15" t="s">
        <v>98</v>
      </c>
      <c r="D572" s="15" t="s">
        <v>97</v>
      </c>
      <c r="E572" s="15">
        <v>2017</v>
      </c>
      <c r="F572" s="15" t="s">
        <v>82</v>
      </c>
      <c r="G572" s="15">
        <v>5</v>
      </c>
      <c r="H572" s="51">
        <v>1643</v>
      </c>
      <c r="I572" s="50">
        <f t="shared" si="29"/>
        <v>0</v>
      </c>
      <c r="J572" s="50">
        <f t="shared" si="30"/>
        <v>0</v>
      </c>
      <c r="K572" s="50">
        <f t="shared" si="31"/>
        <v>1643</v>
      </c>
      <c r="L572" s="15"/>
      <c r="M572" s="15"/>
      <c r="N572" s="15"/>
      <c r="O572" s="15"/>
      <c r="P572" s="15"/>
      <c r="Q572" s="15"/>
      <c r="R572" s="15"/>
      <c r="S572" s="15"/>
    </row>
    <row r="573" spans="2:19" x14ac:dyDescent="0.3">
      <c r="B573" s="53">
        <v>2020</v>
      </c>
      <c r="C573" s="15" t="s">
        <v>96</v>
      </c>
      <c r="D573" s="15" t="s">
        <v>95</v>
      </c>
      <c r="E573" s="15">
        <v>2019</v>
      </c>
      <c r="F573" s="15" t="s">
        <v>94</v>
      </c>
      <c r="G573" s="15">
        <v>3</v>
      </c>
      <c r="H573" s="51">
        <v>106</v>
      </c>
      <c r="I573" s="50">
        <f t="shared" si="29"/>
        <v>106</v>
      </c>
      <c r="J573" s="50">
        <f t="shared" si="30"/>
        <v>0</v>
      </c>
      <c r="K573" s="50">
        <f t="shared" si="31"/>
        <v>0</v>
      </c>
      <c r="L573" s="15"/>
      <c r="M573" s="15"/>
      <c r="N573" s="15"/>
      <c r="O573" s="15"/>
      <c r="P573" s="15"/>
      <c r="Q573" s="15"/>
      <c r="R573" s="15"/>
      <c r="S573" s="15"/>
    </row>
    <row r="574" spans="2:19" x14ac:dyDescent="0.3">
      <c r="B574" s="53">
        <v>2020</v>
      </c>
      <c r="C574" s="15" t="s">
        <v>93</v>
      </c>
      <c r="D574" s="15" t="s">
        <v>92</v>
      </c>
      <c r="E574" s="15">
        <v>2018</v>
      </c>
      <c r="F574" s="15" t="s">
        <v>90</v>
      </c>
      <c r="G574" s="15">
        <v>5</v>
      </c>
      <c r="H574" s="51">
        <v>0</v>
      </c>
      <c r="I574" s="50">
        <f t="shared" si="29"/>
        <v>0</v>
      </c>
      <c r="J574" s="50">
        <f t="shared" si="30"/>
        <v>0</v>
      </c>
      <c r="K574" s="50">
        <f t="shared" si="31"/>
        <v>0</v>
      </c>
      <c r="L574" s="15"/>
      <c r="M574" s="15"/>
      <c r="N574" s="15"/>
      <c r="O574" s="15"/>
      <c r="P574" s="15"/>
      <c r="Q574" s="15"/>
      <c r="R574" s="15"/>
      <c r="S574" s="15"/>
    </row>
    <row r="575" spans="2:19" x14ac:dyDescent="0.3">
      <c r="B575" s="53">
        <v>2020</v>
      </c>
      <c r="C575" s="15" t="s">
        <v>91</v>
      </c>
      <c r="D575" s="15" t="s">
        <v>88</v>
      </c>
      <c r="E575" s="15">
        <v>2018</v>
      </c>
      <c r="F575" s="15" t="s">
        <v>90</v>
      </c>
      <c r="G575" s="15">
        <v>5</v>
      </c>
      <c r="H575" s="51">
        <v>25</v>
      </c>
      <c r="I575" s="50">
        <f t="shared" si="29"/>
        <v>0</v>
      </c>
      <c r="J575" s="50">
        <f t="shared" si="30"/>
        <v>0</v>
      </c>
      <c r="K575" s="50">
        <f t="shared" si="31"/>
        <v>25</v>
      </c>
      <c r="L575" s="15"/>
      <c r="M575" s="15"/>
      <c r="N575" s="15"/>
      <c r="O575" s="15"/>
      <c r="P575" s="15"/>
      <c r="Q575" s="15"/>
      <c r="R575" s="15"/>
      <c r="S575" s="15"/>
    </row>
    <row r="576" spans="2:19" x14ac:dyDescent="0.3">
      <c r="B576" s="53">
        <v>2020</v>
      </c>
      <c r="C576" s="15" t="s">
        <v>89</v>
      </c>
      <c r="D576" s="15" t="s">
        <v>88</v>
      </c>
      <c r="E576" s="15">
        <v>2017</v>
      </c>
      <c r="F576" s="15" t="s">
        <v>85</v>
      </c>
      <c r="G576" s="15">
        <v>5</v>
      </c>
      <c r="H576" s="51">
        <v>0</v>
      </c>
      <c r="I576" s="50">
        <f t="shared" si="29"/>
        <v>0</v>
      </c>
      <c r="J576" s="50">
        <f t="shared" si="30"/>
        <v>0</v>
      </c>
      <c r="K576" s="50">
        <f t="shared" si="31"/>
        <v>0</v>
      </c>
      <c r="L576" s="15"/>
      <c r="M576" s="15"/>
      <c r="N576" s="15"/>
      <c r="O576" s="15"/>
      <c r="P576" s="15"/>
      <c r="Q576" s="15"/>
      <c r="R576" s="15"/>
      <c r="S576" s="15"/>
    </row>
    <row r="577" spans="2:19" x14ac:dyDescent="0.3">
      <c r="B577" s="53">
        <v>2020</v>
      </c>
      <c r="C577" s="15" t="s">
        <v>87</v>
      </c>
      <c r="D577" s="15" t="s">
        <v>86</v>
      </c>
      <c r="E577" s="15">
        <v>2017</v>
      </c>
      <c r="F577" s="15" t="s">
        <v>85</v>
      </c>
      <c r="G577" s="15">
        <v>5</v>
      </c>
      <c r="H577" s="51">
        <v>7</v>
      </c>
      <c r="I577" s="50">
        <f t="shared" si="29"/>
        <v>0</v>
      </c>
      <c r="J577" s="50">
        <f t="shared" si="30"/>
        <v>0</v>
      </c>
      <c r="K577" s="50">
        <f t="shared" si="31"/>
        <v>7</v>
      </c>
      <c r="L577" s="15"/>
      <c r="M577" s="15"/>
      <c r="N577" s="15"/>
      <c r="O577" s="15"/>
      <c r="P577" s="15"/>
      <c r="Q577" s="15"/>
      <c r="R577" s="15"/>
      <c r="S577" s="15"/>
    </row>
    <row r="578" spans="2:19" x14ac:dyDescent="0.3">
      <c r="B578" s="53">
        <v>2020</v>
      </c>
      <c r="C578" s="15" t="s">
        <v>84</v>
      </c>
      <c r="D578" s="15" t="s">
        <v>83</v>
      </c>
      <c r="E578" s="15">
        <v>2018</v>
      </c>
      <c r="F578" s="15" t="s">
        <v>82</v>
      </c>
      <c r="G578" s="15">
        <v>5</v>
      </c>
      <c r="H578" s="51">
        <v>974</v>
      </c>
      <c r="I578" s="50">
        <f t="shared" si="29"/>
        <v>0</v>
      </c>
      <c r="J578" s="50">
        <f t="shared" si="30"/>
        <v>0</v>
      </c>
      <c r="K578" s="50">
        <f t="shared" si="31"/>
        <v>974</v>
      </c>
      <c r="L578" s="15"/>
      <c r="M578" s="15"/>
      <c r="N578" s="15"/>
      <c r="O578" s="15"/>
      <c r="P578" s="15"/>
      <c r="Q578" s="15"/>
      <c r="R578" s="15"/>
      <c r="S578" s="15"/>
    </row>
    <row r="579" spans="2:19" x14ac:dyDescent="0.3">
      <c r="B579" s="53">
        <v>2020</v>
      </c>
      <c r="C579" s="15" t="s">
        <v>81</v>
      </c>
      <c r="D579" s="15" t="s">
        <v>80</v>
      </c>
      <c r="E579" s="15">
        <v>2017</v>
      </c>
      <c r="F579" s="15" t="s">
        <v>77</v>
      </c>
      <c r="G579" s="15">
        <v>5</v>
      </c>
      <c r="H579" s="51">
        <v>326</v>
      </c>
      <c r="I579" s="50">
        <f t="shared" si="29"/>
        <v>0</v>
      </c>
      <c r="J579" s="50">
        <f t="shared" si="30"/>
        <v>0</v>
      </c>
      <c r="K579" s="50">
        <f t="shared" si="31"/>
        <v>326</v>
      </c>
      <c r="L579" s="15"/>
      <c r="M579" s="15"/>
      <c r="N579" s="15"/>
      <c r="O579" s="15"/>
      <c r="P579" s="15"/>
      <c r="Q579" s="15"/>
      <c r="R579" s="15"/>
      <c r="S579" s="15"/>
    </row>
    <row r="580" spans="2:19" x14ac:dyDescent="0.3">
      <c r="B580" s="53">
        <v>2020</v>
      </c>
      <c r="C580" s="15" t="s">
        <v>79</v>
      </c>
      <c r="D580" s="15" t="s">
        <v>78</v>
      </c>
      <c r="E580" s="15">
        <v>2015</v>
      </c>
      <c r="F580" s="15" t="s">
        <v>77</v>
      </c>
      <c r="G580" s="15">
        <v>5</v>
      </c>
      <c r="H580" s="51">
        <v>85</v>
      </c>
      <c r="I580" s="50">
        <f t="shared" si="29"/>
        <v>0</v>
      </c>
      <c r="J580" s="50">
        <f t="shared" si="30"/>
        <v>0</v>
      </c>
      <c r="K580" s="50">
        <f t="shared" si="31"/>
        <v>85</v>
      </c>
      <c r="L580" s="15"/>
      <c r="M580" s="15"/>
      <c r="N580" s="15"/>
      <c r="O580" s="15"/>
      <c r="P580" s="15"/>
      <c r="Q580" s="15"/>
      <c r="R580" s="15"/>
      <c r="S580" s="15"/>
    </row>
    <row r="581" spans="2:19" x14ac:dyDescent="0.3">
      <c r="B581" s="53">
        <v>2020</v>
      </c>
      <c r="C581" s="52" t="s">
        <v>47</v>
      </c>
      <c r="D581" s="52" t="s">
        <v>47</v>
      </c>
      <c r="E581" s="15" t="s">
        <v>47</v>
      </c>
      <c r="F581" s="15" t="s">
        <v>47</v>
      </c>
      <c r="G581" s="15" t="s">
        <v>76</v>
      </c>
      <c r="H581" s="51">
        <v>2690</v>
      </c>
      <c r="I581" s="50">
        <f t="shared" si="29"/>
        <v>0</v>
      </c>
      <c r="J581" s="50">
        <f t="shared" si="30"/>
        <v>0</v>
      </c>
      <c r="K581" s="50">
        <f t="shared" si="31"/>
        <v>0</v>
      </c>
      <c r="L581" s="15"/>
      <c r="M581" s="15"/>
      <c r="N581" s="15"/>
      <c r="O581" s="15"/>
      <c r="P581" s="15"/>
      <c r="Q581" s="15"/>
      <c r="R581" s="15"/>
      <c r="S581" s="15"/>
    </row>
    <row r="582" spans="2:19" x14ac:dyDescent="0.3">
      <c r="B582" s="13">
        <v>2020</v>
      </c>
      <c r="C582" s="14" t="s">
        <v>33</v>
      </c>
      <c r="D582" s="49" t="s">
        <v>47</v>
      </c>
      <c r="E582" s="49" t="s">
        <v>47</v>
      </c>
      <c r="F582" s="49" t="s">
        <v>47</v>
      </c>
      <c r="G582" s="49" t="s">
        <v>47</v>
      </c>
      <c r="H582" s="48">
        <f>SUM(H294:H580)</f>
        <v>74308</v>
      </c>
      <c r="I582" s="16">
        <f>SUM(I294:I580)</f>
        <v>5650</v>
      </c>
      <c r="J582" s="16">
        <f t="shared" ref="J582:K582" si="32">SUM(J294:J580)</f>
        <v>16681</v>
      </c>
      <c r="K582" s="16">
        <f t="shared" si="32"/>
        <v>51977</v>
      </c>
      <c r="L582" s="47">
        <f>SUM(J582:K582)/$H582</f>
        <v>0.92396511815686067</v>
      </c>
      <c r="M582" s="47">
        <f>K582/$H582</f>
        <v>0.69948054045324859</v>
      </c>
      <c r="N582" s="15"/>
      <c r="O582" s="15"/>
      <c r="P582" s="15"/>
      <c r="Q582" s="15"/>
      <c r="R582" s="15"/>
      <c r="S582" s="15"/>
    </row>
    <row r="583" spans="2:19" x14ac:dyDescent="0.3">
      <c r="B583" s="13">
        <v>2020</v>
      </c>
      <c r="C583" s="14" t="s">
        <v>34</v>
      </c>
      <c r="D583" s="49" t="s">
        <v>47</v>
      </c>
      <c r="E583" s="49" t="s">
        <v>47</v>
      </c>
      <c r="F583" s="49" t="s">
        <v>47</v>
      </c>
      <c r="G583" s="49" t="s">
        <v>47</v>
      </c>
      <c r="H583" s="48">
        <f>SUM(H294:H581)</f>
        <v>76998</v>
      </c>
      <c r="I583" s="16">
        <f>SUM(I294:I580)</f>
        <v>5650</v>
      </c>
      <c r="J583" s="16">
        <f t="shared" ref="J583:K583" si="33">SUM(J294:J580)</f>
        <v>16681</v>
      </c>
      <c r="K583" s="16">
        <f t="shared" si="33"/>
        <v>51977</v>
      </c>
      <c r="L583" s="47">
        <f>SUM(J583:K583)/$H583</f>
        <v>0.89168549832463184</v>
      </c>
      <c r="M583" s="47">
        <f>K583/$H583</f>
        <v>0.67504350762357468</v>
      </c>
      <c r="N583" s="16">
        <v>17.399999999999999</v>
      </c>
      <c r="O583" s="16"/>
      <c r="P583" s="16"/>
      <c r="Q583" s="16">
        <v>4.4800000000000004</v>
      </c>
      <c r="R583" s="16"/>
      <c r="S583" s="16"/>
    </row>
    <row r="585" spans="2:19" x14ac:dyDescent="0.3">
      <c r="B585" s="21" t="s">
        <v>35</v>
      </c>
      <c r="C585" s="22"/>
      <c r="D585" s="23"/>
    </row>
    <row r="586" spans="2:19" x14ac:dyDescent="0.3">
      <c r="B586" s="21"/>
      <c r="C586" s="22"/>
      <c r="D586" s="23"/>
    </row>
    <row r="587" spans="2:19" x14ac:dyDescent="0.3">
      <c r="B587" s="24"/>
      <c r="C587" s="22" t="s">
        <v>36</v>
      </c>
      <c r="D587" s="25" t="s">
        <v>37</v>
      </c>
    </row>
    <row r="588" spans="2:19" x14ac:dyDescent="0.3">
      <c r="B588" s="45"/>
      <c r="C588" s="22" t="s">
        <v>75</v>
      </c>
      <c r="D588" s="25" t="s">
        <v>74</v>
      </c>
    </row>
    <row r="590" spans="2:19" x14ac:dyDescent="0.3">
      <c r="B590" s="22" t="s">
        <v>25</v>
      </c>
      <c r="C590" s="22" t="s">
        <v>38</v>
      </c>
    </row>
    <row r="591" spans="2:19" x14ac:dyDescent="0.3">
      <c r="B591" s="22" t="s">
        <v>26</v>
      </c>
      <c r="C591" s="22" t="s">
        <v>39</v>
      </c>
    </row>
    <row r="592" spans="2:19" x14ac:dyDescent="0.3">
      <c r="B592" s="22" t="s">
        <v>28</v>
      </c>
      <c r="C592" s="22" t="s">
        <v>40</v>
      </c>
    </row>
    <row r="593" spans="2:3" x14ac:dyDescent="0.3">
      <c r="B593" s="22" t="s">
        <v>29</v>
      </c>
      <c r="C593" s="22" t="s">
        <v>41</v>
      </c>
    </row>
    <row r="594" spans="2:3" x14ac:dyDescent="0.3">
      <c r="B594" s="22" t="s">
        <v>30</v>
      </c>
      <c r="C594" s="22" t="s">
        <v>42</v>
      </c>
    </row>
    <row r="595" spans="2:3" x14ac:dyDescent="0.3">
      <c r="B595" s="22" t="s">
        <v>31</v>
      </c>
      <c r="C595" s="22" t="s">
        <v>43</v>
      </c>
    </row>
    <row r="596" spans="2:3" x14ac:dyDescent="0.3">
      <c r="B596" s="22" t="s">
        <v>32</v>
      </c>
      <c r="C596" s="22" t="s">
        <v>44</v>
      </c>
    </row>
  </sheetData>
  <sheetProtection sheet="1" autoFilter="0"/>
  <autoFilter ref="B3:S583" xr:uid="{00000000-0009-0000-0000-000009000000}"/>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112AD-AA24-4C60-96C0-A0686CC070BE}">
  <dimension ref="A2:S25"/>
  <sheetViews>
    <sheetView zoomScale="85" zoomScaleNormal="85" workbookViewId="0">
      <selection activeCell="C15" sqref="C15"/>
    </sheetView>
  </sheetViews>
  <sheetFormatPr defaultColWidth="9.109375" defaultRowHeight="15.6" x14ac:dyDescent="0.3"/>
  <cols>
    <col min="1" max="1" width="80.88671875" style="36" customWidth="1"/>
    <col min="2" max="2" width="45.6640625" style="27" customWidth="1"/>
    <col min="3" max="3" width="31.5546875" style="27" customWidth="1"/>
    <col min="4" max="4" width="45.6640625" style="27" customWidth="1"/>
    <col min="5" max="5" width="33.109375" style="27" customWidth="1"/>
    <col min="6" max="6" width="45.6640625" style="27" hidden="1" customWidth="1"/>
    <col min="7" max="7" width="3" style="27" hidden="1" customWidth="1"/>
    <col min="8" max="8" width="45.6640625" style="27" customWidth="1"/>
    <col min="9" max="9" width="14.44140625" style="27" customWidth="1"/>
    <col min="10" max="10" width="45.6640625" style="27" customWidth="1"/>
    <col min="11" max="11" width="11.6640625" style="27" customWidth="1"/>
    <col min="12" max="12" width="45.6640625" style="27" customWidth="1"/>
    <col min="13" max="13" width="11.6640625" style="27" customWidth="1"/>
    <col min="14" max="14" width="45.6640625" style="27" customWidth="1"/>
    <col min="15" max="15" width="11.88671875" style="27" customWidth="1"/>
    <col min="16" max="16" width="45.6640625" style="27" customWidth="1"/>
    <col min="17" max="17" width="11.6640625" style="27" customWidth="1"/>
    <col min="18" max="18" width="9.109375" style="27" customWidth="1"/>
    <col min="19" max="19" width="80.88671875" style="36" customWidth="1"/>
    <col min="20" max="20" width="47.33203125" style="27" customWidth="1"/>
    <col min="21" max="21" width="19.44140625" style="27" customWidth="1"/>
    <col min="22" max="16384" width="9.109375" style="27"/>
  </cols>
  <sheetData>
    <row r="2" spans="1:3" ht="20.399999999999999" x14ac:dyDescent="0.3">
      <c r="A2" s="38" t="s">
        <v>49</v>
      </c>
      <c r="B2" s="39"/>
      <c r="C2" s="40"/>
    </row>
    <row r="3" spans="1:3" x14ac:dyDescent="0.3">
      <c r="A3" s="41" t="s">
        <v>50</v>
      </c>
      <c r="B3" s="42"/>
      <c r="C3" s="43" t="s">
        <v>45</v>
      </c>
    </row>
    <row r="4" spans="1:3" ht="62.4" x14ac:dyDescent="0.3">
      <c r="A4" s="32" t="s">
        <v>51</v>
      </c>
      <c r="B4" s="31" t="s">
        <v>686</v>
      </c>
      <c r="C4" s="31"/>
    </row>
    <row r="5" spans="1:3" x14ac:dyDescent="0.3">
      <c r="A5" s="32" t="s">
        <v>53</v>
      </c>
      <c r="B5" s="31" t="s">
        <v>54</v>
      </c>
      <c r="C5" s="31"/>
    </row>
    <row r="6" spans="1:3" x14ac:dyDescent="0.3">
      <c r="A6" s="32" t="s">
        <v>46</v>
      </c>
      <c r="B6" s="5" t="s">
        <v>55</v>
      </c>
      <c r="C6" s="31"/>
    </row>
    <row r="7" spans="1:3" ht="7.5" customHeight="1" x14ac:dyDescent="0.3">
      <c r="A7" s="32"/>
      <c r="B7" s="5"/>
      <c r="C7" s="5"/>
    </row>
    <row r="8" spans="1:3" x14ac:dyDescent="0.3">
      <c r="A8" s="29" t="s">
        <v>56</v>
      </c>
      <c r="B8" s="40"/>
      <c r="C8" s="43" t="s">
        <v>45</v>
      </c>
    </row>
    <row r="9" spans="1:3" x14ac:dyDescent="0.3">
      <c r="A9" s="32" t="s">
        <v>57</v>
      </c>
      <c r="B9" s="31" t="s">
        <v>683</v>
      </c>
      <c r="C9" s="31"/>
    </row>
    <row r="10" spans="1:3" x14ac:dyDescent="0.3">
      <c r="A10" s="34" t="s">
        <v>59</v>
      </c>
      <c r="B10" s="31" t="s">
        <v>60</v>
      </c>
      <c r="C10" s="31"/>
    </row>
    <row r="11" spans="1:3" ht="31.2" x14ac:dyDescent="0.3">
      <c r="A11" s="33" t="s">
        <v>61</v>
      </c>
      <c r="B11" s="31" t="s">
        <v>685</v>
      </c>
      <c r="C11" s="31"/>
    </row>
    <row r="12" spans="1:3" ht="30.75" customHeight="1" x14ac:dyDescent="0.3">
      <c r="A12" s="33" t="s">
        <v>63</v>
      </c>
      <c r="B12" s="31" t="s">
        <v>684</v>
      </c>
      <c r="C12" s="31"/>
    </row>
    <row r="13" spans="1:3" x14ac:dyDescent="0.3">
      <c r="A13" s="34" t="s">
        <v>65</v>
      </c>
      <c r="B13" s="31"/>
      <c r="C13" s="31"/>
    </row>
    <row r="14" spans="1:3" x14ac:dyDescent="0.3">
      <c r="A14" s="34" t="s">
        <v>67</v>
      </c>
      <c r="B14" s="31"/>
      <c r="C14" s="31"/>
    </row>
    <row r="15" spans="1:3" ht="93.6" x14ac:dyDescent="0.3">
      <c r="A15" s="35">
        <v>2019</v>
      </c>
      <c r="B15" s="113">
        <v>2.1999999999999999E-2</v>
      </c>
      <c r="C15" s="157" t="s">
        <v>690</v>
      </c>
    </row>
    <row r="16" spans="1:3" x14ac:dyDescent="0.3">
      <c r="A16" s="35">
        <v>2020</v>
      </c>
      <c r="B16" s="113">
        <v>1.5100000000000001E-2</v>
      </c>
      <c r="C16" s="31"/>
    </row>
    <row r="17" spans="1:3" ht="8.25" customHeight="1" x14ac:dyDescent="0.3">
      <c r="A17" s="32"/>
      <c r="B17" s="5"/>
      <c r="C17" s="5"/>
    </row>
    <row r="18" spans="1:3" x14ac:dyDescent="0.3">
      <c r="A18" s="29" t="s">
        <v>68</v>
      </c>
      <c r="B18" s="40"/>
      <c r="C18" s="43" t="s">
        <v>45</v>
      </c>
    </row>
    <row r="19" spans="1:3" x14ac:dyDescent="0.3">
      <c r="A19" s="32" t="s">
        <v>57</v>
      </c>
      <c r="B19" s="31" t="s">
        <v>683</v>
      </c>
      <c r="C19" s="31"/>
    </row>
    <row r="20" spans="1:3" x14ac:dyDescent="0.3">
      <c r="A20" s="34" t="s">
        <v>59</v>
      </c>
      <c r="B20" s="31" t="s">
        <v>60</v>
      </c>
      <c r="C20" s="31"/>
    </row>
    <row r="21" spans="1:3" x14ac:dyDescent="0.3">
      <c r="A21" s="32" t="s">
        <v>69</v>
      </c>
      <c r="B21" s="31" t="s">
        <v>682</v>
      </c>
      <c r="C21" s="31"/>
    </row>
    <row r="22" spans="1:3" x14ac:dyDescent="0.3">
      <c r="A22" s="32" t="s">
        <v>70</v>
      </c>
      <c r="B22" s="31" t="s">
        <v>60</v>
      </c>
      <c r="C22" s="31" t="s">
        <v>681</v>
      </c>
    </row>
    <row r="23" spans="1:3" ht="78" x14ac:dyDescent="0.3">
      <c r="A23" s="32" t="s">
        <v>71</v>
      </c>
      <c r="B23" s="31" t="s">
        <v>680</v>
      </c>
      <c r="C23" s="31"/>
    </row>
    <row r="24" spans="1:3" ht="26.25" customHeight="1" x14ac:dyDescent="0.3">
      <c r="A24" s="30" t="s">
        <v>72</v>
      </c>
      <c r="B24" s="31" t="s">
        <v>47</v>
      </c>
      <c r="C24" s="31" t="s">
        <v>679</v>
      </c>
    </row>
    <row r="25" spans="1:3" x14ac:dyDescent="0.3">
      <c r="A25" s="32" t="s">
        <v>73</v>
      </c>
      <c r="B25" s="31" t="s">
        <v>47</v>
      </c>
      <c r="C25" s="31"/>
    </row>
  </sheetData>
  <dataValidations count="1">
    <dataValidation type="list" allowBlank="1" showInputMessage="1" showErrorMessage="1" sqref="B6" xr:uid="{00000000-0002-0000-0C00-000003000000}">
      <formula1>"Please select, Roadside observations by researchers, Automated measurements, Self-reported behaviour, Observations/measurements by the police, Analysis of video images, Analysis of existing databases, Other (please specify)"</formula1>
    </dataValidation>
  </dataValidations>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66C36-E0CF-4697-B052-C9055E0B3AC3}">
  <dimension ref="B1:S22"/>
  <sheetViews>
    <sheetView topLeftCell="G1" zoomScale="85" zoomScaleNormal="85" workbookViewId="0">
      <selection activeCell="H6" sqref="H6"/>
    </sheetView>
  </sheetViews>
  <sheetFormatPr defaultColWidth="9.109375" defaultRowHeight="15.6" x14ac:dyDescent="0.3"/>
  <cols>
    <col min="1" max="1" width="5.6640625" style="2" customWidth="1"/>
    <col min="2" max="2" width="27.44140625" style="28" customWidth="1"/>
    <col min="3" max="3" width="46" style="2" customWidth="1"/>
    <col min="4" max="4" width="47.6640625" style="2" customWidth="1"/>
    <col min="5" max="5" width="42.44140625" style="2" customWidth="1"/>
    <col min="6" max="7" width="33.6640625" style="2" customWidth="1"/>
    <col min="8" max="8" width="39.109375" style="116" customWidth="1"/>
    <col min="9" max="9" width="38.88671875" style="116" customWidth="1"/>
    <col min="10" max="10" width="32.33203125" style="2" customWidth="1"/>
    <col min="11" max="11" width="38.5546875" style="2" customWidth="1"/>
    <col min="12" max="13" width="38.6640625" style="2" customWidth="1"/>
    <col min="14" max="14" width="20.88671875" style="2" customWidth="1"/>
    <col min="15" max="15" width="20.5546875" style="2" customWidth="1"/>
    <col min="16" max="16384" width="9.109375" style="2"/>
  </cols>
  <sheetData>
    <row r="1" spans="2:19" ht="20.399999999999999" x14ac:dyDescent="0.35">
      <c r="B1" s="1" t="s">
        <v>15</v>
      </c>
    </row>
    <row r="2" spans="2:19" ht="18" x14ac:dyDescent="0.3">
      <c r="B2" s="3" t="s">
        <v>16</v>
      </c>
    </row>
    <row r="3" spans="2:19" ht="20.399999999999999" x14ac:dyDescent="0.35">
      <c r="B3" s="4"/>
      <c r="C3" s="5"/>
      <c r="D3" s="6" t="s">
        <v>17</v>
      </c>
      <c r="E3" s="7"/>
      <c r="F3" s="7"/>
      <c r="G3" s="7"/>
      <c r="H3" s="117"/>
      <c r="I3" s="117"/>
      <c r="J3" s="6" t="s">
        <v>18</v>
      </c>
      <c r="K3" s="6"/>
      <c r="L3" s="6"/>
      <c r="M3" s="6"/>
      <c r="N3" s="8"/>
      <c r="O3" s="6"/>
      <c r="P3" s="6"/>
      <c r="Q3" s="6"/>
      <c r="R3" s="6"/>
      <c r="S3" s="6"/>
    </row>
    <row r="4" spans="2:19" x14ac:dyDescent="0.3">
      <c r="B4" s="9" t="s">
        <v>19</v>
      </c>
      <c r="C4" s="10" t="s">
        <v>20</v>
      </c>
      <c r="D4" s="10" t="s">
        <v>21</v>
      </c>
      <c r="E4" s="11" t="s">
        <v>22</v>
      </c>
      <c r="F4" s="11" t="s">
        <v>23</v>
      </c>
      <c r="G4" s="11" t="s">
        <v>24</v>
      </c>
      <c r="H4" s="118" t="s">
        <v>25</v>
      </c>
      <c r="I4" s="118" t="s">
        <v>26</v>
      </c>
      <c r="J4" s="11" t="s">
        <v>27</v>
      </c>
      <c r="K4" s="11" t="s">
        <v>28</v>
      </c>
      <c r="L4" s="12" t="s">
        <v>29</v>
      </c>
      <c r="M4" s="12" t="s">
        <v>30</v>
      </c>
      <c r="N4" s="12" t="s">
        <v>31</v>
      </c>
      <c r="O4" s="12" t="s">
        <v>32</v>
      </c>
    </row>
    <row r="5" spans="2:19" x14ac:dyDescent="0.3">
      <c r="B5" s="13">
        <v>2019</v>
      </c>
      <c r="C5" s="14" t="s">
        <v>33</v>
      </c>
      <c r="D5" s="48">
        <v>16449</v>
      </c>
      <c r="E5" s="16">
        <v>875</v>
      </c>
      <c r="F5" s="16">
        <v>1414</v>
      </c>
      <c r="G5" s="16">
        <v>14160</v>
      </c>
      <c r="H5" s="119">
        <f t="shared" ref="H5:H8" si="0">SUM(F5:G5)/$D5</f>
        <v>0.94680527691652983</v>
      </c>
      <c r="I5" s="120">
        <f t="shared" ref="I5:I8" si="1">G5/$D5</f>
        <v>0.86084260441364213</v>
      </c>
      <c r="J5" s="15"/>
      <c r="K5" s="15"/>
      <c r="L5" s="15"/>
      <c r="M5" s="15"/>
      <c r="N5" s="15"/>
      <c r="O5" s="15"/>
    </row>
    <row r="6" spans="2:19" x14ac:dyDescent="0.3">
      <c r="B6" s="13">
        <v>2019</v>
      </c>
      <c r="C6" s="14" t="s">
        <v>34</v>
      </c>
      <c r="D6" s="48">
        <v>17442</v>
      </c>
      <c r="E6" s="16">
        <v>875</v>
      </c>
      <c r="F6" s="16">
        <v>1414</v>
      </c>
      <c r="G6" s="16">
        <v>14160</v>
      </c>
      <c r="H6" s="119">
        <f t="shared" si="0"/>
        <v>0.8929021901158124</v>
      </c>
      <c r="I6" s="120">
        <f t="shared" si="1"/>
        <v>0.81183350533195731</v>
      </c>
      <c r="J6" s="16"/>
      <c r="K6" s="16"/>
      <c r="L6" s="16"/>
      <c r="M6" s="16"/>
      <c r="N6" s="16"/>
      <c r="O6" s="16"/>
    </row>
    <row r="7" spans="2:19" x14ac:dyDescent="0.3">
      <c r="B7" s="13">
        <v>2020</v>
      </c>
      <c r="C7" s="14" t="s">
        <v>33</v>
      </c>
      <c r="D7" s="48">
        <v>12503</v>
      </c>
      <c r="E7" s="16">
        <v>387</v>
      </c>
      <c r="F7" s="16">
        <v>950</v>
      </c>
      <c r="G7" s="16">
        <v>11166</v>
      </c>
      <c r="H7" s="119">
        <f t="shared" si="0"/>
        <v>0.96904742861713189</v>
      </c>
      <c r="I7" s="120">
        <f t="shared" si="1"/>
        <v>0.89306566424058231</v>
      </c>
      <c r="J7" s="15"/>
      <c r="K7" s="15"/>
      <c r="L7" s="15"/>
      <c r="M7" s="15"/>
      <c r="N7" s="15"/>
      <c r="O7" s="15"/>
    </row>
    <row r="8" spans="2:19" x14ac:dyDescent="0.3">
      <c r="B8" s="17">
        <v>2020</v>
      </c>
      <c r="C8" s="18" t="s">
        <v>34</v>
      </c>
      <c r="D8" s="58">
        <v>13110</v>
      </c>
      <c r="E8" s="16">
        <v>387</v>
      </c>
      <c r="F8" s="16">
        <v>950</v>
      </c>
      <c r="G8" s="16">
        <v>11166</v>
      </c>
      <c r="H8" s="119">
        <f t="shared" si="0"/>
        <v>0.92418001525553017</v>
      </c>
      <c r="I8" s="120">
        <f t="shared" si="1"/>
        <v>0.85171624713958805</v>
      </c>
      <c r="J8" s="19"/>
      <c r="K8" s="20"/>
      <c r="L8" s="16"/>
      <c r="M8" s="16"/>
      <c r="N8" s="16"/>
      <c r="O8" s="16"/>
    </row>
    <row r="11" spans="2:19" x14ac:dyDescent="0.3">
      <c r="B11" s="21" t="s">
        <v>35</v>
      </c>
      <c r="C11" s="22"/>
      <c r="D11" s="23"/>
    </row>
    <row r="12" spans="2:19" x14ac:dyDescent="0.3">
      <c r="B12" s="21"/>
      <c r="C12" s="22"/>
      <c r="D12" s="23"/>
    </row>
    <row r="13" spans="2:19" x14ac:dyDescent="0.3">
      <c r="B13" s="24"/>
      <c r="C13" s="22" t="s">
        <v>36</v>
      </c>
      <c r="D13" s="25" t="s">
        <v>37</v>
      </c>
    </row>
    <row r="14" spans="2:19" x14ac:dyDescent="0.3">
      <c r="B14" s="26"/>
      <c r="C14" s="27"/>
      <c r="D14" s="27"/>
    </row>
    <row r="15" spans="2:19" x14ac:dyDescent="0.3">
      <c r="B15" s="22" t="s">
        <v>25</v>
      </c>
      <c r="C15" s="22" t="s">
        <v>38</v>
      </c>
      <c r="D15" s="27"/>
    </row>
    <row r="16" spans="2:19" x14ac:dyDescent="0.3">
      <c r="B16" s="22" t="s">
        <v>26</v>
      </c>
      <c r="C16" s="22" t="s">
        <v>39</v>
      </c>
      <c r="D16" s="27"/>
    </row>
    <row r="17" spans="2:4" x14ac:dyDescent="0.3">
      <c r="B17" s="22" t="s">
        <v>28</v>
      </c>
      <c r="C17" s="22" t="s">
        <v>40</v>
      </c>
      <c r="D17" s="27"/>
    </row>
    <row r="18" spans="2:4" x14ac:dyDescent="0.3">
      <c r="B18" s="22" t="s">
        <v>29</v>
      </c>
      <c r="C18" s="22" t="s">
        <v>41</v>
      </c>
      <c r="D18" s="27"/>
    </row>
    <row r="19" spans="2:4" x14ac:dyDescent="0.3">
      <c r="B19" s="22" t="s">
        <v>30</v>
      </c>
      <c r="C19" s="22" t="s">
        <v>42</v>
      </c>
      <c r="D19" s="27"/>
    </row>
    <row r="20" spans="2:4" x14ac:dyDescent="0.3">
      <c r="B20" s="22" t="s">
        <v>31</v>
      </c>
      <c r="C20" s="22" t="s">
        <v>43</v>
      </c>
      <c r="D20" s="27"/>
    </row>
    <row r="21" spans="2:4" x14ac:dyDescent="0.3">
      <c r="B21" s="22" t="s">
        <v>32</v>
      </c>
      <c r="C21" s="22" t="s">
        <v>44</v>
      </c>
      <c r="D21" s="27"/>
    </row>
    <row r="22" spans="2:4" x14ac:dyDescent="0.3">
      <c r="B22" s="26"/>
      <c r="C22" s="27"/>
      <c r="D22" s="27"/>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D3359-A755-4CBF-A445-A7EE8B297E62}">
  <dimension ref="B1:S22"/>
  <sheetViews>
    <sheetView tabSelected="1" zoomScale="70" zoomScaleNormal="70" workbookViewId="0">
      <selection activeCell="A6" sqref="A6"/>
    </sheetView>
  </sheetViews>
  <sheetFormatPr defaultColWidth="8.88671875" defaultRowHeight="15.6" x14ac:dyDescent="0.3"/>
  <cols>
    <col min="1" max="1" width="5.6640625" style="2" customWidth="1"/>
    <col min="2" max="2" width="27.44140625" style="28" customWidth="1"/>
    <col min="3" max="3" width="46" style="2" customWidth="1"/>
    <col min="4" max="4" width="47.6640625" style="2" customWidth="1"/>
    <col min="5" max="5" width="42.44140625" style="2" customWidth="1"/>
    <col min="6" max="7" width="33.6640625" style="2" customWidth="1"/>
    <col min="8" max="8" width="39.109375" style="2" customWidth="1"/>
    <col min="9" max="9" width="38.88671875" style="2" customWidth="1"/>
    <col min="10" max="10" width="32.33203125" style="2" customWidth="1"/>
    <col min="11" max="11" width="38.5546875" style="2" customWidth="1"/>
    <col min="12" max="13" width="38.6640625" style="2" customWidth="1"/>
    <col min="14" max="14" width="20.88671875" style="2" customWidth="1"/>
    <col min="15" max="15" width="20.5546875" style="2" customWidth="1"/>
    <col min="16" max="16384" width="8.88671875" style="2"/>
  </cols>
  <sheetData>
    <row r="1" spans="2:19" ht="20.399999999999999" x14ac:dyDescent="0.35">
      <c r="B1" s="1" t="s">
        <v>15</v>
      </c>
    </row>
    <row r="2" spans="2:19" ht="18" x14ac:dyDescent="0.3">
      <c r="B2" s="3" t="s">
        <v>16</v>
      </c>
    </row>
    <row r="3" spans="2:19" ht="20.399999999999999" x14ac:dyDescent="0.35">
      <c r="B3" s="4"/>
      <c r="C3" s="5"/>
      <c r="D3" s="6" t="s">
        <v>17</v>
      </c>
      <c r="E3" s="7"/>
      <c r="F3" s="7"/>
      <c r="G3" s="7"/>
      <c r="H3" s="7"/>
      <c r="I3" s="7"/>
      <c r="J3" s="6" t="s">
        <v>18</v>
      </c>
      <c r="K3" s="6"/>
      <c r="L3" s="6"/>
      <c r="M3" s="6"/>
      <c r="N3" s="8"/>
      <c r="O3" s="6"/>
      <c r="P3" s="6"/>
      <c r="Q3" s="6"/>
      <c r="R3" s="6"/>
      <c r="S3" s="6"/>
    </row>
    <row r="4" spans="2:19" x14ac:dyDescent="0.3">
      <c r="B4" s="9" t="s">
        <v>19</v>
      </c>
      <c r="C4" s="10" t="s">
        <v>20</v>
      </c>
      <c r="D4" s="10" t="s">
        <v>21</v>
      </c>
      <c r="E4" s="11" t="s">
        <v>22</v>
      </c>
      <c r="F4" s="11" t="s">
        <v>23</v>
      </c>
      <c r="G4" s="11" t="s">
        <v>24</v>
      </c>
      <c r="H4" s="11" t="s">
        <v>25</v>
      </c>
      <c r="I4" s="11" t="s">
        <v>26</v>
      </c>
      <c r="J4" s="11" t="s">
        <v>27</v>
      </c>
      <c r="K4" s="11" t="s">
        <v>28</v>
      </c>
      <c r="L4" s="12" t="s">
        <v>29</v>
      </c>
      <c r="M4" s="12" t="s">
        <v>30</v>
      </c>
      <c r="N4" s="12" t="s">
        <v>31</v>
      </c>
      <c r="O4" s="12" t="s">
        <v>32</v>
      </c>
    </row>
    <row r="5" spans="2:19" x14ac:dyDescent="0.3">
      <c r="B5" s="13">
        <v>2019</v>
      </c>
      <c r="C5" s="14" t="s">
        <v>33</v>
      </c>
      <c r="D5" s="125">
        <v>312598</v>
      </c>
      <c r="E5" s="126">
        <v>23928</v>
      </c>
      <c r="F5" s="126">
        <v>53572</v>
      </c>
      <c r="G5" s="126">
        <v>235098</v>
      </c>
      <c r="H5" s="127">
        <v>0.92345440469868645</v>
      </c>
      <c r="I5" s="128">
        <v>0.75207774841809605</v>
      </c>
      <c r="J5" s="15"/>
      <c r="K5" s="15"/>
      <c r="L5" s="15"/>
      <c r="M5" s="15"/>
      <c r="N5" s="15"/>
      <c r="O5" s="15"/>
    </row>
    <row r="6" spans="2:19" x14ac:dyDescent="0.3">
      <c r="B6" s="13">
        <v>2019</v>
      </c>
      <c r="C6" s="14" t="s">
        <v>34</v>
      </c>
      <c r="D6" s="125">
        <v>329363</v>
      </c>
      <c r="E6" s="126">
        <v>23928</v>
      </c>
      <c r="F6" s="126">
        <v>53572</v>
      </c>
      <c r="G6" s="126">
        <v>235098</v>
      </c>
      <c r="H6" s="127">
        <v>0.8764493886684297</v>
      </c>
      <c r="I6" s="128">
        <v>0.71379602444719048</v>
      </c>
      <c r="J6" s="16"/>
      <c r="K6" s="16"/>
      <c r="L6" s="16"/>
      <c r="M6" s="16"/>
      <c r="N6" s="16"/>
      <c r="O6" s="16"/>
    </row>
    <row r="7" spans="2:19" x14ac:dyDescent="0.3">
      <c r="B7" s="13">
        <v>2020</v>
      </c>
      <c r="C7" s="14" t="s">
        <v>33</v>
      </c>
      <c r="D7" s="125">
        <v>237311</v>
      </c>
      <c r="E7" s="126">
        <v>16581</v>
      </c>
      <c r="F7" s="126">
        <v>35947</v>
      </c>
      <c r="G7" s="126">
        <v>184783</v>
      </c>
      <c r="H7" s="127">
        <v>0.9301296610776576</v>
      </c>
      <c r="I7" s="128">
        <v>0.77865332833286283</v>
      </c>
      <c r="J7" s="15"/>
      <c r="K7" s="15"/>
      <c r="L7" s="15"/>
      <c r="M7" s="15"/>
      <c r="N7" s="15"/>
      <c r="O7" s="15"/>
    </row>
    <row r="8" spans="2:19" x14ac:dyDescent="0.3">
      <c r="B8" s="17">
        <v>2020</v>
      </c>
      <c r="C8" s="18" t="s">
        <v>34</v>
      </c>
      <c r="D8" s="129">
        <v>248740</v>
      </c>
      <c r="E8" s="130">
        <v>16581</v>
      </c>
      <c r="F8" s="130">
        <v>35947</v>
      </c>
      <c r="G8" s="130">
        <v>184783</v>
      </c>
      <c r="H8" s="131">
        <v>0.88739245798826083</v>
      </c>
      <c r="I8" s="132">
        <v>0.74287609552142797</v>
      </c>
      <c r="J8" s="19"/>
      <c r="K8" s="20"/>
      <c r="L8" s="16"/>
      <c r="M8" s="16"/>
      <c r="N8" s="16"/>
      <c r="O8" s="16"/>
    </row>
    <row r="11" spans="2:19" x14ac:dyDescent="0.3">
      <c r="B11" s="21" t="s">
        <v>35</v>
      </c>
      <c r="C11" s="22"/>
      <c r="D11" s="23"/>
    </row>
    <row r="12" spans="2:19" x14ac:dyDescent="0.3">
      <c r="B12" s="21"/>
      <c r="C12" s="22"/>
      <c r="D12" s="23"/>
    </row>
    <row r="13" spans="2:19" x14ac:dyDescent="0.3">
      <c r="B13" s="24"/>
      <c r="C13" s="22" t="s">
        <v>36</v>
      </c>
      <c r="D13" s="25" t="s">
        <v>37</v>
      </c>
    </row>
    <row r="14" spans="2:19" x14ac:dyDescent="0.3">
      <c r="B14" s="26"/>
      <c r="C14" s="27"/>
      <c r="D14" s="27"/>
    </row>
    <row r="15" spans="2:19" x14ac:dyDescent="0.3">
      <c r="B15" s="22" t="s">
        <v>25</v>
      </c>
      <c r="C15" s="22" t="s">
        <v>38</v>
      </c>
      <c r="D15" s="27"/>
    </row>
    <row r="16" spans="2:19" x14ac:dyDescent="0.3">
      <c r="B16" s="22" t="s">
        <v>26</v>
      </c>
      <c r="C16" s="22" t="s">
        <v>39</v>
      </c>
      <c r="D16" s="27"/>
    </row>
    <row r="17" spans="2:4" x14ac:dyDescent="0.3">
      <c r="B17" s="22" t="s">
        <v>28</v>
      </c>
      <c r="C17" s="22" t="s">
        <v>40</v>
      </c>
      <c r="D17" s="27"/>
    </row>
    <row r="18" spans="2:4" x14ac:dyDescent="0.3">
      <c r="B18" s="22" t="s">
        <v>29</v>
      </c>
      <c r="C18" s="22" t="s">
        <v>41</v>
      </c>
      <c r="D18" s="27"/>
    </row>
    <row r="19" spans="2:4" x14ac:dyDescent="0.3">
      <c r="B19" s="22" t="s">
        <v>30</v>
      </c>
      <c r="C19" s="22" t="s">
        <v>42</v>
      </c>
      <c r="D19" s="27"/>
    </row>
    <row r="20" spans="2:4" x14ac:dyDescent="0.3">
      <c r="B20" s="22" t="s">
        <v>31</v>
      </c>
      <c r="C20" s="22" t="s">
        <v>43</v>
      </c>
      <c r="D20" s="27"/>
    </row>
    <row r="21" spans="2:4" x14ac:dyDescent="0.3">
      <c r="B21" s="22" t="s">
        <v>32</v>
      </c>
      <c r="C21" s="22" t="s">
        <v>44</v>
      </c>
      <c r="D21" s="27"/>
    </row>
    <row r="22" spans="2:4" x14ac:dyDescent="0.3">
      <c r="B22" s="26"/>
      <c r="C22" s="27"/>
      <c r="D22" s="27"/>
    </row>
  </sheetData>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06A0D-7071-4F55-89AE-A027DA85B0CF}">
  <dimension ref="B1:S596"/>
  <sheetViews>
    <sheetView zoomScale="60" zoomScaleNormal="60" workbookViewId="0">
      <pane xSplit="7" ySplit="3" topLeftCell="L271" activePane="bottomRight" state="frozen"/>
      <selection activeCell="C35" sqref="C35"/>
      <selection pane="topRight" activeCell="C35" sqref="C35"/>
      <selection pane="bottomLeft" activeCell="C35" sqref="C35"/>
      <selection pane="bottomRight" activeCell="L293" sqref="L293"/>
    </sheetView>
  </sheetViews>
  <sheetFormatPr defaultColWidth="9.109375" defaultRowHeight="15.6" x14ac:dyDescent="0.3"/>
  <cols>
    <col min="1" max="1" width="5.6640625" style="27" customWidth="1"/>
    <col min="2" max="2" width="26.44140625" style="26" customWidth="1"/>
    <col min="3" max="3" width="48" style="27" customWidth="1"/>
    <col min="4" max="5" width="22" style="27" customWidth="1"/>
    <col min="6" max="6" width="31.109375" style="27" customWidth="1"/>
    <col min="7" max="7" width="22" style="27" customWidth="1"/>
    <col min="8" max="8" width="47.6640625" style="27" customWidth="1"/>
    <col min="9" max="9" width="39.5546875" style="27" customWidth="1"/>
    <col min="10" max="11" width="33.88671875" style="27" customWidth="1"/>
    <col min="12" max="13" width="36.33203125" style="27" customWidth="1"/>
    <col min="14" max="14" width="29.109375" style="27" customWidth="1"/>
    <col min="15" max="15" width="22.44140625" style="27" customWidth="1"/>
    <col min="16" max="16" width="22.5546875" style="27" customWidth="1"/>
    <col min="17" max="17" width="22.44140625" style="27" customWidth="1"/>
    <col min="18" max="18" width="22.5546875" style="27" customWidth="1"/>
    <col min="19" max="19" width="22.44140625" style="27" customWidth="1"/>
    <col min="20" max="16384" width="9.109375" style="27"/>
  </cols>
  <sheetData>
    <row r="1" spans="2:19" ht="20.399999999999999" x14ac:dyDescent="0.35">
      <c r="B1" s="57" t="s">
        <v>15</v>
      </c>
    </row>
    <row r="2" spans="2:19" ht="20.399999999999999" x14ac:dyDescent="0.35">
      <c r="B2" s="4"/>
      <c r="C2" s="5"/>
      <c r="D2" s="5"/>
      <c r="E2" s="5"/>
      <c r="F2" s="5"/>
      <c r="G2" s="5"/>
      <c r="H2" s="5"/>
      <c r="I2" s="5"/>
      <c r="J2" s="6" t="s">
        <v>17</v>
      </c>
      <c r="K2" s="6"/>
      <c r="L2" s="6"/>
      <c r="M2" s="6"/>
      <c r="N2" s="6" t="s">
        <v>18</v>
      </c>
      <c r="O2" s="6"/>
      <c r="P2" s="6"/>
      <c r="Q2" s="6"/>
      <c r="R2" s="6"/>
      <c r="S2" s="6"/>
    </row>
    <row r="3" spans="2:19" x14ac:dyDescent="0.3">
      <c r="B3" s="56" t="s">
        <v>19</v>
      </c>
      <c r="C3" s="55" t="s">
        <v>20</v>
      </c>
      <c r="D3" s="55" t="s">
        <v>527</v>
      </c>
      <c r="E3" s="55" t="s">
        <v>526</v>
      </c>
      <c r="F3" s="55" t="s">
        <v>525</v>
      </c>
      <c r="G3" s="55" t="s">
        <v>524</v>
      </c>
      <c r="H3" s="55" t="s">
        <v>523</v>
      </c>
      <c r="I3" s="54" t="s">
        <v>22</v>
      </c>
      <c r="J3" s="54" t="s">
        <v>23</v>
      </c>
      <c r="K3" s="54" t="s">
        <v>24</v>
      </c>
      <c r="L3" s="54" t="s">
        <v>25</v>
      </c>
      <c r="M3" s="54" t="s">
        <v>26</v>
      </c>
      <c r="N3" s="54" t="s">
        <v>27</v>
      </c>
      <c r="O3" s="54" t="s">
        <v>28</v>
      </c>
      <c r="P3" s="54" t="s">
        <v>29</v>
      </c>
      <c r="Q3" s="54" t="s">
        <v>30</v>
      </c>
      <c r="R3" s="54" t="s">
        <v>31</v>
      </c>
      <c r="S3" s="54" t="s">
        <v>32</v>
      </c>
    </row>
    <row r="4" spans="2:19" x14ac:dyDescent="0.3">
      <c r="B4" s="53">
        <v>2019</v>
      </c>
      <c r="C4" s="15" t="s">
        <v>522</v>
      </c>
      <c r="D4" s="15" t="s">
        <v>88</v>
      </c>
      <c r="E4" s="15">
        <v>2019</v>
      </c>
      <c r="F4" s="15" t="s">
        <v>82</v>
      </c>
      <c r="G4" s="15">
        <v>3</v>
      </c>
      <c r="H4" s="51">
        <v>0</v>
      </c>
      <c r="I4" s="50">
        <f t="shared" ref="I4:I67" si="0">IF(G4&lt;4,H4,0)</f>
        <v>0</v>
      </c>
      <c r="J4" s="50">
        <f t="shared" ref="J4:J67" si="1">IF(G4=4,H4,0)</f>
        <v>0</v>
      </c>
      <c r="K4" s="50">
        <f t="shared" ref="K4:K67" si="2">IF(G4=5,H4,0)</f>
        <v>0</v>
      </c>
      <c r="L4" s="15"/>
      <c r="M4" s="15"/>
      <c r="N4" s="15"/>
      <c r="O4" s="15"/>
      <c r="P4" s="15"/>
      <c r="Q4" s="15"/>
      <c r="R4" s="15"/>
      <c r="S4" s="15"/>
    </row>
    <row r="5" spans="2:19" x14ac:dyDescent="0.3">
      <c r="B5" s="53">
        <v>2019</v>
      </c>
      <c r="C5" s="15" t="s">
        <v>521</v>
      </c>
      <c r="D5" s="15" t="s">
        <v>88</v>
      </c>
      <c r="E5" s="15">
        <v>2016</v>
      </c>
      <c r="F5" s="15" t="s">
        <v>90</v>
      </c>
      <c r="G5" s="15">
        <v>5</v>
      </c>
      <c r="H5" s="51">
        <v>2</v>
      </c>
      <c r="I5" s="50">
        <f t="shared" si="0"/>
        <v>0</v>
      </c>
      <c r="J5" s="50">
        <f t="shared" si="1"/>
        <v>0</v>
      </c>
      <c r="K5" s="50">
        <f t="shared" si="2"/>
        <v>2</v>
      </c>
      <c r="L5" s="15"/>
      <c r="M5" s="15"/>
      <c r="N5" s="15"/>
      <c r="O5" s="15"/>
      <c r="P5" s="15"/>
      <c r="Q5" s="15"/>
      <c r="R5" s="15"/>
      <c r="S5" s="15"/>
    </row>
    <row r="6" spans="2:19" x14ac:dyDescent="0.3">
      <c r="B6" s="53">
        <v>2019</v>
      </c>
      <c r="C6" s="15" t="s">
        <v>520</v>
      </c>
      <c r="D6" s="15" t="s">
        <v>519</v>
      </c>
      <c r="E6" s="15">
        <v>2017</v>
      </c>
      <c r="F6" s="15" t="s">
        <v>117</v>
      </c>
      <c r="G6" s="15">
        <v>3</v>
      </c>
      <c r="H6" s="51">
        <v>0</v>
      </c>
      <c r="I6" s="50">
        <f t="shared" si="0"/>
        <v>0</v>
      </c>
      <c r="J6" s="50">
        <f t="shared" si="1"/>
        <v>0</v>
      </c>
      <c r="K6" s="50">
        <f t="shared" si="2"/>
        <v>0</v>
      </c>
      <c r="L6" s="15"/>
      <c r="M6" s="15"/>
      <c r="N6" s="15"/>
      <c r="O6" s="15"/>
      <c r="P6" s="15"/>
      <c r="Q6" s="15"/>
      <c r="R6" s="15"/>
      <c r="S6" s="15"/>
    </row>
    <row r="7" spans="2:19" x14ac:dyDescent="0.3">
      <c r="B7" s="53">
        <v>2019</v>
      </c>
      <c r="C7" s="15" t="s">
        <v>518</v>
      </c>
      <c r="D7" s="15" t="s">
        <v>517</v>
      </c>
      <c r="E7" s="15">
        <v>2017</v>
      </c>
      <c r="F7" s="15" t="s">
        <v>77</v>
      </c>
      <c r="G7" s="15">
        <v>5</v>
      </c>
      <c r="H7" s="51">
        <v>8</v>
      </c>
      <c r="I7" s="50">
        <f t="shared" si="0"/>
        <v>0</v>
      </c>
      <c r="J7" s="50">
        <f t="shared" si="1"/>
        <v>0</v>
      </c>
      <c r="K7" s="50">
        <f t="shared" si="2"/>
        <v>8</v>
      </c>
      <c r="L7" s="15"/>
      <c r="M7" s="15"/>
      <c r="N7" s="15"/>
      <c r="O7" s="15"/>
      <c r="P7" s="15"/>
      <c r="Q7" s="15"/>
      <c r="R7" s="15"/>
      <c r="S7" s="15"/>
    </row>
    <row r="8" spans="2:19" x14ac:dyDescent="0.3">
      <c r="B8" s="53">
        <v>2019</v>
      </c>
      <c r="C8" s="15" t="s">
        <v>516</v>
      </c>
      <c r="D8" s="15" t="s">
        <v>515</v>
      </c>
      <c r="E8" s="15">
        <v>2019</v>
      </c>
      <c r="F8" s="15" t="s">
        <v>94</v>
      </c>
      <c r="G8" s="15">
        <v>5</v>
      </c>
      <c r="H8" s="51">
        <v>2</v>
      </c>
      <c r="I8" s="50">
        <f t="shared" si="0"/>
        <v>0</v>
      </c>
      <c r="J8" s="50">
        <f t="shared" si="1"/>
        <v>0</v>
      </c>
      <c r="K8" s="50">
        <f t="shared" si="2"/>
        <v>2</v>
      </c>
      <c r="L8" s="15"/>
      <c r="M8" s="15"/>
      <c r="N8" s="15"/>
      <c r="O8" s="15"/>
      <c r="P8" s="15"/>
      <c r="Q8" s="15"/>
      <c r="R8" s="15"/>
      <c r="S8" s="15"/>
    </row>
    <row r="9" spans="2:19" x14ac:dyDescent="0.3">
      <c r="B9" s="53">
        <v>2019</v>
      </c>
      <c r="C9" s="15" t="s">
        <v>514</v>
      </c>
      <c r="D9" s="15" t="s">
        <v>513</v>
      </c>
      <c r="E9" s="15">
        <v>2020</v>
      </c>
      <c r="F9" s="15" t="s">
        <v>117</v>
      </c>
      <c r="G9" s="15">
        <v>5</v>
      </c>
      <c r="H9" s="51">
        <v>27</v>
      </c>
      <c r="I9" s="50">
        <f t="shared" si="0"/>
        <v>0</v>
      </c>
      <c r="J9" s="50">
        <f t="shared" si="1"/>
        <v>0</v>
      </c>
      <c r="K9" s="50">
        <f t="shared" si="2"/>
        <v>27</v>
      </c>
      <c r="L9" s="15"/>
      <c r="M9" s="15"/>
      <c r="N9" s="15"/>
      <c r="O9" s="15"/>
      <c r="P9" s="15"/>
      <c r="Q9" s="15"/>
      <c r="R9" s="15"/>
      <c r="S9" s="15"/>
    </row>
    <row r="10" spans="2:19" x14ac:dyDescent="0.3">
      <c r="B10" s="53">
        <v>2019</v>
      </c>
      <c r="C10" s="15" t="s">
        <v>512</v>
      </c>
      <c r="D10" s="15" t="s">
        <v>88</v>
      </c>
      <c r="E10" s="15">
        <v>2014</v>
      </c>
      <c r="F10" s="15" t="s">
        <v>117</v>
      </c>
      <c r="G10" s="15">
        <v>5</v>
      </c>
      <c r="H10" s="51">
        <v>0</v>
      </c>
      <c r="I10" s="50">
        <f t="shared" si="0"/>
        <v>0</v>
      </c>
      <c r="J10" s="50">
        <f t="shared" si="1"/>
        <v>0</v>
      </c>
      <c r="K10" s="50">
        <f t="shared" si="2"/>
        <v>0</v>
      </c>
      <c r="L10" s="15"/>
      <c r="M10" s="15"/>
      <c r="N10" s="15"/>
      <c r="O10" s="15"/>
      <c r="P10" s="15"/>
      <c r="Q10" s="15"/>
      <c r="R10" s="15"/>
      <c r="S10" s="15"/>
    </row>
    <row r="11" spans="2:19" x14ac:dyDescent="0.3">
      <c r="B11" s="53">
        <v>2019</v>
      </c>
      <c r="C11" s="15" t="s">
        <v>511</v>
      </c>
      <c r="D11" s="15" t="s">
        <v>88</v>
      </c>
      <c r="E11" s="15">
        <v>2015</v>
      </c>
      <c r="F11" s="15" t="s">
        <v>90</v>
      </c>
      <c r="G11" s="15">
        <v>5</v>
      </c>
      <c r="H11" s="51">
        <v>8</v>
      </c>
      <c r="I11" s="50">
        <f t="shared" si="0"/>
        <v>0</v>
      </c>
      <c r="J11" s="50">
        <f t="shared" si="1"/>
        <v>0</v>
      </c>
      <c r="K11" s="50">
        <f t="shared" si="2"/>
        <v>8</v>
      </c>
      <c r="L11" s="15"/>
      <c r="M11" s="15"/>
      <c r="N11" s="15"/>
      <c r="O11" s="15"/>
      <c r="P11" s="15"/>
      <c r="Q11" s="15"/>
      <c r="R11" s="15"/>
      <c r="S11" s="15"/>
    </row>
    <row r="12" spans="2:19" x14ac:dyDescent="0.3">
      <c r="B12" s="53">
        <v>2019</v>
      </c>
      <c r="C12" s="15" t="s">
        <v>510</v>
      </c>
      <c r="D12" s="15" t="s">
        <v>88</v>
      </c>
      <c r="E12" s="15">
        <v>2015</v>
      </c>
      <c r="F12" s="15" t="s">
        <v>90</v>
      </c>
      <c r="G12" s="15">
        <v>5</v>
      </c>
      <c r="H12" s="51">
        <v>35</v>
      </c>
      <c r="I12" s="50">
        <f t="shared" si="0"/>
        <v>0</v>
      </c>
      <c r="J12" s="50">
        <f t="shared" si="1"/>
        <v>0</v>
      </c>
      <c r="K12" s="50">
        <f t="shared" si="2"/>
        <v>35</v>
      </c>
      <c r="L12" s="15"/>
      <c r="M12" s="15"/>
      <c r="N12" s="15"/>
      <c r="O12" s="15"/>
      <c r="P12" s="15"/>
      <c r="Q12" s="15"/>
      <c r="R12" s="15"/>
      <c r="S12" s="15"/>
    </row>
    <row r="13" spans="2:19" x14ac:dyDescent="0.3">
      <c r="B13" s="53">
        <v>2019</v>
      </c>
      <c r="C13" s="15" t="s">
        <v>509</v>
      </c>
      <c r="D13" s="15" t="s">
        <v>508</v>
      </c>
      <c r="E13" s="15">
        <v>2018</v>
      </c>
      <c r="F13" s="15" t="s">
        <v>85</v>
      </c>
      <c r="G13" s="15">
        <v>5</v>
      </c>
      <c r="H13" s="51">
        <v>82</v>
      </c>
      <c r="I13" s="50">
        <f t="shared" si="0"/>
        <v>0</v>
      </c>
      <c r="J13" s="50">
        <f t="shared" si="1"/>
        <v>0</v>
      </c>
      <c r="K13" s="50">
        <f t="shared" si="2"/>
        <v>82</v>
      </c>
      <c r="L13" s="15"/>
      <c r="M13" s="15"/>
      <c r="N13" s="15"/>
      <c r="O13" s="15"/>
      <c r="P13" s="15"/>
      <c r="Q13" s="15"/>
      <c r="R13" s="15"/>
      <c r="S13" s="15"/>
    </row>
    <row r="14" spans="2:19" x14ac:dyDescent="0.3">
      <c r="B14" s="53">
        <v>2019</v>
      </c>
      <c r="C14" s="15" t="s">
        <v>507</v>
      </c>
      <c r="D14" s="15" t="s">
        <v>88</v>
      </c>
      <c r="E14" s="15">
        <v>2018</v>
      </c>
      <c r="F14" s="15" t="s">
        <v>85</v>
      </c>
      <c r="G14" s="15">
        <v>5</v>
      </c>
      <c r="H14" s="51">
        <v>6</v>
      </c>
      <c r="I14" s="50">
        <f t="shared" si="0"/>
        <v>0</v>
      </c>
      <c r="J14" s="50">
        <f t="shared" si="1"/>
        <v>0</v>
      </c>
      <c r="K14" s="50">
        <f t="shared" si="2"/>
        <v>6</v>
      </c>
      <c r="L14" s="15"/>
      <c r="M14" s="15"/>
      <c r="N14" s="15"/>
      <c r="O14" s="15"/>
      <c r="P14" s="15"/>
      <c r="Q14" s="15"/>
      <c r="R14" s="15"/>
      <c r="S14" s="15"/>
    </row>
    <row r="15" spans="2:19" x14ac:dyDescent="0.3">
      <c r="B15" s="53">
        <v>2019</v>
      </c>
      <c r="C15" s="15" t="s">
        <v>506</v>
      </c>
      <c r="D15" s="15" t="s">
        <v>505</v>
      </c>
      <c r="E15" s="15">
        <v>2019</v>
      </c>
      <c r="F15" s="15" t="s">
        <v>77</v>
      </c>
      <c r="G15" s="15">
        <v>5</v>
      </c>
      <c r="H15" s="51">
        <v>10</v>
      </c>
      <c r="I15" s="50">
        <f t="shared" si="0"/>
        <v>0</v>
      </c>
      <c r="J15" s="50">
        <f t="shared" si="1"/>
        <v>0</v>
      </c>
      <c r="K15" s="50">
        <f t="shared" si="2"/>
        <v>10</v>
      </c>
      <c r="L15" s="15"/>
      <c r="M15" s="15"/>
      <c r="N15" s="15"/>
      <c r="O15" s="15"/>
      <c r="P15" s="15"/>
      <c r="Q15" s="15"/>
      <c r="R15" s="15"/>
      <c r="S15" s="15"/>
    </row>
    <row r="16" spans="2:19" x14ac:dyDescent="0.3">
      <c r="B16" s="53">
        <v>2019</v>
      </c>
      <c r="C16" s="15" t="s">
        <v>504</v>
      </c>
      <c r="D16" s="15" t="s">
        <v>503</v>
      </c>
      <c r="E16" s="15">
        <v>2016</v>
      </c>
      <c r="F16" s="15" t="s">
        <v>82</v>
      </c>
      <c r="G16" s="15">
        <v>5</v>
      </c>
      <c r="H16" s="51">
        <v>26</v>
      </c>
      <c r="I16" s="50">
        <f t="shared" si="0"/>
        <v>0</v>
      </c>
      <c r="J16" s="50">
        <f t="shared" si="1"/>
        <v>0</v>
      </c>
      <c r="K16" s="50">
        <f t="shared" si="2"/>
        <v>26</v>
      </c>
      <c r="L16" s="15"/>
      <c r="M16" s="15"/>
      <c r="N16" s="15"/>
      <c r="O16" s="15"/>
      <c r="P16" s="15"/>
      <c r="Q16" s="15"/>
      <c r="R16" s="15"/>
      <c r="S16" s="15"/>
    </row>
    <row r="17" spans="2:19" x14ac:dyDescent="0.3">
      <c r="B17" s="53">
        <v>2019</v>
      </c>
      <c r="C17" s="15" t="s">
        <v>502</v>
      </c>
      <c r="D17" s="15" t="s">
        <v>501</v>
      </c>
      <c r="E17" s="15">
        <v>2018</v>
      </c>
      <c r="F17" s="15" t="s">
        <v>82</v>
      </c>
      <c r="G17" s="15">
        <v>5</v>
      </c>
      <c r="H17" s="51">
        <v>20</v>
      </c>
      <c r="I17" s="50">
        <f t="shared" si="0"/>
        <v>0</v>
      </c>
      <c r="J17" s="50">
        <f t="shared" si="1"/>
        <v>0</v>
      </c>
      <c r="K17" s="50">
        <f t="shared" si="2"/>
        <v>20</v>
      </c>
      <c r="L17" s="15"/>
      <c r="M17" s="15"/>
      <c r="N17" s="15"/>
      <c r="O17" s="15"/>
      <c r="P17" s="15"/>
      <c r="Q17" s="15"/>
      <c r="R17" s="15"/>
      <c r="S17" s="15"/>
    </row>
    <row r="18" spans="2:19" x14ac:dyDescent="0.3">
      <c r="B18" s="53">
        <v>2019</v>
      </c>
      <c r="C18" s="15" t="s">
        <v>500</v>
      </c>
      <c r="D18" s="15" t="s">
        <v>499</v>
      </c>
      <c r="E18" s="15">
        <v>2017</v>
      </c>
      <c r="F18" s="15" t="s">
        <v>77</v>
      </c>
      <c r="G18" s="15">
        <v>5</v>
      </c>
      <c r="H18" s="51">
        <v>68</v>
      </c>
      <c r="I18" s="50">
        <f t="shared" si="0"/>
        <v>0</v>
      </c>
      <c r="J18" s="50">
        <f t="shared" si="1"/>
        <v>0</v>
      </c>
      <c r="K18" s="50">
        <f t="shared" si="2"/>
        <v>68</v>
      </c>
      <c r="L18" s="15"/>
      <c r="M18" s="15"/>
      <c r="N18" s="15"/>
      <c r="O18" s="15"/>
      <c r="P18" s="15"/>
      <c r="Q18" s="15"/>
      <c r="R18" s="15"/>
      <c r="S18" s="15"/>
    </row>
    <row r="19" spans="2:19" x14ac:dyDescent="0.3">
      <c r="B19" s="53">
        <v>2019</v>
      </c>
      <c r="C19" s="15" t="s">
        <v>497</v>
      </c>
      <c r="D19" s="15" t="s">
        <v>498</v>
      </c>
      <c r="E19" s="15">
        <v>2015</v>
      </c>
      <c r="F19" s="15" t="s">
        <v>77</v>
      </c>
      <c r="G19" s="15">
        <v>5</v>
      </c>
      <c r="H19" s="51">
        <v>0</v>
      </c>
      <c r="I19" s="50">
        <f t="shared" si="0"/>
        <v>0</v>
      </c>
      <c r="J19" s="50">
        <f t="shared" si="1"/>
        <v>0</v>
      </c>
      <c r="K19" s="50">
        <f t="shared" si="2"/>
        <v>0</v>
      </c>
      <c r="L19" s="15"/>
      <c r="M19" s="15"/>
      <c r="N19" s="15"/>
      <c r="O19" s="15"/>
      <c r="P19" s="15"/>
      <c r="Q19" s="15"/>
      <c r="R19" s="15"/>
      <c r="S19" s="15"/>
    </row>
    <row r="20" spans="2:19" x14ac:dyDescent="0.3">
      <c r="B20" s="53">
        <v>2019</v>
      </c>
      <c r="C20" s="15" t="s">
        <v>497</v>
      </c>
      <c r="D20" s="15" t="s">
        <v>496</v>
      </c>
      <c r="E20" s="15">
        <v>2019</v>
      </c>
      <c r="F20" s="15" t="s">
        <v>77</v>
      </c>
      <c r="G20" s="15">
        <v>5</v>
      </c>
      <c r="H20" s="51">
        <v>85</v>
      </c>
      <c r="I20" s="50">
        <f t="shared" si="0"/>
        <v>0</v>
      </c>
      <c r="J20" s="50">
        <f t="shared" si="1"/>
        <v>0</v>
      </c>
      <c r="K20" s="50">
        <f t="shared" si="2"/>
        <v>85</v>
      </c>
      <c r="L20" s="15"/>
      <c r="M20" s="15"/>
      <c r="N20" s="15"/>
      <c r="O20" s="15"/>
      <c r="P20" s="15"/>
      <c r="Q20" s="15"/>
      <c r="R20" s="15"/>
      <c r="S20" s="15"/>
    </row>
    <row r="21" spans="2:19" x14ac:dyDescent="0.3">
      <c r="B21" s="53">
        <v>2019</v>
      </c>
      <c r="C21" s="15" t="s">
        <v>495</v>
      </c>
      <c r="D21" s="15" t="s">
        <v>494</v>
      </c>
      <c r="E21" s="15">
        <v>2019</v>
      </c>
      <c r="F21" s="15" t="s">
        <v>77</v>
      </c>
      <c r="G21" s="15">
        <v>5</v>
      </c>
      <c r="H21" s="51">
        <v>30</v>
      </c>
      <c r="I21" s="50">
        <f t="shared" si="0"/>
        <v>0</v>
      </c>
      <c r="J21" s="50">
        <f t="shared" si="1"/>
        <v>0</v>
      </c>
      <c r="K21" s="50">
        <f t="shared" si="2"/>
        <v>30</v>
      </c>
      <c r="L21" s="15"/>
      <c r="M21" s="15"/>
      <c r="N21" s="15"/>
      <c r="O21" s="15"/>
      <c r="P21" s="15"/>
      <c r="Q21" s="15"/>
      <c r="R21" s="15"/>
      <c r="S21" s="15"/>
    </row>
    <row r="22" spans="2:19" x14ac:dyDescent="0.3">
      <c r="B22" s="53">
        <v>2019</v>
      </c>
      <c r="C22" s="15" t="s">
        <v>493</v>
      </c>
      <c r="D22" s="15" t="s">
        <v>492</v>
      </c>
      <c r="E22" s="15">
        <v>2015</v>
      </c>
      <c r="F22" s="15" t="s">
        <v>307</v>
      </c>
      <c r="G22" s="15">
        <v>4</v>
      </c>
      <c r="H22" s="51">
        <v>0</v>
      </c>
      <c r="I22" s="50">
        <f t="shared" si="0"/>
        <v>0</v>
      </c>
      <c r="J22" s="50">
        <f t="shared" si="1"/>
        <v>0</v>
      </c>
      <c r="K22" s="50">
        <f t="shared" si="2"/>
        <v>0</v>
      </c>
      <c r="L22" s="15"/>
      <c r="M22" s="15"/>
      <c r="N22" s="15"/>
      <c r="O22" s="15"/>
      <c r="P22" s="15"/>
      <c r="Q22" s="15"/>
      <c r="R22" s="15"/>
      <c r="S22" s="15"/>
    </row>
    <row r="23" spans="2:19" x14ac:dyDescent="0.3">
      <c r="B23" s="53">
        <v>2019</v>
      </c>
      <c r="C23" s="15" t="s">
        <v>491</v>
      </c>
      <c r="D23" s="15" t="s">
        <v>88</v>
      </c>
      <c r="E23" s="15">
        <v>2019</v>
      </c>
      <c r="F23" s="15" t="s">
        <v>117</v>
      </c>
      <c r="G23" s="15">
        <v>5</v>
      </c>
      <c r="H23" s="51">
        <v>1</v>
      </c>
      <c r="I23" s="50">
        <f t="shared" si="0"/>
        <v>0</v>
      </c>
      <c r="J23" s="50">
        <f t="shared" si="1"/>
        <v>0</v>
      </c>
      <c r="K23" s="50">
        <f t="shared" si="2"/>
        <v>1</v>
      </c>
      <c r="L23" s="15"/>
      <c r="M23" s="15"/>
      <c r="N23" s="15"/>
      <c r="O23" s="15"/>
      <c r="P23" s="15"/>
      <c r="Q23" s="15"/>
      <c r="R23" s="15"/>
      <c r="S23" s="15"/>
    </row>
    <row r="24" spans="2:19" x14ac:dyDescent="0.3">
      <c r="B24" s="53">
        <v>2019</v>
      </c>
      <c r="C24" s="15" t="s">
        <v>490</v>
      </c>
      <c r="D24" s="15" t="s">
        <v>88</v>
      </c>
      <c r="E24" s="15">
        <v>2014</v>
      </c>
      <c r="F24" s="15" t="s">
        <v>117</v>
      </c>
      <c r="G24" s="15">
        <v>5</v>
      </c>
      <c r="H24" s="51">
        <v>0</v>
      </c>
      <c r="I24" s="50">
        <f t="shared" si="0"/>
        <v>0</v>
      </c>
      <c r="J24" s="50">
        <f t="shared" si="1"/>
        <v>0</v>
      </c>
      <c r="K24" s="50">
        <f t="shared" si="2"/>
        <v>0</v>
      </c>
      <c r="L24" s="15"/>
      <c r="M24" s="15"/>
      <c r="N24" s="15"/>
      <c r="O24" s="15"/>
      <c r="P24" s="15"/>
      <c r="Q24" s="15"/>
      <c r="R24" s="15"/>
      <c r="S24" s="15"/>
    </row>
    <row r="25" spans="2:19" x14ac:dyDescent="0.3">
      <c r="B25" s="53">
        <v>2019</v>
      </c>
      <c r="C25" s="15" t="s">
        <v>489</v>
      </c>
      <c r="D25" s="15" t="s">
        <v>88</v>
      </c>
      <c r="E25" s="15">
        <v>2019</v>
      </c>
      <c r="F25" s="15" t="s">
        <v>90</v>
      </c>
      <c r="G25" s="15">
        <v>5</v>
      </c>
      <c r="H25" s="51">
        <v>37</v>
      </c>
      <c r="I25" s="50">
        <f t="shared" si="0"/>
        <v>0</v>
      </c>
      <c r="J25" s="50">
        <f t="shared" si="1"/>
        <v>0</v>
      </c>
      <c r="K25" s="50">
        <f t="shared" si="2"/>
        <v>37</v>
      </c>
      <c r="L25" s="15"/>
      <c r="M25" s="15"/>
      <c r="N25" s="15"/>
      <c r="O25" s="15"/>
      <c r="P25" s="15"/>
      <c r="Q25" s="15"/>
      <c r="R25" s="15"/>
      <c r="S25" s="15"/>
    </row>
    <row r="26" spans="2:19" x14ac:dyDescent="0.3">
      <c r="B26" s="53">
        <v>2019</v>
      </c>
      <c r="C26" s="15" t="s">
        <v>488</v>
      </c>
      <c r="D26" s="15" t="s">
        <v>487</v>
      </c>
      <c r="E26" s="15">
        <v>2017</v>
      </c>
      <c r="F26" s="15" t="s">
        <v>85</v>
      </c>
      <c r="G26" s="15">
        <v>5</v>
      </c>
      <c r="H26" s="51">
        <v>17</v>
      </c>
      <c r="I26" s="50">
        <f t="shared" si="0"/>
        <v>0</v>
      </c>
      <c r="J26" s="50">
        <f t="shared" si="1"/>
        <v>0</v>
      </c>
      <c r="K26" s="50">
        <f t="shared" si="2"/>
        <v>17</v>
      </c>
      <c r="L26" s="15"/>
      <c r="M26" s="15"/>
      <c r="N26" s="15"/>
      <c r="O26" s="15"/>
      <c r="P26" s="15"/>
      <c r="Q26" s="15"/>
      <c r="R26" s="15"/>
      <c r="S26" s="15"/>
    </row>
    <row r="27" spans="2:19" x14ac:dyDescent="0.3">
      <c r="B27" s="53">
        <v>2019</v>
      </c>
      <c r="C27" s="15" t="s">
        <v>486</v>
      </c>
      <c r="D27" s="15" t="s">
        <v>88</v>
      </c>
      <c r="E27" s="15">
        <v>2017</v>
      </c>
      <c r="F27" s="15" t="s">
        <v>85</v>
      </c>
      <c r="G27" s="15">
        <v>5</v>
      </c>
      <c r="H27" s="51">
        <v>1</v>
      </c>
      <c r="I27" s="50">
        <f t="shared" si="0"/>
        <v>0</v>
      </c>
      <c r="J27" s="50">
        <f t="shared" si="1"/>
        <v>0</v>
      </c>
      <c r="K27" s="50">
        <f t="shared" si="2"/>
        <v>1</v>
      </c>
      <c r="L27" s="15"/>
      <c r="M27" s="15"/>
      <c r="N27" s="15"/>
      <c r="O27" s="15"/>
      <c r="P27" s="15"/>
      <c r="Q27" s="15"/>
      <c r="R27" s="15"/>
      <c r="S27" s="15"/>
    </row>
    <row r="28" spans="2:19" x14ac:dyDescent="0.3">
      <c r="B28" s="53">
        <v>2019</v>
      </c>
      <c r="C28" s="15" t="s">
        <v>485</v>
      </c>
      <c r="D28" s="15" t="s">
        <v>88</v>
      </c>
      <c r="E28" s="15">
        <v>2013</v>
      </c>
      <c r="F28" s="15" t="s">
        <v>117</v>
      </c>
      <c r="G28" s="15">
        <v>4</v>
      </c>
      <c r="H28" s="51">
        <v>0</v>
      </c>
      <c r="I28" s="50">
        <f t="shared" si="0"/>
        <v>0</v>
      </c>
      <c r="J28" s="50">
        <f t="shared" si="1"/>
        <v>0</v>
      </c>
      <c r="K28" s="50">
        <f t="shared" si="2"/>
        <v>0</v>
      </c>
      <c r="L28" s="15"/>
      <c r="M28" s="15"/>
      <c r="N28" s="15"/>
      <c r="O28" s="15"/>
      <c r="P28" s="15"/>
      <c r="Q28" s="15"/>
      <c r="R28" s="15"/>
      <c r="S28" s="15"/>
    </row>
    <row r="29" spans="2:19" x14ac:dyDescent="0.3">
      <c r="B29" s="53">
        <v>2019</v>
      </c>
      <c r="C29" s="15" t="s">
        <v>484</v>
      </c>
      <c r="D29" s="15" t="s">
        <v>483</v>
      </c>
      <c r="E29" s="15">
        <v>2015</v>
      </c>
      <c r="F29" s="15" t="s">
        <v>82</v>
      </c>
      <c r="G29" s="15">
        <v>5</v>
      </c>
      <c r="H29" s="51">
        <v>21</v>
      </c>
      <c r="I29" s="50">
        <f t="shared" si="0"/>
        <v>0</v>
      </c>
      <c r="J29" s="50">
        <f t="shared" si="1"/>
        <v>0</v>
      </c>
      <c r="K29" s="50">
        <f t="shared" si="2"/>
        <v>21</v>
      </c>
      <c r="L29" s="15"/>
      <c r="M29" s="15"/>
      <c r="N29" s="15"/>
      <c r="O29" s="15"/>
      <c r="P29" s="15"/>
      <c r="Q29" s="15"/>
      <c r="R29" s="15"/>
      <c r="S29" s="15"/>
    </row>
    <row r="30" spans="2:19" x14ac:dyDescent="0.3">
      <c r="B30" s="53">
        <v>2019</v>
      </c>
      <c r="C30" s="15" t="s">
        <v>482</v>
      </c>
      <c r="D30" s="15" t="s">
        <v>88</v>
      </c>
      <c r="E30" s="15">
        <v>2015</v>
      </c>
      <c r="F30" s="15" t="s">
        <v>82</v>
      </c>
      <c r="G30" s="15">
        <v>5</v>
      </c>
      <c r="H30" s="51">
        <v>40</v>
      </c>
      <c r="I30" s="50">
        <f t="shared" si="0"/>
        <v>0</v>
      </c>
      <c r="J30" s="50">
        <f t="shared" si="1"/>
        <v>0</v>
      </c>
      <c r="K30" s="50">
        <f t="shared" si="2"/>
        <v>40</v>
      </c>
      <c r="L30" s="15"/>
      <c r="M30" s="15"/>
      <c r="N30" s="15"/>
      <c r="O30" s="15"/>
      <c r="P30" s="15"/>
      <c r="Q30" s="15"/>
      <c r="R30" s="15"/>
      <c r="S30" s="15"/>
    </row>
    <row r="31" spans="2:19" x14ac:dyDescent="0.3">
      <c r="B31" s="53">
        <v>2019</v>
      </c>
      <c r="C31" s="15" t="s">
        <v>481</v>
      </c>
      <c r="D31" s="15" t="s">
        <v>88</v>
      </c>
      <c r="E31" s="15">
        <v>2017</v>
      </c>
      <c r="F31" s="15" t="s">
        <v>82</v>
      </c>
      <c r="G31" s="15">
        <v>5</v>
      </c>
      <c r="H31" s="51">
        <v>69</v>
      </c>
      <c r="I31" s="50">
        <f t="shared" si="0"/>
        <v>0</v>
      </c>
      <c r="J31" s="50">
        <f t="shared" si="1"/>
        <v>0</v>
      </c>
      <c r="K31" s="50">
        <f t="shared" si="2"/>
        <v>69</v>
      </c>
      <c r="L31" s="15"/>
      <c r="M31" s="15"/>
      <c r="N31" s="15"/>
      <c r="O31" s="15"/>
      <c r="P31" s="15"/>
      <c r="Q31" s="15"/>
      <c r="R31" s="15"/>
      <c r="S31" s="15"/>
    </row>
    <row r="32" spans="2:19" x14ac:dyDescent="0.3">
      <c r="B32" s="53">
        <v>2019</v>
      </c>
      <c r="C32" s="15" t="s">
        <v>480</v>
      </c>
      <c r="D32" s="15" t="s">
        <v>88</v>
      </c>
      <c r="E32" s="15">
        <v>2017</v>
      </c>
      <c r="F32" s="15" t="s">
        <v>82</v>
      </c>
      <c r="G32" s="15">
        <v>5</v>
      </c>
      <c r="H32" s="51">
        <v>45</v>
      </c>
      <c r="I32" s="50">
        <f t="shared" si="0"/>
        <v>0</v>
      </c>
      <c r="J32" s="50">
        <f t="shared" si="1"/>
        <v>0</v>
      </c>
      <c r="K32" s="50">
        <f t="shared" si="2"/>
        <v>45</v>
      </c>
      <c r="L32" s="15"/>
      <c r="M32" s="15"/>
      <c r="N32" s="15"/>
      <c r="O32" s="15"/>
      <c r="P32" s="15"/>
      <c r="Q32" s="15"/>
      <c r="R32" s="15"/>
      <c r="S32" s="15"/>
    </row>
    <row r="33" spans="2:19" x14ac:dyDescent="0.3">
      <c r="B33" s="53">
        <v>2019</v>
      </c>
      <c r="C33" s="15" t="s">
        <v>479</v>
      </c>
      <c r="D33" s="15" t="s">
        <v>478</v>
      </c>
      <c r="E33" s="15">
        <v>2018</v>
      </c>
      <c r="F33" s="15" t="s">
        <v>77</v>
      </c>
      <c r="G33" s="15">
        <v>5</v>
      </c>
      <c r="H33" s="51">
        <v>117</v>
      </c>
      <c r="I33" s="50">
        <f t="shared" si="0"/>
        <v>0</v>
      </c>
      <c r="J33" s="50">
        <f t="shared" si="1"/>
        <v>0</v>
      </c>
      <c r="K33" s="50">
        <f t="shared" si="2"/>
        <v>117</v>
      </c>
      <c r="L33" s="15"/>
      <c r="M33" s="15"/>
      <c r="N33" s="15"/>
      <c r="O33" s="15"/>
      <c r="P33" s="15"/>
      <c r="Q33" s="15"/>
      <c r="R33" s="15"/>
      <c r="S33" s="15"/>
    </row>
    <row r="34" spans="2:19" x14ac:dyDescent="0.3">
      <c r="B34" s="53">
        <v>2019</v>
      </c>
      <c r="C34" s="15" t="s">
        <v>477</v>
      </c>
      <c r="D34" s="15" t="s">
        <v>88</v>
      </c>
      <c r="E34" s="15">
        <v>2019</v>
      </c>
      <c r="F34" s="15" t="s">
        <v>307</v>
      </c>
      <c r="G34" s="15">
        <v>5</v>
      </c>
      <c r="H34" s="51">
        <v>0</v>
      </c>
      <c r="I34" s="50">
        <f t="shared" si="0"/>
        <v>0</v>
      </c>
      <c r="J34" s="50">
        <f t="shared" si="1"/>
        <v>0</v>
      </c>
      <c r="K34" s="50">
        <f t="shared" si="2"/>
        <v>0</v>
      </c>
      <c r="L34" s="15"/>
      <c r="M34" s="15"/>
      <c r="N34" s="15"/>
      <c r="O34" s="15"/>
      <c r="P34" s="15"/>
      <c r="Q34" s="15"/>
      <c r="R34" s="15"/>
      <c r="S34" s="15"/>
    </row>
    <row r="35" spans="2:19" x14ac:dyDescent="0.3">
      <c r="B35" s="53">
        <v>2019</v>
      </c>
      <c r="C35" s="15" t="s">
        <v>476</v>
      </c>
      <c r="D35" s="15" t="s">
        <v>88</v>
      </c>
      <c r="E35" s="15">
        <v>2013</v>
      </c>
      <c r="F35" s="15" t="s">
        <v>117</v>
      </c>
      <c r="G35" s="15">
        <v>5</v>
      </c>
      <c r="H35" s="51">
        <v>0</v>
      </c>
      <c r="I35" s="50">
        <f t="shared" si="0"/>
        <v>0</v>
      </c>
      <c r="J35" s="50">
        <f t="shared" si="1"/>
        <v>0</v>
      </c>
      <c r="K35" s="50">
        <f t="shared" si="2"/>
        <v>0</v>
      </c>
      <c r="L35" s="15"/>
      <c r="M35" s="15"/>
      <c r="N35" s="15"/>
      <c r="O35" s="15"/>
      <c r="P35" s="15"/>
      <c r="Q35" s="15"/>
      <c r="R35" s="15"/>
      <c r="S35" s="15"/>
    </row>
    <row r="36" spans="2:19" x14ac:dyDescent="0.3">
      <c r="B36" s="53">
        <v>2019</v>
      </c>
      <c r="C36" s="15" t="s">
        <v>475</v>
      </c>
      <c r="D36" s="15" t="s">
        <v>88</v>
      </c>
      <c r="E36" s="15">
        <v>2018</v>
      </c>
      <c r="F36" s="15" t="s">
        <v>101</v>
      </c>
      <c r="G36" s="15">
        <v>4</v>
      </c>
      <c r="H36" s="51">
        <v>310</v>
      </c>
      <c r="I36" s="50">
        <f t="shared" si="0"/>
        <v>0</v>
      </c>
      <c r="J36" s="50">
        <f t="shared" si="1"/>
        <v>310</v>
      </c>
      <c r="K36" s="50">
        <f t="shared" si="2"/>
        <v>0</v>
      </c>
      <c r="L36" s="15"/>
      <c r="M36" s="15"/>
      <c r="N36" s="15"/>
      <c r="O36" s="15"/>
      <c r="P36" s="15"/>
      <c r="Q36" s="15"/>
      <c r="R36" s="15"/>
      <c r="S36" s="15"/>
    </row>
    <row r="37" spans="2:19" x14ac:dyDescent="0.3">
      <c r="B37" s="53">
        <v>2019</v>
      </c>
      <c r="C37" s="15" t="s">
        <v>474</v>
      </c>
      <c r="D37" s="15" t="s">
        <v>88</v>
      </c>
      <c r="E37" s="15">
        <v>2014</v>
      </c>
      <c r="F37" s="15" t="s">
        <v>94</v>
      </c>
      <c r="G37" s="15">
        <v>4</v>
      </c>
      <c r="H37" s="51">
        <v>0</v>
      </c>
      <c r="I37" s="50">
        <f t="shared" si="0"/>
        <v>0</v>
      </c>
      <c r="J37" s="50">
        <f t="shared" si="1"/>
        <v>0</v>
      </c>
      <c r="K37" s="50">
        <f t="shared" si="2"/>
        <v>0</v>
      </c>
      <c r="L37" s="15"/>
      <c r="M37" s="15"/>
      <c r="N37" s="15"/>
      <c r="O37" s="15"/>
      <c r="P37" s="15"/>
      <c r="Q37" s="15"/>
      <c r="R37" s="15"/>
      <c r="S37" s="15"/>
    </row>
    <row r="38" spans="2:19" x14ac:dyDescent="0.3">
      <c r="B38" s="53">
        <v>2019</v>
      </c>
      <c r="C38" s="15" t="s">
        <v>473</v>
      </c>
      <c r="D38" s="15" t="s">
        <v>88</v>
      </c>
      <c r="E38" s="15">
        <v>2017</v>
      </c>
      <c r="F38" s="15" t="s">
        <v>94</v>
      </c>
      <c r="G38" s="15">
        <v>4</v>
      </c>
      <c r="H38" s="51">
        <v>42</v>
      </c>
      <c r="I38" s="50">
        <f t="shared" si="0"/>
        <v>0</v>
      </c>
      <c r="J38" s="50">
        <f t="shared" si="1"/>
        <v>42</v>
      </c>
      <c r="K38" s="50">
        <f t="shared" si="2"/>
        <v>0</v>
      </c>
      <c r="L38" s="15"/>
      <c r="M38" s="15"/>
      <c r="N38" s="15"/>
      <c r="O38" s="15"/>
      <c r="P38" s="15"/>
      <c r="Q38" s="15"/>
      <c r="R38" s="15"/>
      <c r="S38" s="15"/>
    </row>
    <row r="39" spans="2:19" x14ac:dyDescent="0.3">
      <c r="B39" s="53">
        <v>2019</v>
      </c>
      <c r="C39" s="15" t="s">
        <v>472</v>
      </c>
      <c r="D39" s="15" t="s">
        <v>88</v>
      </c>
      <c r="E39" s="15">
        <v>2017</v>
      </c>
      <c r="F39" s="15" t="s">
        <v>101</v>
      </c>
      <c r="G39" s="15">
        <v>5</v>
      </c>
      <c r="H39" s="51">
        <v>31</v>
      </c>
      <c r="I39" s="50">
        <f t="shared" si="0"/>
        <v>0</v>
      </c>
      <c r="J39" s="50">
        <f t="shared" si="1"/>
        <v>0</v>
      </c>
      <c r="K39" s="50">
        <f t="shared" si="2"/>
        <v>31</v>
      </c>
      <c r="L39" s="15"/>
      <c r="M39" s="15"/>
      <c r="N39" s="15"/>
      <c r="O39" s="15"/>
      <c r="P39" s="15"/>
      <c r="Q39" s="15"/>
      <c r="R39" s="15"/>
      <c r="S39" s="15"/>
    </row>
    <row r="40" spans="2:19" x14ac:dyDescent="0.3">
      <c r="B40" s="53">
        <v>2019</v>
      </c>
      <c r="C40" s="15" t="s">
        <v>471</v>
      </c>
      <c r="D40" s="15" t="s">
        <v>470</v>
      </c>
      <c r="E40" s="15">
        <v>2021</v>
      </c>
      <c r="F40" s="15" t="s">
        <v>117</v>
      </c>
      <c r="G40" s="15">
        <v>4</v>
      </c>
      <c r="H40" s="51">
        <v>7</v>
      </c>
      <c r="I40" s="50">
        <f t="shared" si="0"/>
        <v>0</v>
      </c>
      <c r="J40" s="50">
        <f t="shared" si="1"/>
        <v>7</v>
      </c>
      <c r="K40" s="50">
        <f t="shared" si="2"/>
        <v>0</v>
      </c>
      <c r="L40" s="15"/>
      <c r="M40" s="15"/>
      <c r="N40" s="15"/>
      <c r="O40" s="15"/>
      <c r="P40" s="15"/>
      <c r="Q40" s="15"/>
      <c r="R40" s="15"/>
      <c r="S40" s="15"/>
    </row>
    <row r="41" spans="2:19" x14ac:dyDescent="0.3">
      <c r="B41" s="53">
        <v>2019</v>
      </c>
      <c r="C41" s="15" t="s">
        <v>469</v>
      </c>
      <c r="D41" s="15" t="s">
        <v>468</v>
      </c>
      <c r="E41" s="15">
        <v>2014</v>
      </c>
      <c r="F41" s="15" t="s">
        <v>117</v>
      </c>
      <c r="G41" s="15">
        <v>4</v>
      </c>
      <c r="H41" s="51">
        <v>15</v>
      </c>
      <c r="I41" s="50">
        <f t="shared" si="0"/>
        <v>0</v>
      </c>
      <c r="J41" s="50">
        <f t="shared" si="1"/>
        <v>15</v>
      </c>
      <c r="K41" s="50">
        <f t="shared" si="2"/>
        <v>0</v>
      </c>
      <c r="L41" s="15"/>
      <c r="M41" s="15"/>
      <c r="N41" s="15"/>
      <c r="O41" s="15"/>
      <c r="P41" s="15"/>
      <c r="Q41" s="15"/>
      <c r="R41" s="15"/>
      <c r="S41" s="15"/>
    </row>
    <row r="42" spans="2:19" x14ac:dyDescent="0.3">
      <c r="B42" s="53">
        <v>2019</v>
      </c>
      <c r="C42" s="15" t="s">
        <v>467</v>
      </c>
      <c r="D42" s="15" t="s">
        <v>88</v>
      </c>
      <c r="E42" s="15">
        <v>2013</v>
      </c>
      <c r="F42" s="15" t="s">
        <v>101</v>
      </c>
      <c r="G42" s="15">
        <v>5</v>
      </c>
      <c r="H42" s="51">
        <v>0</v>
      </c>
      <c r="I42" s="50">
        <f t="shared" si="0"/>
        <v>0</v>
      </c>
      <c r="J42" s="50">
        <f t="shared" si="1"/>
        <v>0</v>
      </c>
      <c r="K42" s="50">
        <f t="shared" si="2"/>
        <v>0</v>
      </c>
      <c r="L42" s="15"/>
      <c r="M42" s="15"/>
      <c r="N42" s="15"/>
      <c r="O42" s="15"/>
      <c r="P42" s="15"/>
      <c r="Q42" s="15"/>
      <c r="R42" s="15"/>
      <c r="S42" s="15"/>
    </row>
    <row r="43" spans="2:19" x14ac:dyDescent="0.3">
      <c r="B43" s="53">
        <v>2019</v>
      </c>
      <c r="C43" s="15" t="s">
        <v>466</v>
      </c>
      <c r="D43" s="15" t="s">
        <v>465</v>
      </c>
      <c r="E43" s="15">
        <v>2019</v>
      </c>
      <c r="F43" s="15" t="s">
        <v>82</v>
      </c>
      <c r="G43" s="15">
        <v>5</v>
      </c>
      <c r="H43" s="51">
        <v>46</v>
      </c>
      <c r="I43" s="50">
        <f t="shared" si="0"/>
        <v>0</v>
      </c>
      <c r="J43" s="50">
        <f t="shared" si="1"/>
        <v>0</v>
      </c>
      <c r="K43" s="50">
        <f t="shared" si="2"/>
        <v>46</v>
      </c>
      <c r="L43" s="15"/>
      <c r="M43" s="15"/>
      <c r="N43" s="15"/>
      <c r="O43" s="15"/>
      <c r="P43" s="15"/>
      <c r="Q43" s="15"/>
      <c r="R43" s="15"/>
      <c r="S43" s="15"/>
    </row>
    <row r="44" spans="2:19" x14ac:dyDescent="0.3">
      <c r="B44" s="53">
        <v>2019</v>
      </c>
      <c r="C44" s="15" t="s">
        <v>464</v>
      </c>
      <c r="D44" s="15" t="s">
        <v>463</v>
      </c>
      <c r="E44" s="15">
        <v>2014</v>
      </c>
      <c r="F44" s="15" t="s">
        <v>117</v>
      </c>
      <c r="G44" s="15">
        <v>3</v>
      </c>
      <c r="H44" s="51">
        <v>0</v>
      </c>
      <c r="I44" s="50">
        <f t="shared" si="0"/>
        <v>0</v>
      </c>
      <c r="J44" s="50">
        <f t="shared" si="1"/>
        <v>0</v>
      </c>
      <c r="K44" s="50">
        <f t="shared" si="2"/>
        <v>0</v>
      </c>
      <c r="L44" s="15"/>
      <c r="M44" s="15"/>
      <c r="N44" s="15"/>
      <c r="O44" s="15"/>
      <c r="P44" s="15"/>
      <c r="Q44" s="15"/>
      <c r="R44" s="15"/>
      <c r="S44" s="15"/>
    </row>
    <row r="45" spans="2:19" x14ac:dyDescent="0.3">
      <c r="B45" s="53">
        <v>2019</v>
      </c>
      <c r="C45" s="15" t="s">
        <v>462</v>
      </c>
      <c r="D45" s="15" t="s">
        <v>461</v>
      </c>
      <c r="E45" s="15">
        <v>2017</v>
      </c>
      <c r="F45" s="15" t="s">
        <v>117</v>
      </c>
      <c r="G45" s="15">
        <v>3</v>
      </c>
      <c r="H45" s="51">
        <v>0</v>
      </c>
      <c r="I45" s="50">
        <f t="shared" si="0"/>
        <v>0</v>
      </c>
      <c r="J45" s="50">
        <f t="shared" si="1"/>
        <v>0</v>
      </c>
      <c r="K45" s="50">
        <f t="shared" si="2"/>
        <v>0</v>
      </c>
      <c r="L45" s="15"/>
      <c r="M45" s="15"/>
      <c r="N45" s="15"/>
      <c r="O45" s="15"/>
      <c r="P45" s="15"/>
      <c r="Q45" s="15"/>
      <c r="R45" s="15"/>
      <c r="S45" s="15"/>
    </row>
    <row r="46" spans="2:19" x14ac:dyDescent="0.3">
      <c r="B46" s="53">
        <v>2019</v>
      </c>
      <c r="C46" s="15" t="s">
        <v>460</v>
      </c>
      <c r="D46" s="15" t="s">
        <v>88</v>
      </c>
      <c r="E46" s="15">
        <v>2015</v>
      </c>
      <c r="F46" s="15" t="s">
        <v>133</v>
      </c>
      <c r="G46" s="15">
        <v>5</v>
      </c>
      <c r="H46" s="51">
        <v>0</v>
      </c>
      <c r="I46" s="50">
        <f t="shared" si="0"/>
        <v>0</v>
      </c>
      <c r="J46" s="50">
        <f t="shared" si="1"/>
        <v>0</v>
      </c>
      <c r="K46" s="50">
        <f t="shared" si="2"/>
        <v>0</v>
      </c>
      <c r="L46" s="15"/>
      <c r="M46" s="15"/>
      <c r="N46" s="15"/>
      <c r="O46" s="15"/>
      <c r="P46" s="15"/>
      <c r="Q46" s="15"/>
      <c r="R46" s="15"/>
      <c r="S46" s="15"/>
    </row>
    <row r="47" spans="2:19" x14ac:dyDescent="0.3">
      <c r="B47" s="53">
        <v>2019</v>
      </c>
      <c r="C47" s="15" t="s">
        <v>459</v>
      </c>
      <c r="D47" s="15" t="s">
        <v>458</v>
      </c>
      <c r="E47" s="15">
        <v>2021</v>
      </c>
      <c r="F47" s="15" t="s">
        <v>82</v>
      </c>
      <c r="G47" s="15">
        <v>5</v>
      </c>
      <c r="H47" s="51">
        <v>0</v>
      </c>
      <c r="I47" s="50">
        <f t="shared" si="0"/>
        <v>0</v>
      </c>
      <c r="J47" s="50">
        <f t="shared" si="1"/>
        <v>0</v>
      </c>
      <c r="K47" s="50">
        <f t="shared" si="2"/>
        <v>0</v>
      </c>
      <c r="L47" s="15"/>
      <c r="M47" s="15"/>
      <c r="N47" s="15"/>
      <c r="O47" s="15"/>
      <c r="P47" s="15"/>
      <c r="Q47" s="15"/>
      <c r="R47" s="15"/>
      <c r="S47" s="15"/>
    </row>
    <row r="48" spans="2:19" x14ac:dyDescent="0.3">
      <c r="B48" s="53">
        <v>2019</v>
      </c>
      <c r="C48" s="15" t="s">
        <v>457</v>
      </c>
      <c r="D48" s="15" t="s">
        <v>456</v>
      </c>
      <c r="E48" s="15">
        <v>2017</v>
      </c>
      <c r="F48" s="15" t="s">
        <v>82</v>
      </c>
      <c r="G48" s="15">
        <v>3</v>
      </c>
      <c r="H48" s="51">
        <v>402</v>
      </c>
      <c r="I48" s="50">
        <f t="shared" si="0"/>
        <v>402</v>
      </c>
      <c r="J48" s="50">
        <f t="shared" si="1"/>
        <v>0</v>
      </c>
      <c r="K48" s="50">
        <f t="shared" si="2"/>
        <v>0</v>
      </c>
      <c r="L48" s="15"/>
      <c r="M48" s="15"/>
      <c r="N48" s="15"/>
      <c r="O48" s="15"/>
      <c r="P48" s="15"/>
      <c r="Q48" s="15"/>
      <c r="R48" s="15"/>
      <c r="S48" s="15"/>
    </row>
    <row r="49" spans="2:19" x14ac:dyDescent="0.3">
      <c r="B49" s="53">
        <v>2019</v>
      </c>
      <c r="C49" s="15" t="s">
        <v>455</v>
      </c>
      <c r="D49" s="15" t="s">
        <v>454</v>
      </c>
      <c r="E49" s="15">
        <v>2014</v>
      </c>
      <c r="F49" s="15" t="s">
        <v>101</v>
      </c>
      <c r="G49" s="15">
        <v>3</v>
      </c>
      <c r="H49" s="51">
        <v>29</v>
      </c>
      <c r="I49" s="50">
        <f t="shared" si="0"/>
        <v>29</v>
      </c>
      <c r="J49" s="50">
        <f t="shared" si="1"/>
        <v>0</v>
      </c>
      <c r="K49" s="50">
        <f t="shared" si="2"/>
        <v>0</v>
      </c>
      <c r="L49" s="15"/>
      <c r="M49" s="15"/>
      <c r="N49" s="15"/>
      <c r="O49" s="15"/>
      <c r="P49" s="15"/>
      <c r="Q49" s="15"/>
      <c r="R49" s="15"/>
      <c r="S49" s="15"/>
    </row>
    <row r="50" spans="2:19" x14ac:dyDescent="0.3">
      <c r="B50" s="53">
        <v>2019</v>
      </c>
      <c r="C50" s="15" t="s">
        <v>453</v>
      </c>
      <c r="D50" s="15" t="s">
        <v>88</v>
      </c>
      <c r="E50" s="15">
        <v>2013</v>
      </c>
      <c r="F50" s="15" t="s">
        <v>94</v>
      </c>
      <c r="G50" s="15">
        <v>4</v>
      </c>
      <c r="H50" s="51">
        <v>172</v>
      </c>
      <c r="I50" s="50">
        <f t="shared" si="0"/>
        <v>0</v>
      </c>
      <c r="J50" s="50">
        <f t="shared" si="1"/>
        <v>172</v>
      </c>
      <c r="K50" s="50">
        <f t="shared" si="2"/>
        <v>0</v>
      </c>
      <c r="L50" s="15"/>
      <c r="M50" s="15"/>
      <c r="N50" s="15"/>
      <c r="O50" s="15"/>
      <c r="P50" s="15"/>
      <c r="Q50" s="15"/>
      <c r="R50" s="15"/>
      <c r="S50" s="15"/>
    </row>
    <row r="51" spans="2:19" x14ac:dyDescent="0.3">
      <c r="B51" s="53">
        <v>2019</v>
      </c>
      <c r="C51" s="15" t="s">
        <v>453</v>
      </c>
      <c r="D51" s="15" t="s">
        <v>88</v>
      </c>
      <c r="E51" s="15">
        <v>2021</v>
      </c>
      <c r="F51" s="15" t="s">
        <v>94</v>
      </c>
      <c r="G51" s="15">
        <v>2</v>
      </c>
      <c r="H51" s="51">
        <v>0</v>
      </c>
      <c r="I51" s="50">
        <f t="shared" si="0"/>
        <v>0</v>
      </c>
      <c r="J51" s="50">
        <f t="shared" si="1"/>
        <v>0</v>
      </c>
      <c r="K51" s="50">
        <f t="shared" si="2"/>
        <v>0</v>
      </c>
      <c r="L51" s="15"/>
      <c r="M51" s="15"/>
      <c r="N51" s="15"/>
      <c r="O51" s="15"/>
      <c r="P51" s="15"/>
      <c r="Q51" s="15"/>
      <c r="R51" s="15"/>
      <c r="S51" s="15"/>
    </row>
    <row r="52" spans="2:19" x14ac:dyDescent="0.3">
      <c r="B52" s="53">
        <v>2019</v>
      </c>
      <c r="C52" s="15" t="s">
        <v>452</v>
      </c>
      <c r="D52" s="15" t="s">
        <v>451</v>
      </c>
      <c r="E52" s="15">
        <v>2021</v>
      </c>
      <c r="F52" s="15" t="s">
        <v>94</v>
      </c>
      <c r="G52" s="15">
        <v>2</v>
      </c>
      <c r="H52" s="51">
        <v>0</v>
      </c>
      <c r="I52" s="50">
        <f t="shared" si="0"/>
        <v>0</v>
      </c>
      <c r="J52" s="50">
        <f t="shared" si="1"/>
        <v>0</v>
      </c>
      <c r="K52" s="50">
        <f t="shared" si="2"/>
        <v>0</v>
      </c>
      <c r="L52" s="15"/>
      <c r="M52" s="15"/>
      <c r="N52" s="15"/>
      <c r="O52" s="15"/>
      <c r="P52" s="15"/>
      <c r="Q52" s="15"/>
      <c r="R52" s="15"/>
      <c r="S52" s="15"/>
    </row>
    <row r="53" spans="2:19" x14ac:dyDescent="0.3">
      <c r="B53" s="53">
        <v>2019</v>
      </c>
      <c r="C53" s="15" t="s">
        <v>450</v>
      </c>
      <c r="D53" s="15" t="s">
        <v>449</v>
      </c>
      <c r="E53" s="15">
        <v>2017</v>
      </c>
      <c r="F53" s="15" t="s">
        <v>94</v>
      </c>
      <c r="G53" s="15">
        <v>3</v>
      </c>
      <c r="H53" s="51">
        <v>0</v>
      </c>
      <c r="I53" s="50">
        <f t="shared" si="0"/>
        <v>0</v>
      </c>
      <c r="J53" s="50">
        <f t="shared" si="1"/>
        <v>0</v>
      </c>
      <c r="K53" s="50">
        <f t="shared" si="2"/>
        <v>0</v>
      </c>
      <c r="L53" s="15"/>
      <c r="M53" s="15"/>
      <c r="N53" s="15"/>
      <c r="O53" s="15"/>
      <c r="P53" s="15"/>
      <c r="Q53" s="15"/>
      <c r="R53" s="15"/>
      <c r="S53" s="15"/>
    </row>
    <row r="54" spans="2:19" x14ac:dyDescent="0.3">
      <c r="B54" s="53">
        <v>2019</v>
      </c>
      <c r="C54" s="15" t="s">
        <v>448</v>
      </c>
      <c r="D54" s="15" t="s">
        <v>447</v>
      </c>
      <c r="E54" s="15">
        <v>2019</v>
      </c>
      <c r="F54" s="15" t="s">
        <v>82</v>
      </c>
      <c r="G54" s="15">
        <v>4</v>
      </c>
      <c r="H54" s="51">
        <v>0</v>
      </c>
      <c r="I54" s="50">
        <f t="shared" si="0"/>
        <v>0</v>
      </c>
      <c r="J54" s="50">
        <f t="shared" si="1"/>
        <v>0</v>
      </c>
      <c r="K54" s="50">
        <f t="shared" si="2"/>
        <v>0</v>
      </c>
      <c r="L54" s="15"/>
      <c r="M54" s="15"/>
      <c r="N54" s="15"/>
      <c r="O54" s="15"/>
      <c r="P54" s="15"/>
      <c r="Q54" s="15"/>
      <c r="R54" s="15"/>
      <c r="S54" s="15"/>
    </row>
    <row r="55" spans="2:19" x14ac:dyDescent="0.3">
      <c r="B55" s="53">
        <v>2019</v>
      </c>
      <c r="C55" s="15" t="s">
        <v>446</v>
      </c>
      <c r="D55" s="15" t="s">
        <v>88</v>
      </c>
      <c r="E55" s="15">
        <v>2017</v>
      </c>
      <c r="F55" s="15" t="s">
        <v>82</v>
      </c>
      <c r="G55" s="15">
        <v>5</v>
      </c>
      <c r="H55" s="51">
        <v>0</v>
      </c>
      <c r="I55" s="50">
        <f t="shared" si="0"/>
        <v>0</v>
      </c>
      <c r="J55" s="50">
        <f t="shared" si="1"/>
        <v>0</v>
      </c>
      <c r="K55" s="50">
        <f t="shared" si="2"/>
        <v>0</v>
      </c>
      <c r="L55" s="15"/>
      <c r="M55" s="15"/>
      <c r="N55" s="15"/>
      <c r="O55" s="15"/>
      <c r="P55" s="15"/>
      <c r="Q55" s="15"/>
      <c r="R55" s="15"/>
      <c r="S55" s="15"/>
    </row>
    <row r="56" spans="2:19" x14ac:dyDescent="0.3">
      <c r="B56" s="53">
        <v>2019</v>
      </c>
      <c r="C56" s="15" t="s">
        <v>445</v>
      </c>
      <c r="D56" s="15" t="s">
        <v>444</v>
      </c>
      <c r="E56" s="15">
        <v>2017</v>
      </c>
      <c r="F56" s="15" t="s">
        <v>94</v>
      </c>
      <c r="G56" s="15">
        <v>3</v>
      </c>
      <c r="H56" s="51">
        <v>215</v>
      </c>
      <c r="I56" s="50">
        <f t="shared" si="0"/>
        <v>215</v>
      </c>
      <c r="J56" s="50">
        <f t="shared" si="1"/>
        <v>0</v>
      </c>
      <c r="K56" s="50">
        <f t="shared" si="2"/>
        <v>0</v>
      </c>
      <c r="L56" s="15"/>
      <c r="M56" s="15"/>
      <c r="N56" s="15"/>
      <c r="O56" s="15"/>
      <c r="P56" s="15"/>
      <c r="Q56" s="15"/>
      <c r="R56" s="15"/>
      <c r="S56" s="15"/>
    </row>
    <row r="57" spans="2:19" x14ac:dyDescent="0.3">
      <c r="B57" s="53">
        <v>2019</v>
      </c>
      <c r="C57" s="15" t="s">
        <v>443</v>
      </c>
      <c r="D57" s="15" t="s">
        <v>88</v>
      </c>
      <c r="E57" s="15">
        <v>2015</v>
      </c>
      <c r="F57" s="15" t="s">
        <v>101</v>
      </c>
      <c r="G57" s="15">
        <v>4</v>
      </c>
      <c r="H57" s="51">
        <v>6</v>
      </c>
      <c r="I57" s="50">
        <f t="shared" si="0"/>
        <v>0</v>
      </c>
      <c r="J57" s="50">
        <f t="shared" si="1"/>
        <v>6</v>
      </c>
      <c r="K57" s="50">
        <f t="shared" si="2"/>
        <v>0</v>
      </c>
      <c r="L57" s="15"/>
      <c r="M57" s="15"/>
      <c r="N57" s="15"/>
      <c r="O57" s="15"/>
      <c r="P57" s="15"/>
      <c r="Q57" s="15"/>
      <c r="R57" s="15"/>
      <c r="S57" s="15"/>
    </row>
    <row r="58" spans="2:19" x14ac:dyDescent="0.3">
      <c r="B58" s="53">
        <v>2019</v>
      </c>
      <c r="C58" s="15" t="s">
        <v>442</v>
      </c>
      <c r="D58" s="15" t="s">
        <v>441</v>
      </c>
      <c r="E58" s="15">
        <v>2017</v>
      </c>
      <c r="F58" s="15" t="s">
        <v>101</v>
      </c>
      <c r="G58" s="15">
        <v>3</v>
      </c>
      <c r="H58" s="51">
        <v>0</v>
      </c>
      <c r="I58" s="50">
        <f t="shared" si="0"/>
        <v>0</v>
      </c>
      <c r="J58" s="50">
        <f t="shared" si="1"/>
        <v>0</v>
      </c>
      <c r="K58" s="50">
        <f t="shared" si="2"/>
        <v>0</v>
      </c>
      <c r="L58" s="15"/>
      <c r="M58" s="15"/>
      <c r="N58" s="15"/>
      <c r="O58" s="15"/>
      <c r="P58" s="15"/>
      <c r="Q58" s="15"/>
      <c r="R58" s="15"/>
      <c r="S58" s="15"/>
    </row>
    <row r="59" spans="2:19" x14ac:dyDescent="0.3">
      <c r="B59" s="53">
        <v>2019</v>
      </c>
      <c r="C59" s="15" t="s">
        <v>440</v>
      </c>
      <c r="D59" s="15" t="s">
        <v>438</v>
      </c>
      <c r="E59" s="15">
        <v>2018</v>
      </c>
      <c r="F59" s="15" t="s">
        <v>94</v>
      </c>
      <c r="G59" s="15">
        <v>0</v>
      </c>
      <c r="H59" s="51">
        <v>2</v>
      </c>
      <c r="I59" s="50">
        <f t="shared" si="0"/>
        <v>2</v>
      </c>
      <c r="J59" s="50">
        <f t="shared" si="1"/>
        <v>0</v>
      </c>
      <c r="K59" s="50">
        <f t="shared" si="2"/>
        <v>0</v>
      </c>
      <c r="L59" s="15"/>
      <c r="M59" s="15"/>
      <c r="N59" s="15"/>
      <c r="O59" s="15"/>
      <c r="P59" s="15"/>
      <c r="Q59" s="15"/>
      <c r="R59" s="15"/>
      <c r="S59" s="15"/>
    </row>
    <row r="60" spans="2:19" x14ac:dyDescent="0.3">
      <c r="B60" s="53">
        <v>2019</v>
      </c>
      <c r="C60" s="15" t="s">
        <v>439</v>
      </c>
      <c r="D60" s="15" t="s">
        <v>438</v>
      </c>
      <c r="E60" s="15">
        <v>2015</v>
      </c>
      <c r="F60" s="15" t="s">
        <v>82</v>
      </c>
      <c r="G60" s="15">
        <v>3</v>
      </c>
      <c r="H60" s="51">
        <v>0</v>
      </c>
      <c r="I60" s="50">
        <f t="shared" si="0"/>
        <v>0</v>
      </c>
      <c r="J60" s="50">
        <f t="shared" si="1"/>
        <v>0</v>
      </c>
      <c r="K60" s="50">
        <f t="shared" si="2"/>
        <v>0</v>
      </c>
      <c r="L60" s="15"/>
      <c r="M60" s="15"/>
      <c r="N60" s="15"/>
      <c r="O60" s="15"/>
      <c r="P60" s="15"/>
      <c r="Q60" s="15"/>
      <c r="R60" s="15"/>
      <c r="S60" s="15"/>
    </row>
    <row r="61" spans="2:19" x14ac:dyDescent="0.3">
      <c r="B61" s="53">
        <v>2019</v>
      </c>
      <c r="C61" s="15" t="s">
        <v>437</v>
      </c>
      <c r="D61" s="15" t="s">
        <v>436</v>
      </c>
      <c r="E61" s="15">
        <v>2017</v>
      </c>
      <c r="F61" s="15" t="s">
        <v>117</v>
      </c>
      <c r="G61" s="15">
        <v>0</v>
      </c>
      <c r="H61" s="51">
        <v>0</v>
      </c>
      <c r="I61" s="50">
        <f t="shared" si="0"/>
        <v>0</v>
      </c>
      <c r="J61" s="50">
        <f t="shared" si="1"/>
        <v>0</v>
      </c>
      <c r="K61" s="50">
        <f t="shared" si="2"/>
        <v>0</v>
      </c>
      <c r="L61" s="15"/>
      <c r="M61" s="15"/>
      <c r="N61" s="15"/>
      <c r="O61" s="15"/>
      <c r="P61" s="15"/>
      <c r="Q61" s="15"/>
      <c r="R61" s="15"/>
      <c r="S61" s="15"/>
    </row>
    <row r="62" spans="2:19" x14ac:dyDescent="0.3">
      <c r="B62" s="53">
        <v>2019</v>
      </c>
      <c r="C62" s="15" t="s">
        <v>435</v>
      </c>
      <c r="D62" s="15" t="s">
        <v>434</v>
      </c>
      <c r="E62" s="15">
        <v>2016</v>
      </c>
      <c r="F62" s="15" t="s">
        <v>117</v>
      </c>
      <c r="G62" s="15">
        <v>4</v>
      </c>
      <c r="H62" s="51">
        <v>1</v>
      </c>
      <c r="I62" s="50">
        <f t="shared" si="0"/>
        <v>0</v>
      </c>
      <c r="J62" s="50">
        <f t="shared" si="1"/>
        <v>1</v>
      </c>
      <c r="K62" s="50">
        <f t="shared" si="2"/>
        <v>0</v>
      </c>
      <c r="L62" s="15"/>
      <c r="M62" s="15"/>
      <c r="N62" s="15"/>
      <c r="O62" s="15"/>
      <c r="P62" s="15"/>
      <c r="Q62" s="15"/>
      <c r="R62" s="15"/>
      <c r="S62" s="15"/>
    </row>
    <row r="63" spans="2:19" x14ac:dyDescent="0.3">
      <c r="B63" s="53">
        <v>2019</v>
      </c>
      <c r="C63" s="15" t="s">
        <v>433</v>
      </c>
      <c r="D63" s="15" t="s">
        <v>88</v>
      </c>
      <c r="E63" s="15">
        <v>2017</v>
      </c>
      <c r="F63" s="15" t="s">
        <v>101</v>
      </c>
      <c r="G63" s="15">
        <v>3</v>
      </c>
      <c r="H63" s="51">
        <v>75</v>
      </c>
      <c r="I63" s="50">
        <f t="shared" si="0"/>
        <v>75</v>
      </c>
      <c r="J63" s="50">
        <f t="shared" si="1"/>
        <v>0</v>
      </c>
      <c r="K63" s="50">
        <f t="shared" si="2"/>
        <v>0</v>
      </c>
      <c r="L63" s="15"/>
      <c r="M63" s="15"/>
      <c r="N63" s="15"/>
      <c r="O63" s="15"/>
      <c r="P63" s="15"/>
      <c r="Q63" s="15"/>
      <c r="R63" s="15"/>
      <c r="S63" s="15"/>
    </row>
    <row r="64" spans="2:19" x14ac:dyDescent="0.3">
      <c r="B64" s="53">
        <v>2019</v>
      </c>
      <c r="C64" s="15" t="s">
        <v>432</v>
      </c>
      <c r="D64" s="15" t="s">
        <v>88</v>
      </c>
      <c r="E64" s="15">
        <v>2013</v>
      </c>
      <c r="F64" s="15" t="s">
        <v>117</v>
      </c>
      <c r="G64" s="15">
        <v>4</v>
      </c>
      <c r="H64" s="51">
        <v>25</v>
      </c>
      <c r="I64" s="50">
        <f t="shared" si="0"/>
        <v>0</v>
      </c>
      <c r="J64" s="50">
        <f t="shared" si="1"/>
        <v>25</v>
      </c>
      <c r="K64" s="50">
        <f t="shared" si="2"/>
        <v>0</v>
      </c>
      <c r="L64" s="15"/>
      <c r="M64" s="15"/>
      <c r="N64" s="15"/>
      <c r="O64" s="15"/>
      <c r="P64" s="15"/>
      <c r="Q64" s="15"/>
      <c r="R64" s="15"/>
      <c r="S64" s="15"/>
    </row>
    <row r="65" spans="2:19" x14ac:dyDescent="0.3">
      <c r="B65" s="53">
        <v>2019</v>
      </c>
      <c r="C65" s="15" t="s">
        <v>431</v>
      </c>
      <c r="D65" s="15" t="s">
        <v>430</v>
      </c>
      <c r="E65" s="15">
        <v>2016</v>
      </c>
      <c r="F65" s="15" t="s">
        <v>77</v>
      </c>
      <c r="G65" s="15">
        <v>5</v>
      </c>
      <c r="H65" s="51">
        <v>1</v>
      </c>
      <c r="I65" s="50">
        <f t="shared" si="0"/>
        <v>0</v>
      </c>
      <c r="J65" s="50">
        <f t="shared" si="1"/>
        <v>0</v>
      </c>
      <c r="K65" s="50">
        <f t="shared" si="2"/>
        <v>1</v>
      </c>
      <c r="L65" s="15"/>
      <c r="M65" s="15"/>
      <c r="N65" s="15"/>
      <c r="O65" s="15"/>
      <c r="P65" s="15"/>
      <c r="Q65" s="15"/>
      <c r="R65" s="15"/>
      <c r="S65" s="15"/>
    </row>
    <row r="66" spans="2:19" x14ac:dyDescent="0.3">
      <c r="B66" s="53">
        <v>2019</v>
      </c>
      <c r="C66" s="15" t="s">
        <v>429</v>
      </c>
      <c r="D66" s="15" t="s">
        <v>88</v>
      </c>
      <c r="E66" s="15">
        <v>2019</v>
      </c>
      <c r="F66" s="15" t="s">
        <v>77</v>
      </c>
      <c r="G66" s="15">
        <v>5</v>
      </c>
      <c r="H66" s="51">
        <v>0</v>
      </c>
      <c r="I66" s="50">
        <f t="shared" si="0"/>
        <v>0</v>
      </c>
      <c r="J66" s="50">
        <f t="shared" si="1"/>
        <v>0</v>
      </c>
      <c r="K66" s="50">
        <f t="shared" si="2"/>
        <v>0</v>
      </c>
      <c r="L66" s="15"/>
      <c r="M66" s="15"/>
      <c r="N66" s="15"/>
      <c r="O66" s="15"/>
      <c r="P66" s="15"/>
      <c r="Q66" s="15"/>
      <c r="R66" s="15"/>
      <c r="S66" s="15"/>
    </row>
    <row r="67" spans="2:19" x14ac:dyDescent="0.3">
      <c r="B67" s="53">
        <v>2019</v>
      </c>
      <c r="C67" s="15" t="s">
        <v>428</v>
      </c>
      <c r="D67" s="15" t="s">
        <v>88</v>
      </c>
      <c r="E67" s="15">
        <v>2017</v>
      </c>
      <c r="F67" s="15" t="s">
        <v>94</v>
      </c>
      <c r="G67" s="15">
        <v>5</v>
      </c>
      <c r="H67" s="51">
        <v>182</v>
      </c>
      <c r="I67" s="50">
        <f t="shared" si="0"/>
        <v>0</v>
      </c>
      <c r="J67" s="50">
        <f t="shared" si="1"/>
        <v>0</v>
      </c>
      <c r="K67" s="50">
        <f t="shared" si="2"/>
        <v>182</v>
      </c>
      <c r="L67" s="15"/>
      <c r="M67" s="15"/>
      <c r="N67" s="15"/>
      <c r="O67" s="15"/>
      <c r="P67" s="15"/>
      <c r="Q67" s="15"/>
      <c r="R67" s="15"/>
      <c r="S67" s="15"/>
    </row>
    <row r="68" spans="2:19" x14ac:dyDescent="0.3">
      <c r="B68" s="53">
        <v>2019</v>
      </c>
      <c r="C68" s="15" t="s">
        <v>427</v>
      </c>
      <c r="D68" s="15" t="s">
        <v>88</v>
      </c>
      <c r="E68" s="15">
        <v>2019</v>
      </c>
      <c r="F68" s="15" t="s">
        <v>117</v>
      </c>
      <c r="G68" s="15">
        <v>5</v>
      </c>
      <c r="H68" s="51">
        <v>83</v>
      </c>
      <c r="I68" s="50">
        <f t="shared" ref="I68:I131" si="3">IF(G68&lt;4,H68,0)</f>
        <v>0</v>
      </c>
      <c r="J68" s="50">
        <f t="shared" ref="J68:J131" si="4">IF(G68=4,H68,0)</f>
        <v>0</v>
      </c>
      <c r="K68" s="50">
        <f t="shared" ref="K68:K131" si="5">IF(G68=5,H68,0)</f>
        <v>83</v>
      </c>
      <c r="L68" s="15"/>
      <c r="M68" s="15"/>
      <c r="N68" s="15"/>
      <c r="O68" s="15"/>
      <c r="P68" s="15"/>
      <c r="Q68" s="15"/>
      <c r="R68" s="15"/>
      <c r="S68" s="15"/>
    </row>
    <row r="69" spans="2:19" x14ac:dyDescent="0.3">
      <c r="B69" s="53">
        <v>2019</v>
      </c>
      <c r="C69" s="15" t="s">
        <v>426</v>
      </c>
      <c r="D69" s="15" t="s">
        <v>425</v>
      </c>
      <c r="E69" s="15">
        <v>2015</v>
      </c>
      <c r="F69" s="15" t="s">
        <v>99</v>
      </c>
      <c r="G69" s="15">
        <v>5</v>
      </c>
      <c r="H69" s="51">
        <v>3</v>
      </c>
      <c r="I69" s="50">
        <f t="shared" si="3"/>
        <v>0</v>
      </c>
      <c r="J69" s="50">
        <f t="shared" si="4"/>
        <v>0</v>
      </c>
      <c r="K69" s="50">
        <f t="shared" si="5"/>
        <v>3</v>
      </c>
      <c r="L69" s="15"/>
      <c r="M69" s="15"/>
      <c r="N69" s="15"/>
      <c r="O69" s="15"/>
      <c r="P69" s="15"/>
      <c r="Q69" s="15"/>
      <c r="R69" s="15"/>
      <c r="S69" s="15"/>
    </row>
    <row r="70" spans="2:19" x14ac:dyDescent="0.3">
      <c r="B70" s="53">
        <v>2019</v>
      </c>
      <c r="C70" s="15" t="s">
        <v>424</v>
      </c>
      <c r="D70" s="15" t="s">
        <v>88</v>
      </c>
      <c r="E70" s="15">
        <v>2017</v>
      </c>
      <c r="F70" s="15" t="s">
        <v>101</v>
      </c>
      <c r="G70" s="15">
        <v>3</v>
      </c>
      <c r="H70" s="51">
        <v>87</v>
      </c>
      <c r="I70" s="50">
        <f t="shared" si="3"/>
        <v>87</v>
      </c>
      <c r="J70" s="50">
        <f t="shared" si="4"/>
        <v>0</v>
      </c>
      <c r="K70" s="50">
        <f t="shared" si="5"/>
        <v>0</v>
      </c>
      <c r="L70" s="15"/>
      <c r="M70" s="15"/>
      <c r="N70" s="15"/>
      <c r="O70" s="15"/>
      <c r="P70" s="15"/>
      <c r="Q70" s="15"/>
      <c r="R70" s="15"/>
      <c r="S70" s="15"/>
    </row>
    <row r="71" spans="2:19" x14ac:dyDescent="0.3">
      <c r="B71" s="53">
        <v>2019</v>
      </c>
      <c r="C71" s="15" t="s">
        <v>423</v>
      </c>
      <c r="D71" s="15" t="s">
        <v>422</v>
      </c>
      <c r="E71" s="15">
        <v>2017</v>
      </c>
      <c r="F71" s="15" t="s">
        <v>94</v>
      </c>
      <c r="G71" s="15">
        <v>3</v>
      </c>
      <c r="H71" s="51">
        <v>4</v>
      </c>
      <c r="I71" s="50">
        <f t="shared" si="3"/>
        <v>4</v>
      </c>
      <c r="J71" s="50">
        <f t="shared" si="4"/>
        <v>0</v>
      </c>
      <c r="K71" s="50">
        <f t="shared" si="5"/>
        <v>0</v>
      </c>
      <c r="L71" s="15"/>
      <c r="M71" s="15"/>
      <c r="N71" s="15"/>
      <c r="O71" s="15"/>
      <c r="P71" s="15"/>
      <c r="Q71" s="15"/>
      <c r="R71" s="15"/>
      <c r="S71" s="15"/>
    </row>
    <row r="72" spans="2:19" x14ac:dyDescent="0.3">
      <c r="B72" s="53">
        <v>2019</v>
      </c>
      <c r="C72" s="15" t="s">
        <v>421</v>
      </c>
      <c r="D72" s="15" t="s">
        <v>420</v>
      </c>
      <c r="E72" s="15">
        <v>2019</v>
      </c>
      <c r="F72" s="15" t="s">
        <v>82</v>
      </c>
      <c r="G72" s="15">
        <v>5</v>
      </c>
      <c r="H72" s="51">
        <v>21</v>
      </c>
      <c r="I72" s="50">
        <f t="shared" si="3"/>
        <v>0</v>
      </c>
      <c r="J72" s="50">
        <f t="shared" si="4"/>
        <v>0</v>
      </c>
      <c r="K72" s="50">
        <f t="shared" si="5"/>
        <v>21</v>
      </c>
      <c r="L72" s="15"/>
      <c r="M72" s="15"/>
      <c r="N72" s="15"/>
      <c r="O72" s="15"/>
      <c r="P72" s="15"/>
      <c r="Q72" s="15"/>
      <c r="R72" s="15"/>
      <c r="S72" s="15"/>
    </row>
    <row r="73" spans="2:19" x14ac:dyDescent="0.3">
      <c r="B73" s="53">
        <v>2019</v>
      </c>
      <c r="C73" s="15" t="s">
        <v>419</v>
      </c>
      <c r="D73" s="15" t="s">
        <v>88</v>
      </c>
      <c r="E73" s="15">
        <v>2014</v>
      </c>
      <c r="F73" s="15" t="s">
        <v>90</v>
      </c>
      <c r="G73" s="15">
        <v>5</v>
      </c>
      <c r="H73" s="51">
        <v>0</v>
      </c>
      <c r="I73" s="50">
        <f t="shared" si="3"/>
        <v>0</v>
      </c>
      <c r="J73" s="50">
        <f t="shared" si="4"/>
        <v>0</v>
      </c>
      <c r="K73" s="50">
        <f t="shared" si="5"/>
        <v>0</v>
      </c>
      <c r="L73" s="15"/>
      <c r="M73" s="15"/>
      <c r="N73" s="15"/>
      <c r="O73" s="15"/>
      <c r="P73" s="15"/>
      <c r="Q73" s="15"/>
      <c r="R73" s="15"/>
      <c r="S73" s="15"/>
    </row>
    <row r="74" spans="2:19" x14ac:dyDescent="0.3">
      <c r="B74" s="53">
        <v>2019</v>
      </c>
      <c r="C74" s="15" t="s">
        <v>419</v>
      </c>
      <c r="D74" s="15" t="s">
        <v>418</v>
      </c>
      <c r="E74" s="15">
        <v>2019</v>
      </c>
      <c r="F74" s="15" t="s">
        <v>90</v>
      </c>
      <c r="G74" s="15">
        <v>5</v>
      </c>
      <c r="H74" s="51">
        <v>104</v>
      </c>
      <c r="I74" s="50">
        <f t="shared" si="3"/>
        <v>0</v>
      </c>
      <c r="J74" s="50">
        <f t="shared" si="4"/>
        <v>0</v>
      </c>
      <c r="K74" s="50">
        <f t="shared" si="5"/>
        <v>104</v>
      </c>
      <c r="L74" s="15"/>
      <c r="M74" s="15"/>
      <c r="N74" s="15"/>
      <c r="O74" s="15"/>
      <c r="P74" s="15"/>
      <c r="Q74" s="15"/>
      <c r="R74" s="15"/>
      <c r="S74" s="15"/>
    </row>
    <row r="75" spans="2:19" x14ac:dyDescent="0.3">
      <c r="B75" s="53">
        <v>2019</v>
      </c>
      <c r="C75" s="15" t="s">
        <v>417</v>
      </c>
      <c r="D75" s="15" t="s">
        <v>88</v>
      </c>
      <c r="E75" s="15">
        <v>2017</v>
      </c>
      <c r="F75" s="15" t="s">
        <v>307</v>
      </c>
      <c r="G75" s="15">
        <v>3</v>
      </c>
      <c r="H75" s="51">
        <v>7</v>
      </c>
      <c r="I75" s="50">
        <f t="shared" si="3"/>
        <v>7</v>
      </c>
      <c r="J75" s="50">
        <f t="shared" si="4"/>
        <v>0</v>
      </c>
      <c r="K75" s="50">
        <f t="shared" si="5"/>
        <v>0</v>
      </c>
      <c r="L75" s="15"/>
      <c r="M75" s="15"/>
      <c r="N75" s="15"/>
      <c r="O75" s="15"/>
      <c r="P75" s="15"/>
      <c r="Q75" s="15"/>
      <c r="R75" s="15"/>
      <c r="S75" s="15"/>
    </row>
    <row r="76" spans="2:19" x14ac:dyDescent="0.3">
      <c r="B76" s="53">
        <v>2019</v>
      </c>
      <c r="C76" s="15" t="s">
        <v>416</v>
      </c>
      <c r="D76" s="15" t="s">
        <v>88</v>
      </c>
      <c r="E76" s="15">
        <v>2019</v>
      </c>
      <c r="F76" s="15" t="s">
        <v>94</v>
      </c>
      <c r="G76" s="15">
        <v>5</v>
      </c>
      <c r="H76" s="51">
        <v>0</v>
      </c>
      <c r="I76" s="50">
        <f t="shared" si="3"/>
        <v>0</v>
      </c>
      <c r="J76" s="50">
        <f t="shared" si="4"/>
        <v>0</v>
      </c>
      <c r="K76" s="50">
        <f t="shared" si="5"/>
        <v>0</v>
      </c>
      <c r="L76" s="15"/>
      <c r="M76" s="15"/>
      <c r="N76" s="15"/>
      <c r="O76" s="15"/>
      <c r="P76" s="15"/>
      <c r="Q76" s="15"/>
      <c r="R76" s="15"/>
      <c r="S76" s="15"/>
    </row>
    <row r="77" spans="2:19" x14ac:dyDescent="0.3">
      <c r="B77" s="53">
        <v>2019</v>
      </c>
      <c r="C77" s="15" t="s">
        <v>415</v>
      </c>
      <c r="D77" s="15" t="s">
        <v>88</v>
      </c>
      <c r="E77" s="15">
        <v>2015</v>
      </c>
      <c r="F77" s="15" t="s">
        <v>99</v>
      </c>
      <c r="G77" s="15">
        <v>5</v>
      </c>
      <c r="H77" s="51">
        <v>1</v>
      </c>
      <c r="I77" s="50">
        <f t="shared" si="3"/>
        <v>0</v>
      </c>
      <c r="J77" s="50">
        <f t="shared" si="4"/>
        <v>0</v>
      </c>
      <c r="K77" s="50">
        <f t="shared" si="5"/>
        <v>1</v>
      </c>
      <c r="L77" s="15"/>
      <c r="M77" s="15"/>
      <c r="N77" s="15"/>
      <c r="O77" s="15"/>
      <c r="P77" s="15"/>
      <c r="Q77" s="15"/>
      <c r="R77" s="15"/>
      <c r="S77" s="15"/>
    </row>
    <row r="78" spans="2:19" x14ac:dyDescent="0.3">
      <c r="B78" s="53">
        <v>2019</v>
      </c>
      <c r="C78" s="15" t="s">
        <v>414</v>
      </c>
      <c r="D78" s="15" t="s">
        <v>413</v>
      </c>
      <c r="E78" s="15">
        <v>2018</v>
      </c>
      <c r="F78" s="15" t="s">
        <v>101</v>
      </c>
      <c r="G78" s="15">
        <v>4</v>
      </c>
      <c r="H78" s="51">
        <v>1</v>
      </c>
      <c r="I78" s="50">
        <f t="shared" si="3"/>
        <v>0</v>
      </c>
      <c r="J78" s="50">
        <f t="shared" si="4"/>
        <v>1</v>
      </c>
      <c r="K78" s="50">
        <f t="shared" si="5"/>
        <v>0</v>
      </c>
      <c r="L78" s="15"/>
      <c r="M78" s="15"/>
      <c r="N78" s="15"/>
      <c r="O78" s="15"/>
      <c r="P78" s="15"/>
      <c r="Q78" s="15"/>
      <c r="R78" s="15"/>
      <c r="S78" s="15"/>
    </row>
    <row r="79" spans="2:19" x14ac:dyDescent="0.3">
      <c r="B79" s="53">
        <v>2019</v>
      </c>
      <c r="C79" s="15" t="s">
        <v>412</v>
      </c>
      <c r="D79" s="15" t="s">
        <v>411</v>
      </c>
      <c r="E79" s="15">
        <v>2014</v>
      </c>
      <c r="F79" s="15" t="s">
        <v>94</v>
      </c>
      <c r="G79" s="15">
        <v>4</v>
      </c>
      <c r="H79" s="51">
        <v>3</v>
      </c>
      <c r="I79" s="50">
        <f t="shared" si="3"/>
        <v>0</v>
      </c>
      <c r="J79" s="50">
        <f t="shared" si="4"/>
        <v>3</v>
      </c>
      <c r="K79" s="50">
        <f t="shared" si="5"/>
        <v>0</v>
      </c>
      <c r="L79" s="15"/>
      <c r="M79" s="15"/>
      <c r="N79" s="15"/>
      <c r="O79" s="15"/>
      <c r="P79" s="15"/>
      <c r="Q79" s="15"/>
      <c r="R79" s="15"/>
      <c r="S79" s="15"/>
    </row>
    <row r="80" spans="2:19" x14ac:dyDescent="0.3">
      <c r="B80" s="53">
        <v>2019</v>
      </c>
      <c r="C80" s="15" t="s">
        <v>410</v>
      </c>
      <c r="D80" s="15" t="s">
        <v>409</v>
      </c>
      <c r="E80" s="15">
        <v>2021</v>
      </c>
      <c r="F80" s="15" t="s">
        <v>85</v>
      </c>
      <c r="G80" s="15">
        <v>5</v>
      </c>
      <c r="H80" s="51">
        <v>0</v>
      </c>
      <c r="I80" s="50">
        <f t="shared" si="3"/>
        <v>0</v>
      </c>
      <c r="J80" s="50">
        <f t="shared" si="4"/>
        <v>0</v>
      </c>
      <c r="K80" s="50">
        <f t="shared" si="5"/>
        <v>0</v>
      </c>
      <c r="L80" s="15"/>
      <c r="M80" s="15"/>
      <c r="N80" s="15"/>
      <c r="O80" s="15"/>
      <c r="P80" s="15"/>
      <c r="Q80" s="15"/>
      <c r="R80" s="15"/>
      <c r="S80" s="15"/>
    </row>
    <row r="81" spans="2:19" x14ac:dyDescent="0.3">
      <c r="B81" s="53">
        <v>2019</v>
      </c>
      <c r="C81" s="15" t="s">
        <v>408</v>
      </c>
      <c r="D81" s="15" t="s">
        <v>407</v>
      </c>
      <c r="E81" s="15">
        <v>2021</v>
      </c>
      <c r="F81" s="15" t="s">
        <v>77</v>
      </c>
      <c r="G81" s="15">
        <v>5</v>
      </c>
      <c r="H81" s="51">
        <v>0</v>
      </c>
      <c r="I81" s="50">
        <f t="shared" si="3"/>
        <v>0</v>
      </c>
      <c r="J81" s="50">
        <f t="shared" si="4"/>
        <v>0</v>
      </c>
      <c r="K81" s="50">
        <f t="shared" si="5"/>
        <v>0</v>
      </c>
      <c r="L81" s="15"/>
      <c r="M81" s="15"/>
      <c r="N81" s="15"/>
      <c r="O81" s="15"/>
      <c r="P81" s="15"/>
      <c r="Q81" s="15"/>
      <c r="R81" s="15"/>
      <c r="S81" s="15"/>
    </row>
    <row r="82" spans="2:19" x14ac:dyDescent="0.3">
      <c r="B82" s="53">
        <v>2019</v>
      </c>
      <c r="C82" s="15" t="s">
        <v>406</v>
      </c>
      <c r="D82" s="15" t="s">
        <v>88</v>
      </c>
      <c r="E82" s="15">
        <v>2017</v>
      </c>
      <c r="F82" s="15" t="s">
        <v>117</v>
      </c>
      <c r="G82" s="15">
        <v>5</v>
      </c>
      <c r="H82" s="51">
        <v>64</v>
      </c>
      <c r="I82" s="50">
        <f t="shared" si="3"/>
        <v>0</v>
      </c>
      <c r="J82" s="50">
        <f t="shared" si="4"/>
        <v>0</v>
      </c>
      <c r="K82" s="50">
        <f t="shared" si="5"/>
        <v>64</v>
      </c>
      <c r="L82" s="15"/>
      <c r="M82" s="15"/>
      <c r="N82" s="15"/>
      <c r="O82" s="15"/>
      <c r="P82" s="15"/>
      <c r="Q82" s="15"/>
      <c r="R82" s="15"/>
      <c r="S82" s="15"/>
    </row>
    <row r="83" spans="2:19" x14ac:dyDescent="0.3">
      <c r="B83" s="53">
        <v>2019</v>
      </c>
      <c r="C83" s="15" t="s">
        <v>405</v>
      </c>
      <c r="D83" s="15" t="s">
        <v>88</v>
      </c>
      <c r="E83" s="15">
        <v>2019</v>
      </c>
      <c r="F83" s="15" t="s">
        <v>77</v>
      </c>
      <c r="G83" s="15">
        <v>5</v>
      </c>
      <c r="H83" s="51">
        <v>74</v>
      </c>
      <c r="I83" s="50">
        <f t="shared" si="3"/>
        <v>0</v>
      </c>
      <c r="J83" s="50">
        <f t="shared" si="4"/>
        <v>0</v>
      </c>
      <c r="K83" s="50">
        <f t="shared" si="5"/>
        <v>74</v>
      </c>
      <c r="L83" s="15"/>
      <c r="M83" s="15"/>
      <c r="N83" s="15"/>
      <c r="O83" s="15"/>
      <c r="P83" s="15"/>
      <c r="Q83" s="15"/>
      <c r="R83" s="15"/>
      <c r="S83" s="15"/>
    </row>
    <row r="84" spans="2:19" x14ac:dyDescent="0.3">
      <c r="B84" s="53">
        <v>2019</v>
      </c>
      <c r="C84" s="15" t="s">
        <v>404</v>
      </c>
      <c r="D84" s="15" t="s">
        <v>88</v>
      </c>
      <c r="E84" s="15">
        <v>2020</v>
      </c>
      <c r="F84" s="15" t="s">
        <v>117</v>
      </c>
      <c r="G84" s="15">
        <v>4</v>
      </c>
      <c r="H84" s="51">
        <v>0</v>
      </c>
      <c r="I84" s="50">
        <f t="shared" si="3"/>
        <v>0</v>
      </c>
      <c r="J84" s="50">
        <f t="shared" si="4"/>
        <v>0</v>
      </c>
      <c r="K84" s="50">
        <f t="shared" si="5"/>
        <v>0</v>
      </c>
      <c r="L84" s="15"/>
      <c r="M84" s="15"/>
      <c r="N84" s="15"/>
      <c r="O84" s="15"/>
      <c r="P84" s="15"/>
      <c r="Q84" s="15"/>
      <c r="R84" s="15"/>
      <c r="S84" s="15"/>
    </row>
    <row r="85" spans="2:19" x14ac:dyDescent="0.3">
      <c r="B85" s="53">
        <v>2019</v>
      </c>
      <c r="C85" s="15" t="s">
        <v>403</v>
      </c>
      <c r="D85" s="15" t="s">
        <v>402</v>
      </c>
      <c r="E85" s="15">
        <v>2015</v>
      </c>
      <c r="F85" s="15" t="s">
        <v>117</v>
      </c>
      <c r="G85" s="15">
        <v>5</v>
      </c>
      <c r="H85" s="51">
        <v>18</v>
      </c>
      <c r="I85" s="50">
        <f t="shared" si="3"/>
        <v>0</v>
      </c>
      <c r="J85" s="50">
        <f t="shared" si="4"/>
        <v>0</v>
      </c>
      <c r="K85" s="50">
        <f t="shared" si="5"/>
        <v>18</v>
      </c>
      <c r="L85" s="15"/>
      <c r="M85" s="15"/>
      <c r="N85" s="15"/>
      <c r="O85" s="15"/>
      <c r="P85" s="15"/>
      <c r="Q85" s="15"/>
      <c r="R85" s="15"/>
      <c r="S85" s="15"/>
    </row>
    <row r="86" spans="2:19" x14ac:dyDescent="0.3">
      <c r="B86" s="53">
        <v>2019</v>
      </c>
      <c r="C86" s="15" t="s">
        <v>400</v>
      </c>
      <c r="D86" s="15" t="s">
        <v>401</v>
      </c>
      <c r="E86" s="15">
        <v>2015</v>
      </c>
      <c r="F86" s="15" t="s">
        <v>94</v>
      </c>
      <c r="G86" s="15">
        <v>5</v>
      </c>
      <c r="H86" s="51">
        <v>17</v>
      </c>
      <c r="I86" s="50">
        <f t="shared" si="3"/>
        <v>0</v>
      </c>
      <c r="J86" s="50">
        <f t="shared" si="4"/>
        <v>0</v>
      </c>
      <c r="K86" s="50">
        <f t="shared" si="5"/>
        <v>17</v>
      </c>
      <c r="L86" s="15"/>
      <c r="M86" s="15"/>
      <c r="N86" s="15"/>
      <c r="O86" s="15"/>
      <c r="P86" s="15"/>
      <c r="Q86" s="15"/>
      <c r="R86" s="15"/>
      <c r="S86" s="15"/>
    </row>
    <row r="87" spans="2:19" x14ac:dyDescent="0.3">
      <c r="B87" s="53">
        <v>2019</v>
      </c>
      <c r="C87" s="15" t="s">
        <v>400</v>
      </c>
      <c r="D87" s="15" t="s">
        <v>399</v>
      </c>
      <c r="E87" s="15">
        <v>2020</v>
      </c>
      <c r="F87" s="15" t="s">
        <v>117</v>
      </c>
      <c r="G87" s="15">
        <v>5</v>
      </c>
      <c r="H87" s="51">
        <v>0</v>
      </c>
      <c r="I87" s="50">
        <f t="shared" si="3"/>
        <v>0</v>
      </c>
      <c r="J87" s="50">
        <f t="shared" si="4"/>
        <v>0</v>
      </c>
      <c r="K87" s="50">
        <f t="shared" si="5"/>
        <v>0</v>
      </c>
      <c r="L87" s="15"/>
      <c r="M87" s="15"/>
      <c r="N87" s="15"/>
      <c r="O87" s="15"/>
      <c r="P87" s="15"/>
      <c r="Q87" s="15"/>
      <c r="R87" s="15"/>
      <c r="S87" s="15"/>
    </row>
    <row r="88" spans="2:19" x14ac:dyDescent="0.3">
      <c r="B88" s="53">
        <v>2019</v>
      </c>
      <c r="C88" s="15" t="s">
        <v>398</v>
      </c>
      <c r="D88" s="15" t="s">
        <v>88</v>
      </c>
      <c r="E88" s="15">
        <v>2014</v>
      </c>
      <c r="F88" s="15" t="s">
        <v>94</v>
      </c>
      <c r="G88" s="15">
        <v>4</v>
      </c>
      <c r="H88" s="51">
        <v>25</v>
      </c>
      <c r="I88" s="50">
        <f t="shared" si="3"/>
        <v>0</v>
      </c>
      <c r="J88" s="50">
        <f t="shared" si="4"/>
        <v>25</v>
      </c>
      <c r="K88" s="50">
        <f t="shared" si="5"/>
        <v>0</v>
      </c>
      <c r="L88" s="15"/>
      <c r="M88" s="15"/>
      <c r="N88" s="15"/>
      <c r="O88" s="15"/>
      <c r="P88" s="15"/>
      <c r="Q88" s="15"/>
      <c r="R88" s="15"/>
      <c r="S88" s="15"/>
    </row>
    <row r="89" spans="2:19" x14ac:dyDescent="0.3">
      <c r="B89" s="53">
        <v>2019</v>
      </c>
      <c r="C89" s="15" t="s">
        <v>398</v>
      </c>
      <c r="D89" s="15" t="s">
        <v>397</v>
      </c>
      <c r="E89" s="15">
        <v>2020</v>
      </c>
      <c r="F89" s="15" t="s">
        <v>94</v>
      </c>
      <c r="G89" s="15">
        <v>3</v>
      </c>
      <c r="H89" s="51">
        <v>0</v>
      </c>
      <c r="I89" s="50">
        <f t="shared" si="3"/>
        <v>0</v>
      </c>
      <c r="J89" s="50">
        <f t="shared" si="4"/>
        <v>0</v>
      </c>
      <c r="K89" s="50">
        <f t="shared" si="5"/>
        <v>0</v>
      </c>
      <c r="L89" s="15"/>
      <c r="M89" s="15"/>
      <c r="N89" s="15"/>
      <c r="O89" s="15"/>
      <c r="P89" s="15"/>
      <c r="Q89" s="15"/>
      <c r="R89" s="15"/>
      <c r="S89" s="15"/>
    </row>
    <row r="90" spans="2:19" x14ac:dyDescent="0.3">
      <c r="B90" s="53">
        <v>2019</v>
      </c>
      <c r="C90" s="15" t="s">
        <v>396</v>
      </c>
      <c r="D90" s="15" t="s">
        <v>395</v>
      </c>
      <c r="E90" s="15">
        <v>2015</v>
      </c>
      <c r="F90" s="15" t="s">
        <v>94</v>
      </c>
      <c r="G90" s="15">
        <v>4</v>
      </c>
      <c r="H90" s="51">
        <v>209</v>
      </c>
      <c r="I90" s="50">
        <f t="shared" si="3"/>
        <v>0</v>
      </c>
      <c r="J90" s="50">
        <f t="shared" si="4"/>
        <v>209</v>
      </c>
      <c r="K90" s="50">
        <f t="shared" si="5"/>
        <v>0</v>
      </c>
      <c r="L90" s="15"/>
      <c r="M90" s="15"/>
      <c r="N90" s="15"/>
      <c r="O90" s="15"/>
      <c r="P90" s="15"/>
      <c r="Q90" s="15"/>
      <c r="R90" s="15"/>
      <c r="S90" s="15"/>
    </row>
    <row r="91" spans="2:19" x14ac:dyDescent="0.3">
      <c r="B91" s="53">
        <v>2019</v>
      </c>
      <c r="C91" s="15" t="s">
        <v>394</v>
      </c>
      <c r="D91" s="15" t="s">
        <v>88</v>
      </c>
      <c r="E91" s="15">
        <v>2017</v>
      </c>
      <c r="F91" s="15" t="s">
        <v>117</v>
      </c>
      <c r="G91" s="15">
        <v>5</v>
      </c>
      <c r="H91" s="51">
        <v>127</v>
      </c>
      <c r="I91" s="50">
        <f t="shared" si="3"/>
        <v>0</v>
      </c>
      <c r="J91" s="50">
        <f t="shared" si="4"/>
        <v>0</v>
      </c>
      <c r="K91" s="50">
        <f t="shared" si="5"/>
        <v>127</v>
      </c>
      <c r="L91" s="15"/>
      <c r="M91" s="15"/>
      <c r="N91" s="15"/>
      <c r="O91" s="15"/>
      <c r="P91" s="15"/>
      <c r="Q91" s="15"/>
      <c r="R91" s="15"/>
      <c r="S91" s="15"/>
    </row>
    <row r="92" spans="2:19" x14ac:dyDescent="0.3">
      <c r="B92" s="53">
        <v>2019</v>
      </c>
      <c r="C92" s="15" t="s">
        <v>393</v>
      </c>
      <c r="D92" s="15" t="s">
        <v>88</v>
      </c>
      <c r="E92" s="15">
        <v>2016</v>
      </c>
      <c r="F92" s="15" t="s">
        <v>117</v>
      </c>
      <c r="G92" s="15">
        <v>5</v>
      </c>
      <c r="H92" s="51">
        <v>29</v>
      </c>
      <c r="I92" s="50">
        <f t="shared" si="3"/>
        <v>0</v>
      </c>
      <c r="J92" s="50">
        <f t="shared" si="4"/>
        <v>0</v>
      </c>
      <c r="K92" s="50">
        <f t="shared" si="5"/>
        <v>29</v>
      </c>
      <c r="L92" s="15"/>
      <c r="M92" s="15"/>
      <c r="N92" s="15"/>
      <c r="O92" s="15"/>
      <c r="P92" s="15"/>
      <c r="Q92" s="15"/>
      <c r="R92" s="15"/>
      <c r="S92" s="15"/>
    </row>
    <row r="93" spans="2:19" x14ac:dyDescent="0.3">
      <c r="B93" s="53">
        <v>2019</v>
      </c>
      <c r="C93" s="15" t="s">
        <v>392</v>
      </c>
      <c r="D93" s="15" t="s">
        <v>391</v>
      </c>
      <c r="E93" s="15">
        <v>2017</v>
      </c>
      <c r="F93" s="15" t="s">
        <v>82</v>
      </c>
      <c r="G93" s="15">
        <v>5</v>
      </c>
      <c r="H93" s="51">
        <v>124</v>
      </c>
      <c r="I93" s="50">
        <f t="shared" si="3"/>
        <v>0</v>
      </c>
      <c r="J93" s="50">
        <f t="shared" si="4"/>
        <v>0</v>
      </c>
      <c r="K93" s="50">
        <f t="shared" si="5"/>
        <v>124</v>
      </c>
      <c r="L93" s="15"/>
      <c r="M93" s="15"/>
      <c r="N93" s="15"/>
      <c r="O93" s="15"/>
      <c r="P93" s="15"/>
      <c r="Q93" s="15"/>
      <c r="R93" s="15"/>
      <c r="S93" s="15"/>
    </row>
    <row r="94" spans="2:19" x14ac:dyDescent="0.3">
      <c r="B94" s="53">
        <v>2019</v>
      </c>
      <c r="C94" s="15" t="s">
        <v>390</v>
      </c>
      <c r="D94" s="15" t="s">
        <v>389</v>
      </c>
      <c r="E94" s="15">
        <v>2018</v>
      </c>
      <c r="F94" s="15" t="s">
        <v>77</v>
      </c>
      <c r="G94" s="15">
        <v>5</v>
      </c>
      <c r="H94" s="51">
        <v>0</v>
      </c>
      <c r="I94" s="50">
        <f t="shared" si="3"/>
        <v>0</v>
      </c>
      <c r="J94" s="50">
        <f t="shared" si="4"/>
        <v>0</v>
      </c>
      <c r="K94" s="50">
        <f t="shared" si="5"/>
        <v>0</v>
      </c>
      <c r="L94" s="15"/>
      <c r="M94" s="15"/>
      <c r="N94" s="15"/>
      <c r="O94" s="15"/>
      <c r="P94" s="15"/>
      <c r="Q94" s="15"/>
      <c r="R94" s="15"/>
      <c r="S94" s="15"/>
    </row>
    <row r="95" spans="2:19" x14ac:dyDescent="0.3">
      <c r="B95" s="53">
        <v>2019</v>
      </c>
      <c r="C95" s="15" t="s">
        <v>388</v>
      </c>
      <c r="D95" s="15" t="s">
        <v>387</v>
      </c>
      <c r="E95" s="15">
        <v>2018</v>
      </c>
      <c r="F95" s="15" t="s">
        <v>77</v>
      </c>
      <c r="G95" s="15">
        <v>5</v>
      </c>
      <c r="H95" s="51">
        <v>22</v>
      </c>
      <c r="I95" s="50">
        <f t="shared" si="3"/>
        <v>0</v>
      </c>
      <c r="J95" s="50">
        <f t="shared" si="4"/>
        <v>0</v>
      </c>
      <c r="K95" s="50">
        <f t="shared" si="5"/>
        <v>22</v>
      </c>
      <c r="L95" s="15"/>
      <c r="M95" s="15"/>
      <c r="N95" s="15"/>
      <c r="O95" s="15"/>
      <c r="P95" s="15"/>
      <c r="Q95" s="15"/>
      <c r="R95" s="15"/>
      <c r="S95" s="15"/>
    </row>
    <row r="96" spans="2:19" x14ac:dyDescent="0.3">
      <c r="B96" s="53">
        <v>2019</v>
      </c>
      <c r="C96" s="15" t="s">
        <v>386</v>
      </c>
      <c r="D96" s="15" t="s">
        <v>385</v>
      </c>
      <c r="E96" s="15">
        <v>2015</v>
      </c>
      <c r="F96" s="15" t="s">
        <v>82</v>
      </c>
      <c r="G96" s="15">
        <v>5</v>
      </c>
      <c r="H96" s="51">
        <v>176</v>
      </c>
      <c r="I96" s="50">
        <f t="shared" si="3"/>
        <v>0</v>
      </c>
      <c r="J96" s="50">
        <f t="shared" si="4"/>
        <v>0</v>
      </c>
      <c r="K96" s="50">
        <f t="shared" si="5"/>
        <v>176</v>
      </c>
      <c r="L96" s="15"/>
      <c r="M96" s="15"/>
      <c r="N96" s="15"/>
      <c r="O96" s="15"/>
      <c r="P96" s="15"/>
      <c r="Q96" s="15"/>
      <c r="R96" s="15"/>
      <c r="S96" s="15"/>
    </row>
    <row r="97" spans="2:19" x14ac:dyDescent="0.3">
      <c r="B97" s="53">
        <v>2019</v>
      </c>
      <c r="C97" s="15" t="s">
        <v>384</v>
      </c>
      <c r="D97" s="15" t="s">
        <v>383</v>
      </c>
      <c r="E97" s="15">
        <v>2015</v>
      </c>
      <c r="F97" s="15" t="s">
        <v>117</v>
      </c>
      <c r="G97" s="15">
        <v>5</v>
      </c>
      <c r="H97" s="51">
        <v>0</v>
      </c>
      <c r="I97" s="50">
        <f t="shared" si="3"/>
        <v>0</v>
      </c>
      <c r="J97" s="50">
        <f t="shared" si="4"/>
        <v>0</v>
      </c>
      <c r="K97" s="50">
        <f t="shared" si="5"/>
        <v>0</v>
      </c>
      <c r="L97" s="15"/>
      <c r="M97" s="15"/>
      <c r="N97" s="15"/>
      <c r="O97" s="15"/>
      <c r="P97" s="15"/>
      <c r="Q97" s="15"/>
      <c r="R97" s="15"/>
      <c r="S97" s="15"/>
    </row>
    <row r="98" spans="2:19" x14ac:dyDescent="0.3">
      <c r="B98" s="53">
        <v>2019</v>
      </c>
      <c r="C98" s="15" t="s">
        <v>382</v>
      </c>
      <c r="D98" s="15" t="s">
        <v>88</v>
      </c>
      <c r="E98" s="15">
        <v>2013</v>
      </c>
      <c r="F98" s="15" t="s">
        <v>85</v>
      </c>
      <c r="G98" s="15">
        <v>5</v>
      </c>
      <c r="H98" s="51">
        <v>0</v>
      </c>
      <c r="I98" s="50">
        <f t="shared" si="3"/>
        <v>0</v>
      </c>
      <c r="J98" s="50">
        <f t="shared" si="4"/>
        <v>0</v>
      </c>
      <c r="K98" s="50">
        <f t="shared" si="5"/>
        <v>0</v>
      </c>
      <c r="L98" s="15"/>
      <c r="M98" s="15"/>
      <c r="N98" s="15"/>
      <c r="O98" s="15"/>
      <c r="P98" s="15"/>
      <c r="Q98" s="15"/>
      <c r="R98" s="15"/>
      <c r="S98" s="15"/>
    </row>
    <row r="99" spans="2:19" x14ac:dyDescent="0.3">
      <c r="B99" s="53">
        <v>2019</v>
      </c>
      <c r="C99" s="15" t="s">
        <v>381</v>
      </c>
      <c r="D99" s="15" t="s">
        <v>380</v>
      </c>
      <c r="E99" s="15">
        <v>2020</v>
      </c>
      <c r="F99" s="15" t="s">
        <v>137</v>
      </c>
      <c r="G99" s="15">
        <v>5</v>
      </c>
      <c r="H99" s="51">
        <v>0</v>
      </c>
      <c r="I99" s="50">
        <f t="shared" si="3"/>
        <v>0</v>
      </c>
      <c r="J99" s="50">
        <f t="shared" si="4"/>
        <v>0</v>
      </c>
      <c r="K99" s="50">
        <f t="shared" si="5"/>
        <v>0</v>
      </c>
      <c r="L99" s="15"/>
      <c r="M99" s="15"/>
      <c r="N99" s="15"/>
      <c r="O99" s="15"/>
      <c r="P99" s="15"/>
      <c r="Q99" s="15"/>
      <c r="R99" s="15"/>
      <c r="S99" s="15"/>
    </row>
    <row r="100" spans="2:19" x14ac:dyDescent="0.3">
      <c r="B100" s="53">
        <v>2019</v>
      </c>
      <c r="C100" s="15" t="s">
        <v>379</v>
      </c>
      <c r="D100" s="15" t="s">
        <v>88</v>
      </c>
      <c r="E100" s="15">
        <v>2017</v>
      </c>
      <c r="F100" s="15" t="s">
        <v>82</v>
      </c>
      <c r="G100" s="15">
        <v>5</v>
      </c>
      <c r="H100" s="51">
        <v>13</v>
      </c>
      <c r="I100" s="50">
        <f t="shared" si="3"/>
        <v>0</v>
      </c>
      <c r="J100" s="50">
        <f t="shared" si="4"/>
        <v>0</v>
      </c>
      <c r="K100" s="50">
        <f t="shared" si="5"/>
        <v>13</v>
      </c>
      <c r="L100" s="15"/>
      <c r="M100" s="15"/>
      <c r="N100" s="15"/>
      <c r="O100" s="15"/>
      <c r="P100" s="15"/>
      <c r="Q100" s="15"/>
      <c r="R100" s="15"/>
      <c r="S100" s="15"/>
    </row>
    <row r="101" spans="2:19" x14ac:dyDescent="0.3">
      <c r="B101" s="53">
        <v>2019</v>
      </c>
      <c r="C101" s="15" t="s">
        <v>378</v>
      </c>
      <c r="D101" s="15" t="s">
        <v>377</v>
      </c>
      <c r="E101" s="15">
        <v>2017</v>
      </c>
      <c r="F101" s="15" t="s">
        <v>82</v>
      </c>
      <c r="G101" s="15">
        <v>5</v>
      </c>
      <c r="H101" s="51">
        <v>72</v>
      </c>
      <c r="I101" s="50">
        <f t="shared" si="3"/>
        <v>0</v>
      </c>
      <c r="J101" s="50">
        <f t="shared" si="4"/>
        <v>0</v>
      </c>
      <c r="K101" s="50">
        <f t="shared" si="5"/>
        <v>72</v>
      </c>
      <c r="L101" s="15"/>
      <c r="M101" s="15"/>
      <c r="N101" s="15"/>
      <c r="O101" s="15"/>
      <c r="P101" s="15"/>
      <c r="Q101" s="15"/>
      <c r="R101" s="15"/>
      <c r="S101" s="15"/>
    </row>
    <row r="102" spans="2:19" x14ac:dyDescent="0.3">
      <c r="B102" s="53">
        <v>2019</v>
      </c>
      <c r="C102" s="15" t="s">
        <v>376</v>
      </c>
      <c r="D102" s="15" t="s">
        <v>375</v>
      </c>
      <c r="E102" s="15">
        <v>2018</v>
      </c>
      <c r="F102" s="15" t="s">
        <v>85</v>
      </c>
      <c r="G102" s="15">
        <v>5</v>
      </c>
      <c r="H102" s="51">
        <v>6</v>
      </c>
      <c r="I102" s="50">
        <f t="shared" si="3"/>
        <v>0</v>
      </c>
      <c r="J102" s="50">
        <f t="shared" si="4"/>
        <v>0</v>
      </c>
      <c r="K102" s="50">
        <f t="shared" si="5"/>
        <v>6</v>
      </c>
      <c r="L102" s="15"/>
      <c r="M102" s="15"/>
      <c r="N102" s="15"/>
      <c r="O102" s="15"/>
      <c r="P102" s="15"/>
      <c r="Q102" s="15"/>
      <c r="R102" s="15"/>
      <c r="S102" s="15"/>
    </row>
    <row r="103" spans="2:19" x14ac:dyDescent="0.3">
      <c r="B103" s="53">
        <v>2019</v>
      </c>
      <c r="C103" s="15" t="s">
        <v>374</v>
      </c>
      <c r="D103" s="15" t="s">
        <v>373</v>
      </c>
      <c r="E103" s="15">
        <v>2015</v>
      </c>
      <c r="F103" s="15" t="s">
        <v>90</v>
      </c>
      <c r="G103" s="15">
        <v>5</v>
      </c>
      <c r="H103" s="51">
        <v>0</v>
      </c>
      <c r="I103" s="50">
        <f t="shared" si="3"/>
        <v>0</v>
      </c>
      <c r="J103" s="50">
        <f t="shared" si="4"/>
        <v>0</v>
      </c>
      <c r="K103" s="50">
        <f t="shared" si="5"/>
        <v>0</v>
      </c>
      <c r="L103" s="15"/>
      <c r="M103" s="15"/>
      <c r="N103" s="15"/>
      <c r="O103" s="15"/>
      <c r="P103" s="15"/>
      <c r="Q103" s="15"/>
      <c r="R103" s="15"/>
      <c r="S103" s="15"/>
    </row>
    <row r="104" spans="2:19" x14ac:dyDescent="0.3">
      <c r="B104" s="53">
        <v>2019</v>
      </c>
      <c r="C104" s="15" t="s">
        <v>372</v>
      </c>
      <c r="D104" s="15" t="s">
        <v>88</v>
      </c>
      <c r="E104" s="15">
        <v>2015</v>
      </c>
      <c r="F104" s="15" t="s">
        <v>85</v>
      </c>
      <c r="G104" s="15">
        <v>5</v>
      </c>
      <c r="H104" s="51">
        <v>11</v>
      </c>
      <c r="I104" s="50">
        <f t="shared" si="3"/>
        <v>0</v>
      </c>
      <c r="J104" s="50">
        <f t="shared" si="4"/>
        <v>0</v>
      </c>
      <c r="K104" s="50">
        <f t="shared" si="5"/>
        <v>11</v>
      </c>
      <c r="L104" s="15"/>
      <c r="M104" s="15"/>
      <c r="N104" s="15"/>
      <c r="O104" s="15"/>
      <c r="P104" s="15"/>
      <c r="Q104" s="15"/>
      <c r="R104" s="15"/>
      <c r="S104" s="15"/>
    </row>
    <row r="105" spans="2:19" x14ac:dyDescent="0.3">
      <c r="B105" s="53">
        <v>2019</v>
      </c>
      <c r="C105" s="15" t="s">
        <v>371</v>
      </c>
      <c r="D105" s="15" t="s">
        <v>88</v>
      </c>
      <c r="E105" s="15">
        <v>2013</v>
      </c>
      <c r="F105" s="15" t="s">
        <v>82</v>
      </c>
      <c r="G105" s="15">
        <v>5</v>
      </c>
      <c r="H105" s="51">
        <v>0</v>
      </c>
      <c r="I105" s="50">
        <f t="shared" si="3"/>
        <v>0</v>
      </c>
      <c r="J105" s="50">
        <f t="shared" si="4"/>
        <v>0</v>
      </c>
      <c r="K105" s="50">
        <f t="shared" si="5"/>
        <v>0</v>
      </c>
      <c r="L105" s="15"/>
      <c r="M105" s="15"/>
      <c r="N105" s="15"/>
      <c r="O105" s="15"/>
      <c r="P105" s="15"/>
      <c r="Q105" s="15"/>
      <c r="R105" s="15"/>
      <c r="S105" s="15"/>
    </row>
    <row r="106" spans="2:19" x14ac:dyDescent="0.3">
      <c r="B106" s="53">
        <v>2019</v>
      </c>
      <c r="C106" s="15" t="s">
        <v>371</v>
      </c>
      <c r="D106" s="15" t="s">
        <v>370</v>
      </c>
      <c r="E106" s="15">
        <v>2019</v>
      </c>
      <c r="F106" s="15" t="s">
        <v>82</v>
      </c>
      <c r="G106" s="15">
        <v>4</v>
      </c>
      <c r="H106" s="51">
        <v>0</v>
      </c>
      <c r="I106" s="50">
        <f t="shared" si="3"/>
        <v>0</v>
      </c>
      <c r="J106" s="50">
        <f t="shared" si="4"/>
        <v>0</v>
      </c>
      <c r="K106" s="50">
        <f t="shared" si="5"/>
        <v>0</v>
      </c>
      <c r="L106" s="15"/>
      <c r="M106" s="15"/>
      <c r="N106" s="15"/>
      <c r="O106" s="15"/>
      <c r="P106" s="15"/>
      <c r="Q106" s="15"/>
      <c r="R106" s="15"/>
      <c r="S106" s="15"/>
    </row>
    <row r="107" spans="2:19" x14ac:dyDescent="0.3">
      <c r="B107" s="53">
        <v>2019</v>
      </c>
      <c r="C107" s="15" t="s">
        <v>369</v>
      </c>
      <c r="D107" s="15" t="s">
        <v>368</v>
      </c>
      <c r="E107" s="15">
        <v>2017</v>
      </c>
      <c r="F107" s="15" t="s">
        <v>82</v>
      </c>
      <c r="G107" s="15">
        <v>5</v>
      </c>
      <c r="H107" s="51">
        <v>45</v>
      </c>
      <c r="I107" s="50">
        <f t="shared" si="3"/>
        <v>0</v>
      </c>
      <c r="J107" s="50">
        <f t="shared" si="4"/>
        <v>0</v>
      </c>
      <c r="K107" s="50">
        <f t="shared" si="5"/>
        <v>45</v>
      </c>
      <c r="L107" s="15"/>
      <c r="M107" s="15"/>
      <c r="N107" s="15"/>
      <c r="O107" s="15"/>
      <c r="P107" s="15"/>
      <c r="Q107" s="15"/>
      <c r="R107" s="15"/>
      <c r="S107" s="15"/>
    </row>
    <row r="108" spans="2:19" x14ac:dyDescent="0.3">
      <c r="B108" s="53">
        <v>2019</v>
      </c>
      <c r="C108" s="15" t="s">
        <v>367</v>
      </c>
      <c r="D108" s="15" t="s">
        <v>88</v>
      </c>
      <c r="E108" s="15">
        <v>2014</v>
      </c>
      <c r="F108" s="15" t="s">
        <v>82</v>
      </c>
      <c r="G108" s="15">
        <v>5</v>
      </c>
      <c r="H108" s="51">
        <v>0</v>
      </c>
      <c r="I108" s="50">
        <f t="shared" si="3"/>
        <v>0</v>
      </c>
      <c r="J108" s="50">
        <f t="shared" si="4"/>
        <v>0</v>
      </c>
      <c r="K108" s="50">
        <f t="shared" si="5"/>
        <v>0</v>
      </c>
      <c r="L108" s="15"/>
      <c r="M108" s="15"/>
      <c r="N108" s="15"/>
      <c r="O108" s="15"/>
      <c r="P108" s="15"/>
      <c r="Q108" s="15"/>
      <c r="R108" s="15"/>
      <c r="S108" s="15"/>
    </row>
    <row r="109" spans="2:19" x14ac:dyDescent="0.3">
      <c r="B109" s="53">
        <v>2019</v>
      </c>
      <c r="C109" s="15" t="s">
        <v>367</v>
      </c>
      <c r="D109" s="15" t="s">
        <v>366</v>
      </c>
      <c r="E109" s="15">
        <v>2019</v>
      </c>
      <c r="F109" s="15" t="s">
        <v>82</v>
      </c>
      <c r="G109" s="15">
        <v>3</v>
      </c>
      <c r="H109" s="51">
        <v>24</v>
      </c>
      <c r="I109" s="50">
        <f t="shared" si="3"/>
        <v>24</v>
      </c>
      <c r="J109" s="50">
        <f t="shared" si="4"/>
        <v>0</v>
      </c>
      <c r="K109" s="50">
        <f t="shared" si="5"/>
        <v>0</v>
      </c>
      <c r="L109" s="15"/>
      <c r="M109" s="15"/>
      <c r="N109" s="15"/>
      <c r="O109" s="15"/>
      <c r="P109" s="15"/>
      <c r="Q109" s="15"/>
      <c r="R109" s="15"/>
      <c r="S109" s="15"/>
    </row>
    <row r="110" spans="2:19" x14ac:dyDescent="0.3">
      <c r="B110" s="53">
        <v>2019</v>
      </c>
      <c r="C110" s="15" t="s">
        <v>365</v>
      </c>
      <c r="D110" s="15" t="s">
        <v>364</v>
      </c>
      <c r="E110" s="15">
        <v>2018</v>
      </c>
      <c r="F110" s="15" t="s">
        <v>77</v>
      </c>
      <c r="G110" s="15">
        <v>1</v>
      </c>
      <c r="H110" s="51">
        <v>6</v>
      </c>
      <c r="I110" s="50">
        <f t="shared" si="3"/>
        <v>6</v>
      </c>
      <c r="J110" s="50">
        <f t="shared" si="4"/>
        <v>0</v>
      </c>
      <c r="K110" s="50">
        <f t="shared" si="5"/>
        <v>0</v>
      </c>
      <c r="L110" s="15"/>
      <c r="M110" s="15"/>
      <c r="N110" s="15"/>
      <c r="O110" s="15"/>
      <c r="P110" s="15"/>
      <c r="Q110" s="15"/>
      <c r="R110" s="15"/>
      <c r="S110" s="15"/>
    </row>
    <row r="111" spans="2:19" x14ac:dyDescent="0.3">
      <c r="B111" s="53">
        <v>2019</v>
      </c>
      <c r="C111" s="15" t="s">
        <v>363</v>
      </c>
      <c r="D111" s="15" t="s">
        <v>88</v>
      </c>
      <c r="E111" s="15">
        <v>2013</v>
      </c>
      <c r="F111" s="15" t="s">
        <v>101</v>
      </c>
      <c r="G111" s="15">
        <v>5</v>
      </c>
      <c r="H111" s="51">
        <v>2</v>
      </c>
      <c r="I111" s="50">
        <f t="shared" si="3"/>
        <v>0</v>
      </c>
      <c r="J111" s="50">
        <f t="shared" si="4"/>
        <v>0</v>
      </c>
      <c r="K111" s="50">
        <f t="shared" si="5"/>
        <v>2</v>
      </c>
      <c r="L111" s="15"/>
      <c r="M111" s="15"/>
      <c r="N111" s="15"/>
      <c r="O111" s="15"/>
      <c r="P111" s="15"/>
      <c r="Q111" s="15"/>
      <c r="R111" s="15"/>
      <c r="S111" s="15"/>
    </row>
    <row r="112" spans="2:19" x14ac:dyDescent="0.3">
      <c r="B112" s="53">
        <v>2019</v>
      </c>
      <c r="C112" s="15" t="s">
        <v>362</v>
      </c>
      <c r="D112" s="15" t="s">
        <v>361</v>
      </c>
      <c r="E112" s="15">
        <v>2019</v>
      </c>
      <c r="F112" s="15" t="s">
        <v>117</v>
      </c>
      <c r="G112" s="15">
        <v>5</v>
      </c>
      <c r="H112" s="51">
        <v>258</v>
      </c>
      <c r="I112" s="50">
        <f t="shared" si="3"/>
        <v>0</v>
      </c>
      <c r="J112" s="50">
        <f t="shared" si="4"/>
        <v>0</v>
      </c>
      <c r="K112" s="50">
        <f t="shared" si="5"/>
        <v>258</v>
      </c>
      <c r="L112" s="15"/>
      <c r="M112" s="15"/>
      <c r="N112" s="15"/>
      <c r="O112" s="15"/>
      <c r="P112" s="15"/>
      <c r="Q112" s="15"/>
      <c r="R112" s="15"/>
      <c r="S112" s="15"/>
    </row>
    <row r="113" spans="2:19" x14ac:dyDescent="0.3">
      <c r="B113" s="53">
        <v>2019</v>
      </c>
      <c r="C113" s="15" t="s">
        <v>360</v>
      </c>
      <c r="D113" s="15" t="s">
        <v>359</v>
      </c>
      <c r="E113" s="15">
        <v>2016</v>
      </c>
      <c r="F113" s="15" t="s">
        <v>117</v>
      </c>
      <c r="G113" s="15">
        <v>5</v>
      </c>
      <c r="H113" s="51">
        <v>19</v>
      </c>
      <c r="I113" s="50">
        <f t="shared" si="3"/>
        <v>0</v>
      </c>
      <c r="J113" s="50">
        <f t="shared" si="4"/>
        <v>0</v>
      </c>
      <c r="K113" s="50">
        <f t="shared" si="5"/>
        <v>19</v>
      </c>
      <c r="L113" s="15"/>
      <c r="M113" s="15"/>
      <c r="N113" s="15"/>
      <c r="O113" s="15"/>
      <c r="P113" s="15"/>
      <c r="Q113" s="15"/>
      <c r="R113" s="15"/>
      <c r="S113" s="15"/>
    </row>
    <row r="114" spans="2:19" x14ac:dyDescent="0.3">
      <c r="B114" s="53">
        <v>2019</v>
      </c>
      <c r="C114" s="15" t="s">
        <v>358</v>
      </c>
      <c r="D114" s="15" t="s">
        <v>357</v>
      </c>
      <c r="E114" s="15">
        <v>2015</v>
      </c>
      <c r="F114" s="15" t="s">
        <v>90</v>
      </c>
      <c r="G114" s="15">
        <v>5</v>
      </c>
      <c r="H114" s="51">
        <v>13</v>
      </c>
      <c r="I114" s="50">
        <f t="shared" si="3"/>
        <v>0</v>
      </c>
      <c r="J114" s="50">
        <f t="shared" si="4"/>
        <v>0</v>
      </c>
      <c r="K114" s="50">
        <f t="shared" si="5"/>
        <v>13</v>
      </c>
      <c r="L114" s="15"/>
      <c r="M114" s="15"/>
      <c r="N114" s="15"/>
      <c r="O114" s="15"/>
      <c r="P114" s="15"/>
      <c r="Q114" s="15"/>
      <c r="R114" s="15"/>
      <c r="S114" s="15"/>
    </row>
    <row r="115" spans="2:19" x14ac:dyDescent="0.3">
      <c r="B115" s="53">
        <v>2019</v>
      </c>
      <c r="C115" s="15" t="s">
        <v>356</v>
      </c>
      <c r="D115" s="15" t="s">
        <v>88</v>
      </c>
      <c r="E115" s="15">
        <v>2017</v>
      </c>
      <c r="F115" s="15" t="s">
        <v>94</v>
      </c>
      <c r="G115" s="15">
        <v>4</v>
      </c>
      <c r="H115" s="51">
        <v>46</v>
      </c>
      <c r="I115" s="50">
        <f t="shared" si="3"/>
        <v>0</v>
      </c>
      <c r="J115" s="50">
        <f t="shared" si="4"/>
        <v>46</v>
      </c>
      <c r="K115" s="50">
        <f t="shared" si="5"/>
        <v>0</v>
      </c>
      <c r="L115" s="15"/>
      <c r="M115" s="15"/>
      <c r="N115" s="15"/>
      <c r="O115" s="15"/>
      <c r="P115" s="15"/>
      <c r="Q115" s="15"/>
      <c r="R115" s="15"/>
      <c r="S115" s="15"/>
    </row>
    <row r="116" spans="2:19" x14ac:dyDescent="0.3">
      <c r="B116" s="53">
        <v>2019</v>
      </c>
      <c r="C116" s="15" t="s">
        <v>355</v>
      </c>
      <c r="D116" s="15" t="s">
        <v>354</v>
      </c>
      <c r="E116" s="15">
        <v>2017</v>
      </c>
      <c r="F116" s="15" t="s">
        <v>117</v>
      </c>
      <c r="G116" s="15">
        <v>5</v>
      </c>
      <c r="H116" s="51">
        <v>12</v>
      </c>
      <c r="I116" s="50">
        <f t="shared" si="3"/>
        <v>0</v>
      </c>
      <c r="J116" s="50">
        <f t="shared" si="4"/>
        <v>0</v>
      </c>
      <c r="K116" s="50">
        <f t="shared" si="5"/>
        <v>12</v>
      </c>
      <c r="L116" s="15"/>
      <c r="M116" s="15"/>
      <c r="N116" s="15"/>
      <c r="O116" s="15"/>
      <c r="P116" s="15"/>
      <c r="Q116" s="15"/>
      <c r="R116" s="15"/>
      <c r="S116" s="15"/>
    </row>
    <row r="117" spans="2:19" x14ac:dyDescent="0.3">
      <c r="B117" s="53">
        <v>2019</v>
      </c>
      <c r="C117" s="15" t="s">
        <v>352</v>
      </c>
      <c r="D117" s="15" t="s">
        <v>353</v>
      </c>
      <c r="E117" s="15">
        <v>2014</v>
      </c>
      <c r="F117" s="15" t="s">
        <v>77</v>
      </c>
      <c r="G117" s="15">
        <v>5</v>
      </c>
      <c r="H117" s="51">
        <v>4</v>
      </c>
      <c r="I117" s="50">
        <f t="shared" si="3"/>
        <v>0</v>
      </c>
      <c r="J117" s="50">
        <f t="shared" si="4"/>
        <v>0</v>
      </c>
      <c r="K117" s="50">
        <f t="shared" si="5"/>
        <v>4</v>
      </c>
      <c r="L117" s="15"/>
      <c r="M117" s="15"/>
      <c r="N117" s="15"/>
      <c r="O117" s="15"/>
      <c r="P117" s="15"/>
      <c r="Q117" s="15"/>
      <c r="R117" s="15"/>
      <c r="S117" s="15"/>
    </row>
    <row r="118" spans="2:19" x14ac:dyDescent="0.3">
      <c r="B118" s="53">
        <v>2019</v>
      </c>
      <c r="C118" s="15" t="s">
        <v>352</v>
      </c>
      <c r="D118" s="15" t="s">
        <v>351</v>
      </c>
      <c r="E118" s="15">
        <v>2020</v>
      </c>
      <c r="F118" s="15" t="s">
        <v>77</v>
      </c>
      <c r="G118" s="15">
        <v>5</v>
      </c>
      <c r="H118" s="51">
        <v>0</v>
      </c>
      <c r="I118" s="50">
        <f t="shared" si="3"/>
        <v>0</v>
      </c>
      <c r="J118" s="50">
        <f t="shared" si="4"/>
        <v>0</v>
      </c>
      <c r="K118" s="50">
        <f t="shared" si="5"/>
        <v>0</v>
      </c>
      <c r="L118" s="15"/>
      <c r="M118" s="15"/>
      <c r="N118" s="15"/>
      <c r="O118" s="15"/>
      <c r="P118" s="15"/>
      <c r="Q118" s="15"/>
      <c r="R118" s="15"/>
      <c r="S118" s="15"/>
    </row>
    <row r="119" spans="2:19" x14ac:dyDescent="0.3">
      <c r="B119" s="53">
        <v>2019</v>
      </c>
      <c r="C119" s="15" t="s">
        <v>350</v>
      </c>
      <c r="D119" s="15" t="s">
        <v>349</v>
      </c>
      <c r="E119" s="15">
        <v>2014</v>
      </c>
      <c r="F119" s="15" t="s">
        <v>101</v>
      </c>
      <c r="G119" s="15">
        <v>4</v>
      </c>
      <c r="H119" s="51">
        <v>2</v>
      </c>
      <c r="I119" s="50">
        <f t="shared" si="3"/>
        <v>0</v>
      </c>
      <c r="J119" s="50">
        <f t="shared" si="4"/>
        <v>2</v>
      </c>
      <c r="K119" s="50">
        <f t="shared" si="5"/>
        <v>0</v>
      </c>
      <c r="L119" s="15"/>
      <c r="M119" s="15"/>
      <c r="N119" s="15"/>
      <c r="O119" s="15"/>
      <c r="P119" s="15"/>
      <c r="Q119" s="15"/>
      <c r="R119" s="15"/>
      <c r="S119" s="15"/>
    </row>
    <row r="120" spans="2:19" x14ac:dyDescent="0.3">
      <c r="B120" s="53">
        <v>2019</v>
      </c>
      <c r="C120" s="15" t="s">
        <v>348</v>
      </c>
      <c r="D120" s="15" t="s">
        <v>88</v>
      </c>
      <c r="E120" s="15">
        <v>2014</v>
      </c>
      <c r="F120" s="15" t="s">
        <v>101</v>
      </c>
      <c r="G120" s="15">
        <v>4</v>
      </c>
      <c r="H120" s="51">
        <v>0</v>
      </c>
      <c r="I120" s="50">
        <f t="shared" si="3"/>
        <v>0</v>
      </c>
      <c r="J120" s="50">
        <f t="shared" si="4"/>
        <v>0</v>
      </c>
      <c r="K120" s="50">
        <f t="shared" si="5"/>
        <v>0</v>
      </c>
      <c r="L120" s="15"/>
      <c r="M120" s="15"/>
      <c r="N120" s="15"/>
      <c r="O120" s="15"/>
      <c r="P120" s="15"/>
      <c r="Q120" s="15"/>
      <c r="R120" s="15"/>
      <c r="S120" s="15"/>
    </row>
    <row r="121" spans="2:19" x14ac:dyDescent="0.3">
      <c r="B121" s="53">
        <v>2019</v>
      </c>
      <c r="C121" s="15" t="s">
        <v>347</v>
      </c>
      <c r="D121" s="15" t="s">
        <v>346</v>
      </c>
      <c r="E121" s="15">
        <v>2015</v>
      </c>
      <c r="F121" s="15" t="s">
        <v>82</v>
      </c>
      <c r="G121" s="15">
        <v>5</v>
      </c>
      <c r="H121" s="51">
        <v>303</v>
      </c>
      <c r="I121" s="50">
        <f t="shared" si="3"/>
        <v>0</v>
      </c>
      <c r="J121" s="50">
        <f t="shared" si="4"/>
        <v>0</v>
      </c>
      <c r="K121" s="50">
        <f t="shared" si="5"/>
        <v>303</v>
      </c>
      <c r="L121" s="15"/>
      <c r="M121" s="15"/>
      <c r="N121" s="15"/>
      <c r="O121" s="15"/>
      <c r="P121" s="15"/>
      <c r="Q121" s="15"/>
      <c r="R121" s="15"/>
      <c r="S121" s="15"/>
    </row>
    <row r="122" spans="2:19" x14ac:dyDescent="0.3">
      <c r="B122" s="53">
        <v>2019</v>
      </c>
      <c r="C122" s="15" t="s">
        <v>345</v>
      </c>
      <c r="D122" s="15" t="s">
        <v>344</v>
      </c>
      <c r="E122" s="15">
        <v>2017</v>
      </c>
      <c r="F122" s="15" t="s">
        <v>85</v>
      </c>
      <c r="G122" s="15">
        <v>5</v>
      </c>
      <c r="H122" s="51">
        <v>1</v>
      </c>
      <c r="I122" s="50">
        <f t="shared" si="3"/>
        <v>0</v>
      </c>
      <c r="J122" s="50">
        <f t="shared" si="4"/>
        <v>0</v>
      </c>
      <c r="K122" s="50">
        <f t="shared" si="5"/>
        <v>1</v>
      </c>
      <c r="L122" s="15"/>
      <c r="M122" s="15"/>
      <c r="N122" s="15"/>
      <c r="O122" s="15"/>
      <c r="P122" s="15"/>
      <c r="Q122" s="15"/>
      <c r="R122" s="15"/>
      <c r="S122" s="15"/>
    </row>
    <row r="123" spans="2:19" x14ac:dyDescent="0.3">
      <c r="B123" s="53">
        <v>2019</v>
      </c>
      <c r="C123" s="15" t="s">
        <v>343</v>
      </c>
      <c r="D123" s="15" t="s">
        <v>88</v>
      </c>
      <c r="E123" s="15">
        <v>2017</v>
      </c>
      <c r="F123" s="15" t="s">
        <v>117</v>
      </c>
      <c r="G123" s="15">
        <v>5</v>
      </c>
      <c r="H123" s="51">
        <v>38</v>
      </c>
      <c r="I123" s="50">
        <f t="shared" si="3"/>
        <v>0</v>
      </c>
      <c r="J123" s="50">
        <f t="shared" si="4"/>
        <v>0</v>
      </c>
      <c r="K123" s="50">
        <f t="shared" si="5"/>
        <v>38</v>
      </c>
      <c r="L123" s="15"/>
      <c r="M123" s="15"/>
      <c r="N123" s="15"/>
      <c r="O123" s="15"/>
      <c r="P123" s="15"/>
      <c r="Q123" s="15"/>
      <c r="R123" s="15"/>
      <c r="S123" s="15"/>
    </row>
    <row r="124" spans="2:19" x14ac:dyDescent="0.3">
      <c r="B124" s="53">
        <v>2019</v>
      </c>
      <c r="C124" s="15" t="s">
        <v>342</v>
      </c>
      <c r="D124" s="15" t="s">
        <v>341</v>
      </c>
      <c r="E124" s="15">
        <v>2015</v>
      </c>
      <c r="F124" s="15" t="s">
        <v>94</v>
      </c>
      <c r="G124" s="15">
        <v>2</v>
      </c>
      <c r="H124" s="51">
        <v>0</v>
      </c>
      <c r="I124" s="50">
        <f t="shared" si="3"/>
        <v>0</v>
      </c>
      <c r="J124" s="50">
        <f t="shared" si="4"/>
        <v>0</v>
      </c>
      <c r="K124" s="50">
        <f t="shared" si="5"/>
        <v>0</v>
      </c>
      <c r="L124" s="15"/>
      <c r="M124" s="15"/>
      <c r="N124" s="15"/>
      <c r="O124" s="15"/>
      <c r="P124" s="15"/>
      <c r="Q124" s="15"/>
      <c r="R124" s="15"/>
      <c r="S124" s="15"/>
    </row>
    <row r="125" spans="2:19" x14ac:dyDescent="0.3">
      <c r="B125" s="53">
        <v>2019</v>
      </c>
      <c r="C125" s="15" t="s">
        <v>340</v>
      </c>
      <c r="D125" s="15" t="s">
        <v>339</v>
      </c>
      <c r="E125" s="15">
        <v>2020</v>
      </c>
      <c r="F125" s="15" t="s">
        <v>77</v>
      </c>
      <c r="G125" s="15">
        <v>5</v>
      </c>
      <c r="H125" s="51">
        <v>0</v>
      </c>
      <c r="I125" s="50">
        <f t="shared" si="3"/>
        <v>0</v>
      </c>
      <c r="J125" s="50">
        <f t="shared" si="4"/>
        <v>0</v>
      </c>
      <c r="K125" s="50">
        <f t="shared" si="5"/>
        <v>0</v>
      </c>
      <c r="L125" s="15"/>
      <c r="M125" s="15"/>
      <c r="N125" s="15"/>
      <c r="O125" s="15"/>
      <c r="P125" s="15"/>
      <c r="Q125" s="15"/>
      <c r="R125" s="15"/>
      <c r="S125" s="15"/>
    </row>
    <row r="126" spans="2:19" x14ac:dyDescent="0.3">
      <c r="B126" s="53">
        <v>2019</v>
      </c>
      <c r="C126" s="15" t="s">
        <v>338</v>
      </c>
      <c r="D126" s="15" t="s">
        <v>88</v>
      </c>
      <c r="E126" s="15">
        <v>2017</v>
      </c>
      <c r="F126" s="15" t="s">
        <v>77</v>
      </c>
      <c r="G126" s="15">
        <v>5</v>
      </c>
      <c r="H126" s="51">
        <v>44</v>
      </c>
      <c r="I126" s="50">
        <f t="shared" si="3"/>
        <v>0</v>
      </c>
      <c r="J126" s="50">
        <f t="shared" si="4"/>
        <v>0</v>
      </c>
      <c r="K126" s="50">
        <f t="shared" si="5"/>
        <v>44</v>
      </c>
      <c r="L126" s="15"/>
      <c r="M126" s="15"/>
      <c r="N126" s="15"/>
      <c r="O126" s="15"/>
      <c r="P126" s="15"/>
      <c r="Q126" s="15"/>
      <c r="R126" s="15"/>
      <c r="S126" s="15"/>
    </row>
    <row r="127" spans="2:19" x14ac:dyDescent="0.3">
      <c r="B127" s="53">
        <v>2019</v>
      </c>
      <c r="C127" s="15" t="s">
        <v>337</v>
      </c>
      <c r="D127" s="15" t="s">
        <v>336</v>
      </c>
      <c r="E127" s="15">
        <v>2014</v>
      </c>
      <c r="F127" s="15" t="s">
        <v>82</v>
      </c>
      <c r="G127" s="15">
        <v>5</v>
      </c>
      <c r="H127" s="51">
        <v>72</v>
      </c>
      <c r="I127" s="50">
        <f t="shared" si="3"/>
        <v>0</v>
      </c>
      <c r="J127" s="50">
        <f t="shared" si="4"/>
        <v>0</v>
      </c>
      <c r="K127" s="50">
        <f t="shared" si="5"/>
        <v>72</v>
      </c>
      <c r="L127" s="15"/>
      <c r="M127" s="15"/>
      <c r="N127" s="15"/>
      <c r="O127" s="15"/>
      <c r="P127" s="15"/>
      <c r="Q127" s="15"/>
      <c r="R127" s="15"/>
      <c r="S127" s="15"/>
    </row>
    <row r="128" spans="2:19" x14ac:dyDescent="0.3">
      <c r="B128" s="53">
        <v>2019</v>
      </c>
      <c r="C128" s="15" t="s">
        <v>335</v>
      </c>
      <c r="D128" s="15" t="s">
        <v>334</v>
      </c>
      <c r="E128" s="15">
        <v>2019</v>
      </c>
      <c r="F128" s="15" t="s">
        <v>82</v>
      </c>
      <c r="G128" s="15">
        <v>5</v>
      </c>
      <c r="H128" s="51">
        <v>97</v>
      </c>
      <c r="I128" s="50">
        <f t="shared" si="3"/>
        <v>0</v>
      </c>
      <c r="J128" s="50">
        <f t="shared" si="4"/>
        <v>0</v>
      </c>
      <c r="K128" s="50">
        <f t="shared" si="5"/>
        <v>97</v>
      </c>
      <c r="L128" s="15"/>
      <c r="M128" s="15"/>
      <c r="N128" s="15"/>
      <c r="O128" s="15"/>
      <c r="P128" s="15"/>
      <c r="Q128" s="15"/>
      <c r="R128" s="15"/>
      <c r="S128" s="15"/>
    </row>
    <row r="129" spans="2:19" x14ac:dyDescent="0.3">
      <c r="B129" s="53">
        <v>2019</v>
      </c>
      <c r="C129" s="15" t="s">
        <v>333</v>
      </c>
      <c r="D129" s="15" t="s">
        <v>332</v>
      </c>
      <c r="E129" s="15">
        <v>2017</v>
      </c>
      <c r="F129" s="15" t="s">
        <v>82</v>
      </c>
      <c r="G129" s="15">
        <v>5</v>
      </c>
      <c r="H129" s="51">
        <v>26</v>
      </c>
      <c r="I129" s="50">
        <f t="shared" si="3"/>
        <v>0</v>
      </c>
      <c r="J129" s="50">
        <f t="shared" si="4"/>
        <v>0</v>
      </c>
      <c r="K129" s="50">
        <f t="shared" si="5"/>
        <v>26</v>
      </c>
      <c r="L129" s="15"/>
      <c r="M129" s="15"/>
      <c r="N129" s="15"/>
      <c r="O129" s="15"/>
      <c r="P129" s="15"/>
      <c r="Q129" s="15"/>
      <c r="R129" s="15"/>
      <c r="S129" s="15"/>
    </row>
    <row r="130" spans="2:19" x14ac:dyDescent="0.3">
      <c r="B130" s="53">
        <v>2019</v>
      </c>
      <c r="C130" s="15" t="s">
        <v>331</v>
      </c>
      <c r="D130" s="15" t="s">
        <v>330</v>
      </c>
      <c r="E130" s="15">
        <v>2018</v>
      </c>
      <c r="F130" s="15" t="s">
        <v>90</v>
      </c>
      <c r="G130" s="15">
        <v>5</v>
      </c>
      <c r="H130" s="51">
        <v>30</v>
      </c>
      <c r="I130" s="50">
        <f t="shared" si="3"/>
        <v>0</v>
      </c>
      <c r="J130" s="50">
        <f t="shared" si="4"/>
        <v>0</v>
      </c>
      <c r="K130" s="50">
        <f t="shared" si="5"/>
        <v>30</v>
      </c>
      <c r="L130" s="15"/>
      <c r="M130" s="15"/>
      <c r="N130" s="15"/>
      <c r="O130" s="15"/>
      <c r="P130" s="15"/>
      <c r="Q130" s="15"/>
      <c r="R130" s="15"/>
      <c r="S130" s="15"/>
    </row>
    <row r="131" spans="2:19" x14ac:dyDescent="0.3">
      <c r="B131" s="53">
        <v>2019</v>
      </c>
      <c r="C131" s="15" t="s">
        <v>329</v>
      </c>
      <c r="D131" s="15" t="s">
        <v>88</v>
      </c>
      <c r="E131" s="15">
        <v>2013</v>
      </c>
      <c r="F131" s="15" t="s">
        <v>90</v>
      </c>
      <c r="G131" s="15">
        <v>5</v>
      </c>
      <c r="H131" s="51">
        <v>4</v>
      </c>
      <c r="I131" s="50">
        <f t="shared" si="3"/>
        <v>0</v>
      </c>
      <c r="J131" s="50">
        <f t="shared" si="4"/>
        <v>0</v>
      </c>
      <c r="K131" s="50">
        <f t="shared" si="5"/>
        <v>4</v>
      </c>
      <c r="L131" s="15"/>
      <c r="M131" s="15"/>
      <c r="N131" s="15"/>
      <c r="O131" s="15"/>
      <c r="P131" s="15"/>
      <c r="Q131" s="15"/>
      <c r="R131" s="15"/>
      <c r="S131" s="15"/>
    </row>
    <row r="132" spans="2:19" x14ac:dyDescent="0.3">
      <c r="B132" s="53">
        <v>2019</v>
      </c>
      <c r="C132" s="15" t="s">
        <v>328</v>
      </c>
      <c r="D132" s="15" t="s">
        <v>327</v>
      </c>
      <c r="E132" s="15">
        <v>2014</v>
      </c>
      <c r="F132" s="15" t="s">
        <v>82</v>
      </c>
      <c r="G132" s="15">
        <v>5</v>
      </c>
      <c r="H132" s="51">
        <v>64</v>
      </c>
      <c r="I132" s="50">
        <f t="shared" ref="I132:I195" si="6">IF(G132&lt;4,H132,0)</f>
        <v>0</v>
      </c>
      <c r="J132" s="50">
        <f t="shared" ref="J132:J195" si="7">IF(G132=4,H132,0)</f>
        <v>0</v>
      </c>
      <c r="K132" s="50">
        <f t="shared" ref="K132:K195" si="8">IF(G132=5,H132,0)</f>
        <v>64</v>
      </c>
      <c r="L132" s="15"/>
      <c r="M132" s="15"/>
      <c r="N132" s="15"/>
      <c r="O132" s="15"/>
      <c r="P132" s="15"/>
      <c r="Q132" s="15"/>
      <c r="R132" s="15"/>
      <c r="S132" s="15"/>
    </row>
    <row r="133" spans="2:19" x14ac:dyDescent="0.3">
      <c r="B133" s="53">
        <v>2019</v>
      </c>
      <c r="C133" s="15" t="s">
        <v>326</v>
      </c>
      <c r="D133" s="15" t="s">
        <v>325</v>
      </c>
      <c r="E133" s="15">
        <v>2015</v>
      </c>
      <c r="F133" s="15" t="s">
        <v>77</v>
      </c>
      <c r="G133" s="15">
        <v>5</v>
      </c>
      <c r="H133" s="51">
        <v>97</v>
      </c>
      <c r="I133" s="50">
        <f t="shared" si="6"/>
        <v>0</v>
      </c>
      <c r="J133" s="50">
        <f t="shared" si="7"/>
        <v>0</v>
      </c>
      <c r="K133" s="50">
        <f t="shared" si="8"/>
        <v>97</v>
      </c>
      <c r="L133" s="15"/>
      <c r="M133" s="15"/>
      <c r="N133" s="15"/>
      <c r="O133" s="15"/>
      <c r="P133" s="15"/>
      <c r="Q133" s="15"/>
      <c r="R133" s="15"/>
      <c r="S133" s="15"/>
    </row>
    <row r="134" spans="2:19" x14ac:dyDescent="0.3">
      <c r="B134" s="53">
        <v>2019</v>
      </c>
      <c r="C134" s="15" t="s">
        <v>324</v>
      </c>
      <c r="D134" s="15" t="s">
        <v>323</v>
      </c>
      <c r="E134" s="15">
        <v>2019</v>
      </c>
      <c r="F134" s="15" t="s">
        <v>82</v>
      </c>
      <c r="G134" s="15">
        <v>5</v>
      </c>
      <c r="H134" s="51">
        <v>11</v>
      </c>
      <c r="I134" s="50">
        <f t="shared" si="6"/>
        <v>0</v>
      </c>
      <c r="J134" s="50">
        <f t="shared" si="7"/>
        <v>0</v>
      </c>
      <c r="K134" s="50">
        <f t="shared" si="8"/>
        <v>11</v>
      </c>
      <c r="L134" s="15"/>
      <c r="M134" s="15"/>
      <c r="N134" s="15"/>
      <c r="O134" s="15"/>
      <c r="P134" s="15"/>
      <c r="Q134" s="15"/>
      <c r="R134" s="15"/>
      <c r="S134" s="15"/>
    </row>
    <row r="135" spans="2:19" x14ac:dyDescent="0.3">
      <c r="B135" s="53">
        <v>2019</v>
      </c>
      <c r="C135" s="15" t="s">
        <v>322</v>
      </c>
      <c r="D135" s="15" t="s">
        <v>88</v>
      </c>
      <c r="E135" s="15">
        <v>2013</v>
      </c>
      <c r="F135" s="15" t="s">
        <v>85</v>
      </c>
      <c r="G135" s="15">
        <v>5</v>
      </c>
      <c r="H135" s="51">
        <v>0</v>
      </c>
      <c r="I135" s="50">
        <f t="shared" si="6"/>
        <v>0</v>
      </c>
      <c r="J135" s="50">
        <f t="shared" si="7"/>
        <v>0</v>
      </c>
      <c r="K135" s="50">
        <f t="shared" si="8"/>
        <v>0</v>
      </c>
      <c r="L135" s="15"/>
      <c r="M135" s="15"/>
      <c r="N135" s="15"/>
      <c r="O135" s="15"/>
      <c r="P135" s="15"/>
      <c r="Q135" s="15"/>
      <c r="R135" s="15"/>
      <c r="S135" s="15"/>
    </row>
    <row r="136" spans="2:19" x14ac:dyDescent="0.3">
      <c r="B136" s="53">
        <v>2019</v>
      </c>
      <c r="C136" s="15" t="s">
        <v>321</v>
      </c>
      <c r="D136" s="15" t="s">
        <v>315</v>
      </c>
      <c r="E136" s="15">
        <v>2015</v>
      </c>
      <c r="F136" s="15" t="s">
        <v>94</v>
      </c>
      <c r="G136" s="15">
        <v>4</v>
      </c>
      <c r="H136" s="51">
        <v>6</v>
      </c>
      <c r="I136" s="50">
        <f t="shared" si="6"/>
        <v>0</v>
      </c>
      <c r="J136" s="50">
        <f t="shared" si="7"/>
        <v>6</v>
      </c>
      <c r="K136" s="50">
        <f t="shared" si="8"/>
        <v>0</v>
      </c>
      <c r="L136" s="15"/>
      <c r="M136" s="15"/>
      <c r="N136" s="15"/>
      <c r="O136" s="15"/>
      <c r="P136" s="15"/>
      <c r="Q136" s="15"/>
      <c r="R136" s="15"/>
      <c r="S136" s="15"/>
    </row>
    <row r="137" spans="2:19" x14ac:dyDescent="0.3">
      <c r="B137" s="53">
        <v>2019</v>
      </c>
      <c r="C137" s="15" t="s">
        <v>320</v>
      </c>
      <c r="D137" s="15" t="s">
        <v>319</v>
      </c>
      <c r="E137" s="15">
        <v>2019</v>
      </c>
      <c r="F137" s="15" t="s">
        <v>117</v>
      </c>
      <c r="G137" s="15">
        <v>5</v>
      </c>
      <c r="H137" s="51">
        <v>33</v>
      </c>
      <c r="I137" s="50">
        <f t="shared" si="6"/>
        <v>0</v>
      </c>
      <c r="J137" s="50">
        <f t="shared" si="7"/>
        <v>0</v>
      </c>
      <c r="K137" s="50">
        <f t="shared" si="8"/>
        <v>33</v>
      </c>
      <c r="L137" s="15"/>
      <c r="M137" s="15"/>
      <c r="N137" s="15"/>
      <c r="O137" s="15"/>
      <c r="P137" s="15"/>
      <c r="Q137" s="15"/>
      <c r="R137" s="15"/>
      <c r="S137" s="15"/>
    </row>
    <row r="138" spans="2:19" x14ac:dyDescent="0.3">
      <c r="B138" s="53">
        <v>2019</v>
      </c>
      <c r="C138" s="15" t="s">
        <v>318</v>
      </c>
      <c r="D138" s="15" t="s">
        <v>317</v>
      </c>
      <c r="E138" s="15">
        <v>2018</v>
      </c>
      <c r="F138" s="15" t="s">
        <v>90</v>
      </c>
      <c r="G138" s="15">
        <v>5</v>
      </c>
      <c r="H138" s="51">
        <v>28</v>
      </c>
      <c r="I138" s="50">
        <f t="shared" si="6"/>
        <v>0</v>
      </c>
      <c r="J138" s="50">
        <f t="shared" si="7"/>
        <v>0</v>
      </c>
      <c r="K138" s="50">
        <f t="shared" si="8"/>
        <v>28</v>
      </c>
      <c r="L138" s="15"/>
      <c r="M138" s="15"/>
      <c r="N138" s="15"/>
      <c r="O138" s="15"/>
      <c r="P138" s="15"/>
      <c r="Q138" s="15"/>
      <c r="R138" s="15"/>
      <c r="S138" s="15"/>
    </row>
    <row r="139" spans="2:19" x14ac:dyDescent="0.3">
      <c r="B139" s="53">
        <v>2019</v>
      </c>
      <c r="C139" s="15" t="s">
        <v>316</v>
      </c>
      <c r="D139" s="15" t="s">
        <v>315</v>
      </c>
      <c r="E139" s="15">
        <v>2015</v>
      </c>
      <c r="F139" s="15" t="s">
        <v>94</v>
      </c>
      <c r="G139" s="15">
        <v>4</v>
      </c>
      <c r="H139" s="51">
        <v>57</v>
      </c>
      <c r="I139" s="50">
        <f t="shared" si="6"/>
        <v>0</v>
      </c>
      <c r="J139" s="50">
        <f t="shared" si="7"/>
        <v>57</v>
      </c>
      <c r="K139" s="50">
        <f t="shared" si="8"/>
        <v>0</v>
      </c>
      <c r="L139" s="15"/>
      <c r="M139" s="15"/>
      <c r="N139" s="15"/>
      <c r="O139" s="15"/>
      <c r="P139" s="15"/>
      <c r="Q139" s="15"/>
      <c r="R139" s="15"/>
      <c r="S139" s="15"/>
    </row>
    <row r="140" spans="2:19" x14ac:dyDescent="0.3">
      <c r="B140" s="53">
        <v>2019</v>
      </c>
      <c r="C140" s="15" t="s">
        <v>314</v>
      </c>
      <c r="D140" s="15" t="s">
        <v>313</v>
      </c>
      <c r="E140" s="15">
        <v>2019</v>
      </c>
      <c r="F140" s="15" t="s">
        <v>82</v>
      </c>
      <c r="G140" s="15">
        <v>5</v>
      </c>
      <c r="H140" s="51">
        <v>7</v>
      </c>
      <c r="I140" s="50">
        <f t="shared" si="6"/>
        <v>0</v>
      </c>
      <c r="J140" s="50">
        <f t="shared" si="7"/>
        <v>0</v>
      </c>
      <c r="K140" s="50">
        <f t="shared" si="8"/>
        <v>7</v>
      </c>
      <c r="L140" s="15"/>
      <c r="M140" s="15"/>
      <c r="N140" s="15"/>
      <c r="O140" s="15"/>
      <c r="P140" s="15"/>
      <c r="Q140" s="15"/>
      <c r="R140" s="15"/>
      <c r="S140" s="15"/>
    </row>
    <row r="141" spans="2:19" x14ac:dyDescent="0.3">
      <c r="B141" s="53">
        <v>2019</v>
      </c>
      <c r="C141" s="15" t="s">
        <v>312</v>
      </c>
      <c r="D141" s="15" t="s">
        <v>88</v>
      </c>
      <c r="E141" s="15">
        <v>2017</v>
      </c>
      <c r="F141" s="15" t="s">
        <v>82</v>
      </c>
      <c r="G141" s="15">
        <v>5</v>
      </c>
      <c r="H141" s="51">
        <v>96</v>
      </c>
      <c r="I141" s="50">
        <f t="shared" si="6"/>
        <v>0</v>
      </c>
      <c r="J141" s="50">
        <f t="shared" si="7"/>
        <v>0</v>
      </c>
      <c r="K141" s="50">
        <f t="shared" si="8"/>
        <v>96</v>
      </c>
      <c r="L141" s="15"/>
      <c r="M141" s="15"/>
      <c r="N141" s="15"/>
      <c r="O141" s="15"/>
      <c r="P141" s="15"/>
      <c r="Q141" s="15"/>
      <c r="R141" s="15"/>
      <c r="S141" s="15"/>
    </row>
    <row r="142" spans="2:19" x14ac:dyDescent="0.3">
      <c r="B142" s="53">
        <v>2019</v>
      </c>
      <c r="C142" s="15" t="s">
        <v>311</v>
      </c>
      <c r="D142" s="15" t="s">
        <v>310</v>
      </c>
      <c r="E142" s="15">
        <v>2020</v>
      </c>
      <c r="F142" s="15" t="s">
        <v>117</v>
      </c>
      <c r="G142" s="15">
        <v>5</v>
      </c>
      <c r="H142" s="51">
        <v>0</v>
      </c>
      <c r="I142" s="50">
        <f t="shared" si="6"/>
        <v>0</v>
      </c>
      <c r="J142" s="50">
        <f t="shared" si="7"/>
        <v>0</v>
      </c>
      <c r="K142" s="50">
        <f t="shared" si="8"/>
        <v>0</v>
      </c>
      <c r="L142" s="15"/>
      <c r="M142" s="15"/>
      <c r="N142" s="15"/>
      <c r="O142" s="15"/>
      <c r="P142" s="15"/>
      <c r="Q142" s="15"/>
      <c r="R142" s="15"/>
      <c r="S142" s="15"/>
    </row>
    <row r="143" spans="2:19" x14ac:dyDescent="0.3">
      <c r="B143" s="53">
        <v>2019</v>
      </c>
      <c r="C143" s="15" t="s">
        <v>309</v>
      </c>
      <c r="D143" s="15" t="s">
        <v>308</v>
      </c>
      <c r="E143" s="15">
        <v>2015</v>
      </c>
      <c r="F143" s="15" t="s">
        <v>307</v>
      </c>
      <c r="G143" s="15">
        <v>4</v>
      </c>
      <c r="H143" s="51">
        <v>4</v>
      </c>
      <c r="I143" s="50">
        <f t="shared" si="6"/>
        <v>0</v>
      </c>
      <c r="J143" s="50">
        <f t="shared" si="7"/>
        <v>4</v>
      </c>
      <c r="K143" s="50">
        <f t="shared" si="8"/>
        <v>0</v>
      </c>
      <c r="L143" s="15"/>
      <c r="M143" s="15"/>
      <c r="N143" s="15"/>
      <c r="O143" s="15"/>
      <c r="P143" s="15"/>
      <c r="Q143" s="15"/>
      <c r="R143" s="15"/>
      <c r="S143" s="15"/>
    </row>
    <row r="144" spans="2:19" x14ac:dyDescent="0.3">
      <c r="B144" s="53">
        <v>2019</v>
      </c>
      <c r="C144" s="15" t="s">
        <v>306</v>
      </c>
      <c r="D144" s="15" t="s">
        <v>305</v>
      </c>
      <c r="E144" s="15">
        <v>2018</v>
      </c>
      <c r="F144" s="15" t="s">
        <v>117</v>
      </c>
      <c r="G144" s="15">
        <v>5</v>
      </c>
      <c r="H144" s="51">
        <v>5</v>
      </c>
      <c r="I144" s="50">
        <f t="shared" si="6"/>
        <v>0</v>
      </c>
      <c r="J144" s="50">
        <f t="shared" si="7"/>
        <v>0</v>
      </c>
      <c r="K144" s="50">
        <f t="shared" si="8"/>
        <v>5</v>
      </c>
      <c r="L144" s="15"/>
      <c r="M144" s="15"/>
      <c r="N144" s="15"/>
      <c r="O144" s="15"/>
      <c r="P144" s="15"/>
      <c r="Q144" s="15"/>
      <c r="R144" s="15"/>
      <c r="S144" s="15"/>
    </row>
    <row r="145" spans="2:19" x14ac:dyDescent="0.3">
      <c r="B145" s="53">
        <v>2019</v>
      </c>
      <c r="C145" s="15" t="s">
        <v>304</v>
      </c>
      <c r="D145" s="15" t="s">
        <v>303</v>
      </c>
      <c r="E145" s="15">
        <v>2019</v>
      </c>
      <c r="F145" s="15" t="s">
        <v>101</v>
      </c>
      <c r="G145" s="15">
        <v>5</v>
      </c>
      <c r="H145" s="51">
        <v>0</v>
      </c>
      <c r="I145" s="50">
        <f t="shared" si="6"/>
        <v>0</v>
      </c>
      <c r="J145" s="50">
        <f t="shared" si="7"/>
        <v>0</v>
      </c>
      <c r="K145" s="50">
        <f t="shared" si="8"/>
        <v>0</v>
      </c>
      <c r="L145" s="15"/>
      <c r="M145" s="15"/>
      <c r="N145" s="15"/>
      <c r="O145" s="15"/>
      <c r="P145" s="15"/>
      <c r="Q145" s="15"/>
      <c r="R145" s="15"/>
      <c r="S145" s="15"/>
    </row>
    <row r="146" spans="2:19" x14ac:dyDescent="0.3">
      <c r="B146" s="53">
        <v>2019</v>
      </c>
      <c r="C146" s="15" t="s">
        <v>302</v>
      </c>
      <c r="D146" s="15" t="s">
        <v>301</v>
      </c>
      <c r="E146" s="15">
        <v>2014</v>
      </c>
      <c r="F146" s="15" t="s">
        <v>90</v>
      </c>
      <c r="G146" s="15">
        <v>5</v>
      </c>
      <c r="H146" s="51">
        <v>7</v>
      </c>
      <c r="I146" s="50">
        <f t="shared" si="6"/>
        <v>0</v>
      </c>
      <c r="J146" s="50">
        <f t="shared" si="7"/>
        <v>0</v>
      </c>
      <c r="K146" s="50">
        <f t="shared" si="8"/>
        <v>7</v>
      </c>
      <c r="L146" s="15"/>
      <c r="M146" s="15"/>
      <c r="N146" s="15"/>
      <c r="O146" s="15"/>
      <c r="P146" s="15"/>
      <c r="Q146" s="15"/>
      <c r="R146" s="15"/>
      <c r="S146" s="15"/>
    </row>
    <row r="147" spans="2:19" x14ac:dyDescent="0.3">
      <c r="B147" s="53">
        <v>2019</v>
      </c>
      <c r="C147" s="15" t="s">
        <v>300</v>
      </c>
      <c r="D147" s="15" t="s">
        <v>88</v>
      </c>
      <c r="E147" s="15">
        <v>2017</v>
      </c>
      <c r="F147" s="15" t="s">
        <v>90</v>
      </c>
      <c r="G147" s="15">
        <v>5</v>
      </c>
      <c r="H147" s="51">
        <v>0</v>
      </c>
      <c r="I147" s="50">
        <f t="shared" si="6"/>
        <v>0</v>
      </c>
      <c r="J147" s="50">
        <f t="shared" si="7"/>
        <v>0</v>
      </c>
      <c r="K147" s="50">
        <f t="shared" si="8"/>
        <v>0</v>
      </c>
      <c r="L147" s="15"/>
      <c r="M147" s="15"/>
      <c r="N147" s="15"/>
      <c r="O147" s="15"/>
      <c r="P147" s="15"/>
      <c r="Q147" s="15"/>
      <c r="R147" s="15"/>
      <c r="S147" s="15"/>
    </row>
    <row r="148" spans="2:19" x14ac:dyDescent="0.3">
      <c r="B148" s="53">
        <v>2019</v>
      </c>
      <c r="C148" s="15" t="s">
        <v>299</v>
      </c>
      <c r="D148" s="15" t="s">
        <v>88</v>
      </c>
      <c r="E148" s="15">
        <v>2013</v>
      </c>
      <c r="F148" s="15" t="s">
        <v>101</v>
      </c>
      <c r="G148" s="15">
        <v>4</v>
      </c>
      <c r="H148" s="51">
        <v>0</v>
      </c>
      <c r="I148" s="50">
        <f t="shared" si="6"/>
        <v>0</v>
      </c>
      <c r="J148" s="50">
        <f t="shared" si="7"/>
        <v>0</v>
      </c>
      <c r="K148" s="50">
        <f t="shared" si="8"/>
        <v>0</v>
      </c>
      <c r="L148" s="15"/>
      <c r="M148" s="15"/>
      <c r="N148" s="15"/>
      <c r="O148" s="15"/>
      <c r="P148" s="15"/>
      <c r="Q148" s="15"/>
      <c r="R148" s="15"/>
      <c r="S148" s="15"/>
    </row>
    <row r="149" spans="2:19" x14ac:dyDescent="0.3">
      <c r="B149" s="53">
        <v>2019</v>
      </c>
      <c r="C149" s="15" t="s">
        <v>298</v>
      </c>
      <c r="D149" s="15" t="s">
        <v>297</v>
      </c>
      <c r="E149" s="15">
        <v>2019</v>
      </c>
      <c r="F149" s="15" t="s">
        <v>117</v>
      </c>
      <c r="G149" s="15">
        <v>5</v>
      </c>
      <c r="H149" s="51">
        <v>20</v>
      </c>
      <c r="I149" s="50">
        <f t="shared" si="6"/>
        <v>0</v>
      </c>
      <c r="J149" s="50">
        <f t="shared" si="7"/>
        <v>0</v>
      </c>
      <c r="K149" s="50">
        <f t="shared" si="8"/>
        <v>20</v>
      </c>
      <c r="L149" s="15"/>
      <c r="M149" s="15"/>
      <c r="N149" s="15"/>
      <c r="O149" s="15"/>
      <c r="P149" s="15"/>
      <c r="Q149" s="15"/>
      <c r="R149" s="15"/>
      <c r="S149" s="15"/>
    </row>
    <row r="150" spans="2:19" x14ac:dyDescent="0.3">
      <c r="B150" s="53">
        <v>2019</v>
      </c>
      <c r="C150" s="15" t="s">
        <v>296</v>
      </c>
      <c r="D150" s="15" t="s">
        <v>88</v>
      </c>
      <c r="E150" s="15">
        <v>2013</v>
      </c>
      <c r="F150" s="15" t="s">
        <v>117</v>
      </c>
      <c r="G150" s="15">
        <v>5</v>
      </c>
      <c r="H150" s="51">
        <v>0</v>
      </c>
      <c r="I150" s="50">
        <f t="shared" si="6"/>
        <v>0</v>
      </c>
      <c r="J150" s="50">
        <f t="shared" si="7"/>
        <v>0</v>
      </c>
      <c r="K150" s="50">
        <f t="shared" si="8"/>
        <v>0</v>
      </c>
      <c r="L150" s="15"/>
      <c r="M150" s="15"/>
      <c r="N150" s="15"/>
      <c r="O150" s="15"/>
      <c r="P150" s="15"/>
      <c r="Q150" s="15"/>
      <c r="R150" s="15"/>
      <c r="S150" s="15"/>
    </row>
    <row r="151" spans="2:19" x14ac:dyDescent="0.3">
      <c r="B151" s="53">
        <v>2019</v>
      </c>
      <c r="C151" s="15" t="s">
        <v>295</v>
      </c>
      <c r="D151" s="15" t="s">
        <v>88</v>
      </c>
      <c r="E151" s="15">
        <v>2016</v>
      </c>
      <c r="F151" s="15" t="s">
        <v>85</v>
      </c>
      <c r="G151" s="15">
        <v>5</v>
      </c>
      <c r="H151" s="51">
        <v>0</v>
      </c>
      <c r="I151" s="50">
        <f t="shared" si="6"/>
        <v>0</v>
      </c>
      <c r="J151" s="50">
        <f t="shared" si="7"/>
        <v>0</v>
      </c>
      <c r="K151" s="50">
        <f t="shared" si="8"/>
        <v>0</v>
      </c>
      <c r="L151" s="15"/>
      <c r="M151" s="15"/>
      <c r="N151" s="15"/>
      <c r="O151" s="15"/>
      <c r="P151" s="15"/>
      <c r="Q151" s="15"/>
      <c r="R151" s="15"/>
      <c r="S151" s="15"/>
    </row>
    <row r="152" spans="2:19" x14ac:dyDescent="0.3">
      <c r="B152" s="53">
        <v>2019</v>
      </c>
      <c r="C152" s="15" t="s">
        <v>294</v>
      </c>
      <c r="D152" s="15" t="s">
        <v>293</v>
      </c>
      <c r="E152" s="15">
        <v>2016</v>
      </c>
      <c r="F152" s="15" t="s">
        <v>85</v>
      </c>
      <c r="G152" s="15">
        <v>5</v>
      </c>
      <c r="H152" s="51">
        <v>20</v>
      </c>
      <c r="I152" s="50">
        <f t="shared" si="6"/>
        <v>0</v>
      </c>
      <c r="J152" s="50">
        <f t="shared" si="7"/>
        <v>0</v>
      </c>
      <c r="K152" s="50">
        <f t="shared" si="8"/>
        <v>20</v>
      </c>
      <c r="L152" s="15"/>
      <c r="M152" s="15"/>
      <c r="N152" s="15"/>
      <c r="O152" s="15"/>
      <c r="P152" s="15"/>
      <c r="Q152" s="15"/>
      <c r="R152" s="15"/>
      <c r="S152" s="15"/>
    </row>
    <row r="153" spans="2:19" x14ac:dyDescent="0.3">
      <c r="B153" s="53">
        <v>2019</v>
      </c>
      <c r="C153" s="15" t="s">
        <v>292</v>
      </c>
      <c r="D153" s="15" t="s">
        <v>291</v>
      </c>
      <c r="E153" s="15">
        <v>2019</v>
      </c>
      <c r="F153" s="15" t="s">
        <v>82</v>
      </c>
      <c r="G153" s="15">
        <v>5</v>
      </c>
      <c r="H153" s="51">
        <v>0</v>
      </c>
      <c r="I153" s="50">
        <f t="shared" si="6"/>
        <v>0</v>
      </c>
      <c r="J153" s="50">
        <f t="shared" si="7"/>
        <v>0</v>
      </c>
      <c r="K153" s="50">
        <f t="shared" si="8"/>
        <v>0</v>
      </c>
      <c r="L153" s="15"/>
      <c r="M153" s="15"/>
      <c r="N153" s="15"/>
      <c r="O153" s="15"/>
      <c r="P153" s="15"/>
      <c r="Q153" s="15"/>
      <c r="R153" s="15"/>
      <c r="S153" s="15"/>
    </row>
    <row r="154" spans="2:19" x14ac:dyDescent="0.3">
      <c r="B154" s="53">
        <v>2019</v>
      </c>
      <c r="C154" s="15" t="s">
        <v>290</v>
      </c>
      <c r="D154" s="15" t="s">
        <v>289</v>
      </c>
      <c r="E154" s="15">
        <v>2019</v>
      </c>
      <c r="F154" s="15" t="s">
        <v>77</v>
      </c>
      <c r="G154" s="15">
        <v>5</v>
      </c>
      <c r="H154" s="51">
        <v>2</v>
      </c>
      <c r="I154" s="50">
        <f t="shared" si="6"/>
        <v>0</v>
      </c>
      <c r="J154" s="50">
        <f t="shared" si="7"/>
        <v>0</v>
      </c>
      <c r="K154" s="50">
        <f t="shared" si="8"/>
        <v>2</v>
      </c>
      <c r="L154" s="15"/>
      <c r="M154" s="15"/>
      <c r="N154" s="15"/>
      <c r="O154" s="15"/>
      <c r="P154" s="15"/>
      <c r="Q154" s="15"/>
      <c r="R154" s="15"/>
      <c r="S154" s="15"/>
    </row>
    <row r="155" spans="2:19" x14ac:dyDescent="0.3">
      <c r="B155" s="53">
        <v>2019</v>
      </c>
      <c r="C155" s="15" t="s">
        <v>288</v>
      </c>
      <c r="D155" s="15" t="s">
        <v>287</v>
      </c>
      <c r="E155" s="15">
        <v>2014</v>
      </c>
      <c r="F155" s="15" t="s">
        <v>82</v>
      </c>
      <c r="G155" s="15">
        <v>5</v>
      </c>
      <c r="H155" s="51">
        <v>6</v>
      </c>
      <c r="I155" s="50">
        <f t="shared" si="6"/>
        <v>0</v>
      </c>
      <c r="J155" s="50">
        <f t="shared" si="7"/>
        <v>0</v>
      </c>
      <c r="K155" s="50">
        <f t="shared" si="8"/>
        <v>6</v>
      </c>
      <c r="L155" s="15"/>
      <c r="M155" s="15"/>
      <c r="N155" s="15"/>
      <c r="O155" s="15"/>
      <c r="P155" s="15"/>
      <c r="Q155" s="15"/>
      <c r="R155" s="15"/>
      <c r="S155" s="15"/>
    </row>
    <row r="156" spans="2:19" x14ac:dyDescent="0.3">
      <c r="B156" s="53">
        <v>2019</v>
      </c>
      <c r="C156" s="15" t="s">
        <v>286</v>
      </c>
      <c r="D156" s="15" t="s">
        <v>285</v>
      </c>
      <c r="E156" s="15">
        <v>2019</v>
      </c>
      <c r="F156" s="15" t="s">
        <v>82</v>
      </c>
      <c r="G156" s="15">
        <v>5</v>
      </c>
      <c r="H156" s="51">
        <v>0</v>
      </c>
      <c r="I156" s="50">
        <f t="shared" si="6"/>
        <v>0</v>
      </c>
      <c r="J156" s="50">
        <f t="shared" si="7"/>
        <v>0</v>
      </c>
      <c r="K156" s="50">
        <f t="shared" si="8"/>
        <v>0</v>
      </c>
      <c r="L156" s="15"/>
      <c r="M156" s="15"/>
      <c r="N156" s="15"/>
      <c r="O156" s="15"/>
      <c r="P156" s="15"/>
      <c r="Q156" s="15"/>
      <c r="R156" s="15"/>
      <c r="S156" s="15"/>
    </row>
    <row r="157" spans="2:19" x14ac:dyDescent="0.3">
      <c r="B157" s="53">
        <v>2019</v>
      </c>
      <c r="C157" s="15" t="s">
        <v>284</v>
      </c>
      <c r="D157" s="15" t="s">
        <v>283</v>
      </c>
      <c r="E157" s="15">
        <v>2015</v>
      </c>
      <c r="F157" s="15" t="s">
        <v>82</v>
      </c>
      <c r="G157" s="15">
        <v>5</v>
      </c>
      <c r="H157" s="51">
        <v>38</v>
      </c>
      <c r="I157" s="50">
        <f t="shared" si="6"/>
        <v>0</v>
      </c>
      <c r="J157" s="50">
        <f t="shared" si="7"/>
        <v>0</v>
      </c>
      <c r="K157" s="50">
        <f t="shared" si="8"/>
        <v>38</v>
      </c>
      <c r="L157" s="15"/>
      <c r="M157" s="15"/>
      <c r="N157" s="15"/>
      <c r="O157" s="15"/>
      <c r="P157" s="15"/>
      <c r="Q157" s="15"/>
      <c r="R157" s="15"/>
      <c r="S157" s="15"/>
    </row>
    <row r="158" spans="2:19" x14ac:dyDescent="0.3">
      <c r="B158" s="53">
        <v>2019</v>
      </c>
      <c r="C158" s="15" t="s">
        <v>282</v>
      </c>
      <c r="D158" s="15" t="s">
        <v>281</v>
      </c>
      <c r="E158" s="15">
        <v>2019</v>
      </c>
      <c r="F158" s="15" t="s">
        <v>77</v>
      </c>
      <c r="G158" s="15">
        <v>5</v>
      </c>
      <c r="H158" s="51">
        <v>83</v>
      </c>
      <c r="I158" s="50">
        <f t="shared" si="6"/>
        <v>0</v>
      </c>
      <c r="J158" s="50">
        <f t="shared" si="7"/>
        <v>0</v>
      </c>
      <c r="K158" s="50">
        <f t="shared" si="8"/>
        <v>83</v>
      </c>
      <c r="L158" s="15"/>
      <c r="M158" s="15"/>
      <c r="N158" s="15"/>
      <c r="O158" s="15"/>
      <c r="P158" s="15"/>
      <c r="Q158" s="15"/>
      <c r="R158" s="15"/>
      <c r="S158" s="15"/>
    </row>
    <row r="159" spans="2:19" x14ac:dyDescent="0.3">
      <c r="B159" s="53">
        <v>2019</v>
      </c>
      <c r="C159" s="15" t="s">
        <v>280</v>
      </c>
      <c r="D159" s="15" t="s">
        <v>88</v>
      </c>
      <c r="E159" s="15">
        <v>2014</v>
      </c>
      <c r="F159" s="15" t="s">
        <v>99</v>
      </c>
      <c r="G159" s="15">
        <v>5</v>
      </c>
      <c r="H159" s="51">
        <v>20</v>
      </c>
      <c r="I159" s="50">
        <f t="shared" si="6"/>
        <v>0</v>
      </c>
      <c r="J159" s="50">
        <f t="shared" si="7"/>
        <v>0</v>
      </c>
      <c r="K159" s="50">
        <f t="shared" si="8"/>
        <v>20</v>
      </c>
      <c r="L159" s="15"/>
      <c r="M159" s="15"/>
      <c r="N159" s="15"/>
      <c r="O159" s="15"/>
      <c r="P159" s="15"/>
      <c r="Q159" s="15"/>
      <c r="R159" s="15"/>
      <c r="S159" s="15"/>
    </row>
    <row r="160" spans="2:19" x14ac:dyDescent="0.3">
      <c r="B160" s="53">
        <v>2019</v>
      </c>
      <c r="C160" s="15" t="s">
        <v>279</v>
      </c>
      <c r="D160" s="15" t="s">
        <v>278</v>
      </c>
      <c r="E160" s="15">
        <v>2017</v>
      </c>
      <c r="F160" s="15" t="s">
        <v>137</v>
      </c>
      <c r="G160" s="15">
        <v>5</v>
      </c>
      <c r="H160" s="51">
        <v>0</v>
      </c>
      <c r="I160" s="50">
        <f t="shared" si="6"/>
        <v>0</v>
      </c>
      <c r="J160" s="50">
        <f t="shared" si="7"/>
        <v>0</v>
      </c>
      <c r="K160" s="50">
        <f t="shared" si="8"/>
        <v>0</v>
      </c>
      <c r="L160" s="15"/>
      <c r="M160" s="15"/>
      <c r="N160" s="15"/>
      <c r="O160" s="15"/>
      <c r="P160" s="15"/>
      <c r="Q160" s="15"/>
      <c r="R160" s="15"/>
      <c r="S160" s="15"/>
    </row>
    <row r="161" spans="2:19" x14ac:dyDescent="0.3">
      <c r="B161" s="53">
        <v>2019</v>
      </c>
      <c r="C161" s="15" t="s">
        <v>277</v>
      </c>
      <c r="D161" s="15" t="s">
        <v>88</v>
      </c>
      <c r="E161" s="15">
        <v>2014</v>
      </c>
      <c r="F161" s="15" t="s">
        <v>94</v>
      </c>
      <c r="G161" s="15">
        <v>3</v>
      </c>
      <c r="H161" s="51">
        <v>0</v>
      </c>
      <c r="I161" s="50">
        <f t="shared" si="6"/>
        <v>0</v>
      </c>
      <c r="J161" s="50">
        <f t="shared" si="7"/>
        <v>0</v>
      </c>
      <c r="K161" s="50">
        <f t="shared" si="8"/>
        <v>0</v>
      </c>
      <c r="L161" s="15"/>
      <c r="M161" s="15"/>
      <c r="N161" s="15"/>
      <c r="O161" s="15"/>
      <c r="P161" s="15"/>
      <c r="Q161" s="15"/>
      <c r="R161" s="15"/>
      <c r="S161" s="15"/>
    </row>
    <row r="162" spans="2:19" x14ac:dyDescent="0.3">
      <c r="B162" s="53">
        <v>2019</v>
      </c>
      <c r="C162" s="15" t="s">
        <v>276</v>
      </c>
      <c r="D162" s="15" t="s">
        <v>88</v>
      </c>
      <c r="E162" s="15">
        <v>2019</v>
      </c>
      <c r="F162" s="15" t="s">
        <v>82</v>
      </c>
      <c r="G162" s="15">
        <v>5</v>
      </c>
      <c r="H162" s="51">
        <v>0</v>
      </c>
      <c r="I162" s="50">
        <f t="shared" si="6"/>
        <v>0</v>
      </c>
      <c r="J162" s="50">
        <f t="shared" si="7"/>
        <v>0</v>
      </c>
      <c r="K162" s="50">
        <f t="shared" si="8"/>
        <v>0</v>
      </c>
      <c r="L162" s="15"/>
      <c r="M162" s="15"/>
      <c r="N162" s="15"/>
      <c r="O162" s="15"/>
      <c r="P162" s="15"/>
      <c r="Q162" s="15"/>
      <c r="R162" s="15"/>
      <c r="S162" s="15"/>
    </row>
    <row r="163" spans="2:19" x14ac:dyDescent="0.3">
      <c r="B163" s="53">
        <v>2019</v>
      </c>
      <c r="C163" s="15" t="s">
        <v>275</v>
      </c>
      <c r="D163" s="15" t="s">
        <v>88</v>
      </c>
      <c r="E163" s="15">
        <v>2017</v>
      </c>
      <c r="F163" s="15" t="s">
        <v>117</v>
      </c>
      <c r="G163" s="15">
        <v>3</v>
      </c>
      <c r="H163" s="51">
        <v>0</v>
      </c>
      <c r="I163" s="50">
        <f t="shared" si="6"/>
        <v>0</v>
      </c>
      <c r="J163" s="50">
        <f t="shared" si="7"/>
        <v>0</v>
      </c>
      <c r="K163" s="50">
        <f t="shared" si="8"/>
        <v>0</v>
      </c>
      <c r="L163" s="15"/>
      <c r="M163" s="15"/>
      <c r="N163" s="15"/>
      <c r="O163" s="15"/>
      <c r="P163" s="15"/>
      <c r="Q163" s="15"/>
      <c r="R163" s="15"/>
      <c r="S163" s="15"/>
    </row>
    <row r="164" spans="2:19" x14ac:dyDescent="0.3">
      <c r="B164" s="53">
        <v>2019</v>
      </c>
      <c r="C164" s="15" t="s">
        <v>274</v>
      </c>
      <c r="D164" s="15" t="s">
        <v>88</v>
      </c>
      <c r="E164" s="15">
        <v>2019</v>
      </c>
      <c r="F164" s="15" t="s">
        <v>117</v>
      </c>
      <c r="G164" s="15">
        <v>5</v>
      </c>
      <c r="H164" s="51">
        <v>0</v>
      </c>
      <c r="I164" s="50">
        <f t="shared" si="6"/>
        <v>0</v>
      </c>
      <c r="J164" s="50">
        <f t="shared" si="7"/>
        <v>0</v>
      </c>
      <c r="K164" s="50">
        <f t="shared" si="8"/>
        <v>0</v>
      </c>
      <c r="L164" s="15"/>
      <c r="M164" s="15"/>
      <c r="N164" s="15"/>
      <c r="O164" s="15"/>
      <c r="P164" s="15"/>
      <c r="Q164" s="15"/>
      <c r="R164" s="15"/>
      <c r="S164" s="15"/>
    </row>
    <row r="165" spans="2:19" x14ac:dyDescent="0.3">
      <c r="B165" s="53">
        <v>2019</v>
      </c>
      <c r="C165" s="15" t="s">
        <v>273</v>
      </c>
      <c r="D165" s="15" t="s">
        <v>88</v>
      </c>
      <c r="E165" s="15">
        <v>2015</v>
      </c>
      <c r="F165" s="15" t="s">
        <v>94</v>
      </c>
      <c r="G165" s="15">
        <v>4</v>
      </c>
      <c r="H165" s="51">
        <v>7</v>
      </c>
      <c r="I165" s="50">
        <f t="shared" si="6"/>
        <v>0</v>
      </c>
      <c r="J165" s="50">
        <f t="shared" si="7"/>
        <v>7</v>
      </c>
      <c r="K165" s="50">
        <f t="shared" si="8"/>
        <v>0</v>
      </c>
      <c r="L165" s="15"/>
      <c r="M165" s="15"/>
      <c r="N165" s="15"/>
      <c r="O165" s="15"/>
      <c r="P165" s="15"/>
      <c r="Q165" s="15"/>
      <c r="R165" s="15"/>
      <c r="S165" s="15"/>
    </row>
    <row r="166" spans="2:19" x14ac:dyDescent="0.3">
      <c r="B166" s="53">
        <v>2019</v>
      </c>
      <c r="C166" s="15" t="s">
        <v>272</v>
      </c>
      <c r="D166" s="15" t="s">
        <v>88</v>
      </c>
      <c r="E166" s="15">
        <v>2017</v>
      </c>
      <c r="F166" s="15" t="s">
        <v>101</v>
      </c>
      <c r="G166" s="15">
        <v>5</v>
      </c>
      <c r="H166" s="51">
        <v>16</v>
      </c>
      <c r="I166" s="50">
        <f t="shared" si="6"/>
        <v>0</v>
      </c>
      <c r="J166" s="50">
        <f t="shared" si="7"/>
        <v>0</v>
      </c>
      <c r="K166" s="50">
        <f t="shared" si="8"/>
        <v>16</v>
      </c>
      <c r="L166" s="15"/>
      <c r="M166" s="15"/>
      <c r="N166" s="15"/>
      <c r="O166" s="15"/>
      <c r="P166" s="15"/>
      <c r="Q166" s="15"/>
      <c r="R166" s="15"/>
      <c r="S166" s="15"/>
    </row>
    <row r="167" spans="2:19" x14ac:dyDescent="0.3">
      <c r="B167" s="53">
        <v>2019</v>
      </c>
      <c r="C167" s="15" t="s">
        <v>271</v>
      </c>
      <c r="D167" s="15" t="s">
        <v>270</v>
      </c>
      <c r="E167" s="15">
        <v>2014</v>
      </c>
      <c r="F167" s="15" t="s">
        <v>94</v>
      </c>
      <c r="G167" s="15">
        <v>4</v>
      </c>
      <c r="H167" s="51">
        <v>0</v>
      </c>
      <c r="I167" s="50">
        <f t="shared" si="6"/>
        <v>0</v>
      </c>
      <c r="J167" s="50">
        <f t="shared" si="7"/>
        <v>0</v>
      </c>
      <c r="K167" s="50">
        <f t="shared" si="8"/>
        <v>0</v>
      </c>
      <c r="L167" s="15"/>
      <c r="M167" s="15"/>
      <c r="N167" s="15"/>
      <c r="O167" s="15"/>
      <c r="P167" s="15"/>
      <c r="Q167" s="15"/>
      <c r="R167" s="15"/>
      <c r="S167" s="15"/>
    </row>
    <row r="168" spans="2:19" x14ac:dyDescent="0.3">
      <c r="B168" s="53">
        <v>2019</v>
      </c>
      <c r="C168" s="15" t="s">
        <v>269</v>
      </c>
      <c r="D168" s="15" t="s">
        <v>268</v>
      </c>
      <c r="E168" s="15">
        <v>2017</v>
      </c>
      <c r="F168" s="15" t="s">
        <v>82</v>
      </c>
      <c r="G168" s="15">
        <v>5</v>
      </c>
      <c r="H168" s="51">
        <v>48</v>
      </c>
      <c r="I168" s="50">
        <f t="shared" si="6"/>
        <v>0</v>
      </c>
      <c r="J168" s="50">
        <f t="shared" si="7"/>
        <v>0</v>
      </c>
      <c r="K168" s="50">
        <f t="shared" si="8"/>
        <v>48</v>
      </c>
      <c r="L168" s="15"/>
      <c r="M168" s="15"/>
      <c r="N168" s="15"/>
      <c r="O168" s="15"/>
      <c r="P168" s="15"/>
      <c r="Q168" s="15"/>
      <c r="R168" s="15"/>
      <c r="S168" s="15"/>
    </row>
    <row r="169" spans="2:19" x14ac:dyDescent="0.3">
      <c r="B169" s="53">
        <v>2019</v>
      </c>
      <c r="C169" s="15" t="s">
        <v>267</v>
      </c>
      <c r="D169" s="15" t="s">
        <v>88</v>
      </c>
      <c r="E169" s="15">
        <v>2015</v>
      </c>
      <c r="F169" s="15" t="s">
        <v>137</v>
      </c>
      <c r="G169" s="15">
        <v>4</v>
      </c>
      <c r="H169" s="51">
        <v>0</v>
      </c>
      <c r="I169" s="50">
        <f t="shared" si="6"/>
        <v>0</v>
      </c>
      <c r="J169" s="50">
        <f t="shared" si="7"/>
        <v>0</v>
      </c>
      <c r="K169" s="50">
        <f t="shared" si="8"/>
        <v>0</v>
      </c>
      <c r="L169" s="15"/>
      <c r="M169" s="15"/>
      <c r="N169" s="15"/>
      <c r="O169" s="15"/>
      <c r="P169" s="15"/>
      <c r="Q169" s="15"/>
      <c r="R169" s="15"/>
      <c r="S169" s="15"/>
    </row>
    <row r="170" spans="2:19" x14ac:dyDescent="0.3">
      <c r="B170" s="53">
        <v>2019</v>
      </c>
      <c r="C170" s="15" t="s">
        <v>266</v>
      </c>
      <c r="D170" s="15" t="s">
        <v>88</v>
      </c>
      <c r="E170" s="15">
        <v>2013</v>
      </c>
      <c r="F170" s="15" t="s">
        <v>82</v>
      </c>
      <c r="G170" s="15">
        <v>5</v>
      </c>
      <c r="H170" s="51">
        <v>45</v>
      </c>
      <c r="I170" s="50">
        <f t="shared" si="6"/>
        <v>0</v>
      </c>
      <c r="J170" s="50">
        <f t="shared" si="7"/>
        <v>0</v>
      </c>
      <c r="K170" s="50">
        <f t="shared" si="8"/>
        <v>45</v>
      </c>
      <c r="L170" s="15"/>
      <c r="M170" s="15"/>
      <c r="N170" s="15"/>
      <c r="O170" s="15"/>
      <c r="P170" s="15"/>
      <c r="Q170" s="15"/>
      <c r="R170" s="15"/>
      <c r="S170" s="15"/>
    </row>
    <row r="171" spans="2:19" x14ac:dyDescent="0.3">
      <c r="B171" s="53">
        <v>2019</v>
      </c>
      <c r="C171" s="15" t="s">
        <v>265</v>
      </c>
      <c r="D171" s="15" t="s">
        <v>88</v>
      </c>
      <c r="E171" s="15">
        <v>2013</v>
      </c>
      <c r="F171" s="15" t="s">
        <v>94</v>
      </c>
      <c r="G171" s="15">
        <v>4</v>
      </c>
      <c r="H171" s="51">
        <v>0</v>
      </c>
      <c r="I171" s="50">
        <f t="shared" si="6"/>
        <v>0</v>
      </c>
      <c r="J171" s="50">
        <f t="shared" si="7"/>
        <v>0</v>
      </c>
      <c r="K171" s="50">
        <f t="shared" si="8"/>
        <v>0</v>
      </c>
      <c r="L171" s="15"/>
      <c r="M171" s="15"/>
      <c r="N171" s="15"/>
      <c r="O171" s="15"/>
      <c r="P171" s="15"/>
      <c r="Q171" s="15"/>
      <c r="R171" s="15"/>
      <c r="S171" s="15"/>
    </row>
    <row r="172" spans="2:19" x14ac:dyDescent="0.3">
      <c r="B172" s="53">
        <v>2019</v>
      </c>
      <c r="C172" s="15" t="s">
        <v>264</v>
      </c>
      <c r="D172" s="15" t="s">
        <v>88</v>
      </c>
      <c r="E172" s="15">
        <v>2014</v>
      </c>
      <c r="F172" s="15" t="s">
        <v>101</v>
      </c>
      <c r="G172" s="15">
        <v>3</v>
      </c>
      <c r="H172" s="51">
        <v>3</v>
      </c>
      <c r="I172" s="50">
        <f t="shared" si="6"/>
        <v>3</v>
      </c>
      <c r="J172" s="50">
        <f t="shared" si="7"/>
        <v>0</v>
      </c>
      <c r="K172" s="50">
        <f t="shared" si="8"/>
        <v>0</v>
      </c>
      <c r="L172" s="15"/>
      <c r="M172" s="15"/>
      <c r="N172" s="15"/>
      <c r="O172" s="15"/>
      <c r="P172" s="15"/>
      <c r="Q172" s="15"/>
      <c r="R172" s="15"/>
      <c r="S172" s="15"/>
    </row>
    <row r="173" spans="2:19" x14ac:dyDescent="0.3">
      <c r="B173" s="53">
        <v>2019</v>
      </c>
      <c r="C173" s="15" t="s">
        <v>263</v>
      </c>
      <c r="D173" s="15" t="s">
        <v>88</v>
      </c>
      <c r="E173" s="15">
        <v>2013</v>
      </c>
      <c r="F173" s="15" t="s">
        <v>101</v>
      </c>
      <c r="G173" s="15">
        <v>3</v>
      </c>
      <c r="H173" s="51">
        <v>0</v>
      </c>
      <c r="I173" s="50">
        <f t="shared" si="6"/>
        <v>0</v>
      </c>
      <c r="J173" s="50">
        <f t="shared" si="7"/>
        <v>0</v>
      </c>
      <c r="K173" s="50">
        <f t="shared" si="8"/>
        <v>0</v>
      </c>
      <c r="L173" s="15"/>
      <c r="M173" s="15"/>
      <c r="N173" s="15"/>
      <c r="O173" s="15"/>
      <c r="P173" s="15"/>
      <c r="Q173" s="15"/>
      <c r="R173" s="15"/>
      <c r="S173" s="15"/>
    </row>
    <row r="174" spans="2:19" x14ac:dyDescent="0.3">
      <c r="B174" s="53">
        <v>2019</v>
      </c>
      <c r="C174" s="15" t="s">
        <v>262</v>
      </c>
      <c r="D174" s="15" t="s">
        <v>261</v>
      </c>
      <c r="E174" s="15">
        <v>2019</v>
      </c>
      <c r="F174" s="15" t="s">
        <v>82</v>
      </c>
      <c r="G174" s="15">
        <v>5</v>
      </c>
      <c r="H174" s="51">
        <v>164</v>
      </c>
      <c r="I174" s="50">
        <f t="shared" si="6"/>
        <v>0</v>
      </c>
      <c r="J174" s="50">
        <f t="shared" si="7"/>
        <v>0</v>
      </c>
      <c r="K174" s="50">
        <f t="shared" si="8"/>
        <v>164</v>
      </c>
      <c r="L174" s="15"/>
      <c r="M174" s="15"/>
      <c r="N174" s="15"/>
      <c r="O174" s="15"/>
      <c r="P174" s="15"/>
      <c r="Q174" s="15"/>
      <c r="R174" s="15"/>
      <c r="S174" s="15"/>
    </row>
    <row r="175" spans="2:19" x14ac:dyDescent="0.3">
      <c r="B175" s="53">
        <v>2019</v>
      </c>
      <c r="C175" s="15" t="s">
        <v>260</v>
      </c>
      <c r="D175" s="15" t="s">
        <v>259</v>
      </c>
      <c r="E175" s="15">
        <v>2018</v>
      </c>
      <c r="F175" s="15" t="s">
        <v>117</v>
      </c>
      <c r="G175" s="15">
        <v>5</v>
      </c>
      <c r="H175" s="51">
        <v>19</v>
      </c>
      <c r="I175" s="50">
        <f t="shared" si="6"/>
        <v>0</v>
      </c>
      <c r="J175" s="50">
        <f t="shared" si="7"/>
        <v>0</v>
      </c>
      <c r="K175" s="50">
        <f t="shared" si="8"/>
        <v>19</v>
      </c>
      <c r="L175" s="15"/>
      <c r="M175" s="15"/>
      <c r="N175" s="15"/>
      <c r="O175" s="15"/>
      <c r="P175" s="15"/>
      <c r="Q175" s="15"/>
      <c r="R175" s="15"/>
      <c r="S175" s="15"/>
    </row>
    <row r="176" spans="2:19" x14ac:dyDescent="0.3">
      <c r="B176" s="53">
        <v>2019</v>
      </c>
      <c r="C176" s="15" t="s">
        <v>258</v>
      </c>
      <c r="D176" s="15" t="s">
        <v>88</v>
      </c>
      <c r="E176" s="15">
        <v>2017</v>
      </c>
      <c r="F176" s="15" t="s">
        <v>94</v>
      </c>
      <c r="G176" s="15">
        <v>5</v>
      </c>
      <c r="H176" s="51">
        <v>16</v>
      </c>
      <c r="I176" s="50">
        <f t="shared" si="6"/>
        <v>0</v>
      </c>
      <c r="J176" s="50">
        <f t="shared" si="7"/>
        <v>0</v>
      </c>
      <c r="K176" s="50">
        <f t="shared" si="8"/>
        <v>16</v>
      </c>
      <c r="L176" s="15"/>
      <c r="M176" s="15"/>
      <c r="N176" s="15"/>
      <c r="O176" s="15"/>
      <c r="P176" s="15"/>
      <c r="Q176" s="15"/>
      <c r="R176" s="15"/>
      <c r="S176" s="15"/>
    </row>
    <row r="177" spans="2:19" x14ac:dyDescent="0.3">
      <c r="B177" s="53">
        <v>2019</v>
      </c>
      <c r="C177" s="15" t="s">
        <v>257</v>
      </c>
      <c r="D177" s="15" t="s">
        <v>88</v>
      </c>
      <c r="E177" s="15">
        <v>2013</v>
      </c>
      <c r="F177" s="15" t="s">
        <v>94</v>
      </c>
      <c r="G177" s="15">
        <v>4</v>
      </c>
      <c r="H177" s="51">
        <v>0</v>
      </c>
      <c r="I177" s="50">
        <f t="shared" si="6"/>
        <v>0</v>
      </c>
      <c r="J177" s="50">
        <f t="shared" si="7"/>
        <v>0</v>
      </c>
      <c r="K177" s="50">
        <f t="shared" si="8"/>
        <v>0</v>
      </c>
      <c r="L177" s="15"/>
      <c r="M177" s="15"/>
      <c r="N177" s="15"/>
      <c r="O177" s="15"/>
      <c r="P177" s="15"/>
      <c r="Q177" s="15"/>
      <c r="R177" s="15"/>
      <c r="S177" s="15"/>
    </row>
    <row r="178" spans="2:19" x14ac:dyDescent="0.3">
      <c r="B178" s="53">
        <v>2019</v>
      </c>
      <c r="C178" s="15" t="s">
        <v>256</v>
      </c>
      <c r="D178" s="15" t="s">
        <v>88</v>
      </c>
      <c r="E178" s="15">
        <v>2015</v>
      </c>
      <c r="F178" s="15" t="s">
        <v>137</v>
      </c>
      <c r="G178" s="15">
        <v>4</v>
      </c>
      <c r="H178" s="51">
        <v>0</v>
      </c>
      <c r="I178" s="50">
        <f t="shared" si="6"/>
        <v>0</v>
      </c>
      <c r="J178" s="50">
        <f t="shared" si="7"/>
        <v>0</v>
      </c>
      <c r="K178" s="50">
        <f t="shared" si="8"/>
        <v>0</v>
      </c>
      <c r="L178" s="15"/>
      <c r="M178" s="15"/>
      <c r="N178" s="15"/>
      <c r="O178" s="15"/>
      <c r="P178" s="15"/>
      <c r="Q178" s="15"/>
      <c r="R178" s="15"/>
      <c r="S178" s="15"/>
    </row>
    <row r="179" spans="2:19" x14ac:dyDescent="0.3">
      <c r="B179" s="53">
        <v>2019</v>
      </c>
      <c r="C179" s="15" t="s">
        <v>255</v>
      </c>
      <c r="D179" s="15" t="s">
        <v>254</v>
      </c>
      <c r="E179" s="15">
        <v>2014</v>
      </c>
      <c r="F179" s="15" t="s">
        <v>117</v>
      </c>
      <c r="G179" s="15">
        <v>5</v>
      </c>
      <c r="H179" s="51">
        <v>0</v>
      </c>
      <c r="I179" s="50">
        <f t="shared" si="6"/>
        <v>0</v>
      </c>
      <c r="J179" s="50">
        <f t="shared" si="7"/>
        <v>0</v>
      </c>
      <c r="K179" s="50">
        <f t="shared" si="8"/>
        <v>0</v>
      </c>
      <c r="L179" s="15"/>
      <c r="M179" s="15"/>
      <c r="N179" s="15"/>
      <c r="O179" s="15"/>
      <c r="P179" s="15"/>
      <c r="Q179" s="15"/>
      <c r="R179" s="15"/>
      <c r="S179" s="15"/>
    </row>
    <row r="180" spans="2:19" x14ac:dyDescent="0.3">
      <c r="B180" s="53">
        <v>2019</v>
      </c>
      <c r="C180" s="15" t="s">
        <v>253</v>
      </c>
      <c r="D180" s="15" t="s">
        <v>88</v>
      </c>
      <c r="E180" s="15">
        <v>2014</v>
      </c>
      <c r="F180" s="15" t="s">
        <v>117</v>
      </c>
      <c r="G180" s="15">
        <v>5</v>
      </c>
      <c r="H180" s="51">
        <v>498</v>
      </c>
      <c r="I180" s="50">
        <f t="shared" si="6"/>
        <v>0</v>
      </c>
      <c r="J180" s="50">
        <f t="shared" si="7"/>
        <v>0</v>
      </c>
      <c r="K180" s="50">
        <f t="shared" si="8"/>
        <v>498</v>
      </c>
      <c r="L180" s="15"/>
      <c r="M180" s="15"/>
      <c r="N180" s="15"/>
      <c r="O180" s="15"/>
      <c r="P180" s="15"/>
      <c r="Q180" s="15"/>
      <c r="R180" s="15"/>
      <c r="S180" s="15"/>
    </row>
    <row r="181" spans="2:19" x14ac:dyDescent="0.3">
      <c r="B181" s="53">
        <v>2019</v>
      </c>
      <c r="C181" s="15" t="s">
        <v>252</v>
      </c>
      <c r="D181" s="15" t="s">
        <v>251</v>
      </c>
      <c r="E181" s="15">
        <v>2014</v>
      </c>
      <c r="F181" s="15" t="s">
        <v>82</v>
      </c>
      <c r="G181" s="15">
        <v>5</v>
      </c>
      <c r="H181" s="51">
        <v>123</v>
      </c>
      <c r="I181" s="50">
        <f t="shared" si="6"/>
        <v>0</v>
      </c>
      <c r="J181" s="50">
        <f t="shared" si="7"/>
        <v>0</v>
      </c>
      <c r="K181" s="50">
        <f t="shared" si="8"/>
        <v>123</v>
      </c>
      <c r="L181" s="15"/>
      <c r="M181" s="15"/>
      <c r="N181" s="15"/>
      <c r="O181" s="15"/>
      <c r="P181" s="15"/>
      <c r="Q181" s="15"/>
      <c r="R181" s="15"/>
      <c r="S181" s="15"/>
    </row>
    <row r="182" spans="2:19" x14ac:dyDescent="0.3">
      <c r="B182" s="53">
        <v>2019</v>
      </c>
      <c r="C182" s="15" t="s">
        <v>250</v>
      </c>
      <c r="D182" s="15" t="s">
        <v>88</v>
      </c>
      <c r="E182" s="15">
        <v>2013</v>
      </c>
      <c r="F182" s="15" t="s">
        <v>94</v>
      </c>
      <c r="G182" s="15">
        <v>4</v>
      </c>
      <c r="H182" s="51">
        <v>0</v>
      </c>
      <c r="I182" s="50">
        <f t="shared" si="6"/>
        <v>0</v>
      </c>
      <c r="J182" s="50">
        <f t="shared" si="7"/>
        <v>0</v>
      </c>
      <c r="K182" s="50">
        <f t="shared" si="8"/>
        <v>0</v>
      </c>
      <c r="L182" s="15"/>
      <c r="M182" s="15"/>
      <c r="N182" s="15"/>
      <c r="O182" s="15"/>
      <c r="P182" s="15"/>
      <c r="Q182" s="15"/>
      <c r="R182" s="15"/>
      <c r="S182" s="15"/>
    </row>
    <row r="183" spans="2:19" x14ac:dyDescent="0.3">
      <c r="B183" s="53">
        <v>2019</v>
      </c>
      <c r="C183" s="15" t="s">
        <v>249</v>
      </c>
      <c r="D183" s="15" t="s">
        <v>88</v>
      </c>
      <c r="E183" s="15">
        <v>2017</v>
      </c>
      <c r="F183" s="15" t="s">
        <v>117</v>
      </c>
      <c r="G183" s="15">
        <v>4</v>
      </c>
      <c r="H183" s="51">
        <v>0</v>
      </c>
      <c r="I183" s="50">
        <f t="shared" si="6"/>
        <v>0</v>
      </c>
      <c r="J183" s="50">
        <f t="shared" si="7"/>
        <v>0</v>
      </c>
      <c r="K183" s="50">
        <f t="shared" si="8"/>
        <v>0</v>
      </c>
      <c r="L183" s="15"/>
      <c r="M183" s="15"/>
      <c r="N183" s="15"/>
      <c r="O183" s="15"/>
      <c r="P183" s="15"/>
      <c r="Q183" s="15"/>
      <c r="R183" s="15"/>
      <c r="S183" s="15"/>
    </row>
    <row r="184" spans="2:19" x14ac:dyDescent="0.3">
      <c r="B184" s="53">
        <v>2019</v>
      </c>
      <c r="C184" s="15" t="s">
        <v>248</v>
      </c>
      <c r="D184" s="15" t="s">
        <v>88</v>
      </c>
      <c r="E184" s="15">
        <v>2015</v>
      </c>
      <c r="F184" s="15" t="s">
        <v>117</v>
      </c>
      <c r="G184" s="15">
        <v>5</v>
      </c>
      <c r="H184" s="51">
        <v>92</v>
      </c>
      <c r="I184" s="50">
        <f t="shared" si="6"/>
        <v>0</v>
      </c>
      <c r="J184" s="50">
        <f t="shared" si="7"/>
        <v>0</v>
      </c>
      <c r="K184" s="50">
        <f t="shared" si="8"/>
        <v>92</v>
      </c>
      <c r="L184" s="15"/>
      <c r="M184" s="15"/>
      <c r="N184" s="15"/>
      <c r="O184" s="15"/>
      <c r="P184" s="15"/>
      <c r="Q184" s="15"/>
      <c r="R184" s="15"/>
      <c r="S184" s="15"/>
    </row>
    <row r="185" spans="2:19" x14ac:dyDescent="0.3">
      <c r="B185" s="53">
        <v>2019</v>
      </c>
      <c r="C185" s="15" t="s">
        <v>247</v>
      </c>
      <c r="D185" s="15" t="s">
        <v>88</v>
      </c>
      <c r="E185" s="15">
        <v>2018</v>
      </c>
      <c r="F185" s="15" t="s">
        <v>101</v>
      </c>
      <c r="G185" s="15">
        <v>4</v>
      </c>
      <c r="H185" s="51">
        <v>30</v>
      </c>
      <c r="I185" s="50">
        <f t="shared" si="6"/>
        <v>0</v>
      </c>
      <c r="J185" s="50">
        <f t="shared" si="7"/>
        <v>30</v>
      </c>
      <c r="K185" s="50">
        <f t="shared" si="8"/>
        <v>0</v>
      </c>
      <c r="L185" s="15"/>
      <c r="M185" s="15"/>
      <c r="N185" s="15"/>
      <c r="O185" s="15"/>
      <c r="P185" s="15"/>
      <c r="Q185" s="15"/>
      <c r="R185" s="15"/>
      <c r="S185" s="15"/>
    </row>
    <row r="186" spans="2:19" x14ac:dyDescent="0.3">
      <c r="B186" s="53">
        <v>2019</v>
      </c>
      <c r="C186" s="15" t="s">
        <v>246</v>
      </c>
      <c r="D186" s="15" t="s">
        <v>88</v>
      </c>
      <c r="E186" s="15">
        <v>2019</v>
      </c>
      <c r="F186" s="15" t="s">
        <v>94</v>
      </c>
      <c r="G186" s="15">
        <v>4</v>
      </c>
      <c r="H186" s="51">
        <v>49</v>
      </c>
      <c r="I186" s="50">
        <f t="shared" si="6"/>
        <v>0</v>
      </c>
      <c r="J186" s="50">
        <f t="shared" si="7"/>
        <v>49</v>
      </c>
      <c r="K186" s="50">
        <f t="shared" si="8"/>
        <v>0</v>
      </c>
      <c r="L186" s="15"/>
      <c r="M186" s="15"/>
      <c r="N186" s="15"/>
      <c r="O186" s="15"/>
      <c r="P186" s="15"/>
      <c r="Q186" s="15"/>
      <c r="R186" s="15"/>
      <c r="S186" s="15"/>
    </row>
    <row r="187" spans="2:19" x14ac:dyDescent="0.3">
      <c r="B187" s="53">
        <v>2019</v>
      </c>
      <c r="C187" s="15" t="s">
        <v>245</v>
      </c>
      <c r="D187" s="15" t="s">
        <v>88</v>
      </c>
      <c r="E187" s="15">
        <v>2017</v>
      </c>
      <c r="F187" s="15" t="s">
        <v>101</v>
      </c>
      <c r="G187" s="15">
        <v>5</v>
      </c>
      <c r="H187" s="51">
        <v>58</v>
      </c>
      <c r="I187" s="50">
        <f t="shared" si="6"/>
        <v>0</v>
      </c>
      <c r="J187" s="50">
        <f t="shared" si="7"/>
        <v>0</v>
      </c>
      <c r="K187" s="50">
        <f t="shared" si="8"/>
        <v>58</v>
      </c>
      <c r="L187" s="15"/>
      <c r="M187" s="15"/>
      <c r="N187" s="15"/>
      <c r="O187" s="15"/>
      <c r="P187" s="15"/>
      <c r="Q187" s="15"/>
      <c r="R187" s="15"/>
      <c r="S187" s="15"/>
    </row>
    <row r="188" spans="2:19" x14ac:dyDescent="0.3">
      <c r="B188" s="53">
        <v>2019</v>
      </c>
      <c r="C188" s="15" t="s">
        <v>244</v>
      </c>
      <c r="D188" s="15" t="s">
        <v>88</v>
      </c>
      <c r="E188" s="15">
        <v>2017</v>
      </c>
      <c r="F188" s="15" t="s">
        <v>82</v>
      </c>
      <c r="G188" s="15">
        <v>5</v>
      </c>
      <c r="H188" s="51">
        <v>76</v>
      </c>
      <c r="I188" s="50">
        <f t="shared" si="6"/>
        <v>0</v>
      </c>
      <c r="J188" s="50">
        <f t="shared" si="7"/>
        <v>0</v>
      </c>
      <c r="K188" s="50">
        <f t="shared" si="8"/>
        <v>76</v>
      </c>
      <c r="L188" s="15"/>
      <c r="M188" s="15"/>
      <c r="N188" s="15"/>
      <c r="O188" s="15"/>
      <c r="P188" s="15"/>
      <c r="Q188" s="15"/>
      <c r="R188" s="15"/>
      <c r="S188" s="15"/>
    </row>
    <row r="189" spans="2:19" x14ac:dyDescent="0.3">
      <c r="B189" s="53">
        <v>2019</v>
      </c>
      <c r="C189" s="15" t="s">
        <v>243</v>
      </c>
      <c r="D189" s="15" t="s">
        <v>88</v>
      </c>
      <c r="E189" s="15">
        <v>2017</v>
      </c>
      <c r="F189" s="15" t="s">
        <v>90</v>
      </c>
      <c r="G189" s="15">
        <v>5</v>
      </c>
      <c r="H189" s="51">
        <v>93</v>
      </c>
      <c r="I189" s="50">
        <f t="shared" si="6"/>
        <v>0</v>
      </c>
      <c r="J189" s="50">
        <f t="shared" si="7"/>
        <v>0</v>
      </c>
      <c r="K189" s="50">
        <f t="shared" si="8"/>
        <v>93</v>
      </c>
      <c r="L189" s="15"/>
      <c r="M189" s="15"/>
      <c r="N189" s="15"/>
      <c r="O189" s="15"/>
      <c r="P189" s="15"/>
      <c r="Q189" s="15"/>
      <c r="R189" s="15"/>
      <c r="S189" s="15"/>
    </row>
    <row r="190" spans="2:19" x14ac:dyDescent="0.3">
      <c r="B190" s="53">
        <v>2019</v>
      </c>
      <c r="C190" s="15" t="s">
        <v>242</v>
      </c>
      <c r="D190" s="15" t="s">
        <v>88</v>
      </c>
      <c r="E190" s="15">
        <v>2017</v>
      </c>
      <c r="F190" s="15" t="s">
        <v>94</v>
      </c>
      <c r="G190" s="15">
        <v>3</v>
      </c>
      <c r="H190" s="51">
        <v>0</v>
      </c>
      <c r="I190" s="50">
        <f t="shared" si="6"/>
        <v>0</v>
      </c>
      <c r="J190" s="50">
        <f t="shared" si="7"/>
        <v>0</v>
      </c>
      <c r="K190" s="50">
        <f t="shared" si="8"/>
        <v>0</v>
      </c>
      <c r="L190" s="15"/>
      <c r="M190" s="15"/>
      <c r="N190" s="15"/>
      <c r="O190" s="15"/>
      <c r="P190" s="15"/>
      <c r="Q190" s="15"/>
      <c r="R190" s="15"/>
      <c r="S190" s="15"/>
    </row>
    <row r="191" spans="2:19" x14ac:dyDescent="0.3">
      <c r="B191" s="53">
        <v>2019</v>
      </c>
      <c r="C191" s="15" t="s">
        <v>241</v>
      </c>
      <c r="D191" s="15" t="s">
        <v>88</v>
      </c>
      <c r="E191" s="15">
        <v>2014</v>
      </c>
      <c r="F191" s="15" t="s">
        <v>94</v>
      </c>
      <c r="G191" s="15">
        <v>4</v>
      </c>
      <c r="H191" s="51">
        <v>0</v>
      </c>
      <c r="I191" s="50">
        <f t="shared" si="6"/>
        <v>0</v>
      </c>
      <c r="J191" s="50">
        <f t="shared" si="7"/>
        <v>0</v>
      </c>
      <c r="K191" s="50">
        <f t="shared" si="8"/>
        <v>0</v>
      </c>
      <c r="L191" s="15"/>
      <c r="M191" s="15"/>
      <c r="N191" s="15"/>
      <c r="O191" s="15"/>
      <c r="P191" s="15"/>
      <c r="Q191" s="15"/>
      <c r="R191" s="15"/>
      <c r="S191" s="15"/>
    </row>
    <row r="192" spans="2:19" x14ac:dyDescent="0.3">
      <c r="B192" s="53">
        <v>2019</v>
      </c>
      <c r="C192" s="15" t="s">
        <v>240</v>
      </c>
      <c r="D192" s="15" t="s">
        <v>88</v>
      </c>
      <c r="E192" s="15">
        <v>2013</v>
      </c>
      <c r="F192" s="15" t="s">
        <v>94</v>
      </c>
      <c r="G192" s="15">
        <v>5</v>
      </c>
      <c r="H192" s="51">
        <v>0</v>
      </c>
      <c r="I192" s="50">
        <f t="shared" si="6"/>
        <v>0</v>
      </c>
      <c r="J192" s="50">
        <f t="shared" si="7"/>
        <v>0</v>
      </c>
      <c r="K192" s="50">
        <f t="shared" si="8"/>
        <v>0</v>
      </c>
      <c r="L192" s="15"/>
      <c r="M192" s="15"/>
      <c r="N192" s="15"/>
      <c r="O192" s="15"/>
      <c r="P192" s="15"/>
      <c r="Q192" s="15"/>
      <c r="R192" s="15"/>
      <c r="S192" s="15"/>
    </row>
    <row r="193" spans="2:19" x14ac:dyDescent="0.3">
      <c r="B193" s="53">
        <v>2019</v>
      </c>
      <c r="C193" s="15" t="s">
        <v>240</v>
      </c>
      <c r="D193" s="15" t="s">
        <v>239</v>
      </c>
      <c r="E193" s="15">
        <v>2019</v>
      </c>
      <c r="F193" s="15" t="s">
        <v>82</v>
      </c>
      <c r="G193" s="15">
        <v>5</v>
      </c>
      <c r="H193" s="51">
        <v>98</v>
      </c>
      <c r="I193" s="50">
        <f t="shared" si="6"/>
        <v>0</v>
      </c>
      <c r="J193" s="50">
        <f t="shared" si="7"/>
        <v>0</v>
      </c>
      <c r="K193" s="50">
        <f t="shared" si="8"/>
        <v>98</v>
      </c>
      <c r="L193" s="15"/>
      <c r="M193" s="15"/>
      <c r="N193" s="15"/>
      <c r="O193" s="15"/>
      <c r="P193" s="15"/>
      <c r="Q193" s="15"/>
      <c r="R193" s="15"/>
      <c r="S193" s="15"/>
    </row>
    <row r="194" spans="2:19" x14ac:dyDescent="0.3">
      <c r="B194" s="53">
        <v>2019</v>
      </c>
      <c r="C194" s="15" t="s">
        <v>238</v>
      </c>
      <c r="D194" s="15" t="s">
        <v>237</v>
      </c>
      <c r="E194" s="15">
        <v>2019</v>
      </c>
      <c r="F194" s="15" t="s">
        <v>94</v>
      </c>
      <c r="G194" s="15">
        <v>4</v>
      </c>
      <c r="H194" s="51">
        <v>81</v>
      </c>
      <c r="I194" s="50">
        <f t="shared" si="6"/>
        <v>0</v>
      </c>
      <c r="J194" s="50">
        <f t="shared" si="7"/>
        <v>81</v>
      </c>
      <c r="K194" s="50">
        <f t="shared" si="8"/>
        <v>0</v>
      </c>
      <c r="L194" s="15"/>
      <c r="M194" s="15"/>
      <c r="N194" s="15"/>
      <c r="O194" s="15"/>
      <c r="P194" s="15"/>
      <c r="Q194" s="15"/>
      <c r="R194" s="15"/>
      <c r="S194" s="15"/>
    </row>
    <row r="195" spans="2:19" x14ac:dyDescent="0.3">
      <c r="B195" s="53">
        <v>2019</v>
      </c>
      <c r="C195" s="15" t="s">
        <v>236</v>
      </c>
      <c r="D195" s="15" t="s">
        <v>88</v>
      </c>
      <c r="E195" s="15">
        <v>2016</v>
      </c>
      <c r="F195" s="15" t="s">
        <v>82</v>
      </c>
      <c r="G195" s="15">
        <v>5</v>
      </c>
      <c r="H195" s="51">
        <v>238</v>
      </c>
      <c r="I195" s="50">
        <f t="shared" si="6"/>
        <v>0</v>
      </c>
      <c r="J195" s="50">
        <f t="shared" si="7"/>
        <v>0</v>
      </c>
      <c r="K195" s="50">
        <f t="shared" si="8"/>
        <v>238</v>
      </c>
      <c r="L195" s="15"/>
      <c r="M195" s="15"/>
      <c r="N195" s="15"/>
      <c r="O195" s="15"/>
      <c r="P195" s="15"/>
      <c r="Q195" s="15"/>
      <c r="R195" s="15"/>
      <c r="S195" s="15"/>
    </row>
    <row r="196" spans="2:19" x14ac:dyDescent="0.3">
      <c r="B196" s="53">
        <v>2019</v>
      </c>
      <c r="C196" s="15" t="s">
        <v>235</v>
      </c>
      <c r="D196" s="15" t="s">
        <v>88</v>
      </c>
      <c r="E196" s="15">
        <v>2014</v>
      </c>
      <c r="F196" s="15" t="s">
        <v>117</v>
      </c>
      <c r="G196" s="15">
        <v>3</v>
      </c>
      <c r="H196" s="51">
        <v>0</v>
      </c>
      <c r="I196" s="50">
        <f t="shared" ref="I196:I259" si="9">IF(G196&lt;4,H196,0)</f>
        <v>0</v>
      </c>
      <c r="J196" s="50">
        <f t="shared" ref="J196:J259" si="10">IF(G196=4,H196,0)</f>
        <v>0</v>
      </c>
      <c r="K196" s="50">
        <f t="shared" ref="K196:K259" si="11">IF(G196=5,H196,0)</f>
        <v>0</v>
      </c>
      <c r="L196" s="15"/>
      <c r="M196" s="15"/>
      <c r="N196" s="15"/>
      <c r="O196" s="15"/>
      <c r="P196" s="15"/>
      <c r="Q196" s="15"/>
      <c r="R196" s="15"/>
      <c r="S196" s="15"/>
    </row>
    <row r="197" spans="2:19" x14ac:dyDescent="0.3">
      <c r="B197" s="53">
        <v>2019</v>
      </c>
      <c r="C197" s="15" t="s">
        <v>234</v>
      </c>
      <c r="D197" s="15" t="s">
        <v>88</v>
      </c>
      <c r="E197" s="15">
        <v>2013</v>
      </c>
      <c r="F197" s="15" t="s">
        <v>117</v>
      </c>
      <c r="G197" s="15">
        <v>5</v>
      </c>
      <c r="H197" s="51">
        <v>404</v>
      </c>
      <c r="I197" s="50">
        <f t="shared" si="9"/>
        <v>0</v>
      </c>
      <c r="J197" s="50">
        <f t="shared" si="10"/>
        <v>0</v>
      </c>
      <c r="K197" s="50">
        <f t="shared" si="11"/>
        <v>404</v>
      </c>
      <c r="L197" s="15"/>
      <c r="M197" s="15"/>
      <c r="N197" s="15"/>
      <c r="O197" s="15"/>
      <c r="P197" s="15"/>
      <c r="Q197" s="15"/>
      <c r="R197" s="15"/>
      <c r="S197" s="15"/>
    </row>
    <row r="198" spans="2:19" x14ac:dyDescent="0.3">
      <c r="B198" s="53">
        <v>2019</v>
      </c>
      <c r="C198" s="15" t="s">
        <v>233</v>
      </c>
      <c r="D198" s="15" t="s">
        <v>88</v>
      </c>
      <c r="E198" s="15">
        <v>2016</v>
      </c>
      <c r="F198" s="15" t="s">
        <v>82</v>
      </c>
      <c r="G198" s="15">
        <v>5</v>
      </c>
      <c r="H198" s="51">
        <v>133</v>
      </c>
      <c r="I198" s="50">
        <f t="shared" si="9"/>
        <v>0</v>
      </c>
      <c r="J198" s="50">
        <f t="shared" si="10"/>
        <v>0</v>
      </c>
      <c r="K198" s="50">
        <f t="shared" si="11"/>
        <v>133</v>
      </c>
      <c r="L198" s="15"/>
      <c r="M198" s="15"/>
      <c r="N198" s="15"/>
      <c r="O198" s="15"/>
      <c r="P198" s="15"/>
      <c r="Q198" s="15"/>
      <c r="R198" s="15"/>
      <c r="S198" s="15"/>
    </row>
    <row r="199" spans="2:19" x14ac:dyDescent="0.3">
      <c r="B199" s="53">
        <v>2019</v>
      </c>
      <c r="C199" s="15" t="s">
        <v>232</v>
      </c>
      <c r="D199" s="15" t="s">
        <v>88</v>
      </c>
      <c r="E199" s="15">
        <v>2018</v>
      </c>
      <c r="F199" s="15" t="s">
        <v>90</v>
      </c>
      <c r="G199" s="15">
        <v>5</v>
      </c>
      <c r="H199" s="51">
        <v>25</v>
      </c>
      <c r="I199" s="50">
        <f t="shared" si="9"/>
        <v>0</v>
      </c>
      <c r="J199" s="50">
        <f t="shared" si="10"/>
        <v>0</v>
      </c>
      <c r="K199" s="50">
        <f t="shared" si="11"/>
        <v>25</v>
      </c>
      <c r="L199" s="15"/>
      <c r="M199" s="15"/>
      <c r="N199" s="15"/>
      <c r="O199" s="15"/>
      <c r="P199" s="15"/>
      <c r="Q199" s="15"/>
      <c r="R199" s="15"/>
      <c r="S199" s="15"/>
    </row>
    <row r="200" spans="2:19" x14ac:dyDescent="0.3">
      <c r="B200" s="53">
        <v>2019</v>
      </c>
      <c r="C200" s="15" t="s">
        <v>231</v>
      </c>
      <c r="D200" s="15" t="s">
        <v>88</v>
      </c>
      <c r="E200" s="15">
        <v>2014</v>
      </c>
      <c r="F200" s="15" t="s">
        <v>101</v>
      </c>
      <c r="G200" s="15">
        <v>3</v>
      </c>
      <c r="H200" s="51">
        <v>0</v>
      </c>
      <c r="I200" s="50">
        <f t="shared" si="9"/>
        <v>0</v>
      </c>
      <c r="J200" s="50">
        <f t="shared" si="10"/>
        <v>0</v>
      </c>
      <c r="K200" s="50">
        <f t="shared" si="11"/>
        <v>0</v>
      </c>
      <c r="L200" s="15"/>
      <c r="M200" s="15"/>
      <c r="N200" s="15"/>
      <c r="O200" s="15"/>
      <c r="P200" s="15"/>
      <c r="Q200" s="15"/>
      <c r="R200" s="15"/>
      <c r="S200" s="15"/>
    </row>
    <row r="201" spans="2:19" x14ac:dyDescent="0.3">
      <c r="B201" s="53">
        <v>2019</v>
      </c>
      <c r="C201" s="15" t="s">
        <v>230</v>
      </c>
      <c r="D201" s="15" t="s">
        <v>229</v>
      </c>
      <c r="E201" s="15">
        <v>2018</v>
      </c>
      <c r="F201" s="15" t="s">
        <v>101</v>
      </c>
      <c r="G201" s="15">
        <v>4</v>
      </c>
      <c r="H201" s="51">
        <v>116</v>
      </c>
      <c r="I201" s="50">
        <f t="shared" si="9"/>
        <v>0</v>
      </c>
      <c r="J201" s="50">
        <f t="shared" si="10"/>
        <v>116</v>
      </c>
      <c r="K201" s="50">
        <f t="shared" si="11"/>
        <v>0</v>
      </c>
      <c r="L201" s="15"/>
      <c r="M201" s="15"/>
      <c r="N201" s="15"/>
      <c r="O201" s="15"/>
      <c r="P201" s="15"/>
      <c r="Q201" s="15"/>
      <c r="R201" s="15"/>
      <c r="S201" s="15"/>
    </row>
    <row r="202" spans="2:19" x14ac:dyDescent="0.3">
      <c r="B202" s="53">
        <v>2019</v>
      </c>
      <c r="C202" s="15" t="s">
        <v>228</v>
      </c>
      <c r="D202" s="15" t="s">
        <v>88</v>
      </c>
      <c r="E202" s="15">
        <v>2015</v>
      </c>
      <c r="F202" s="15" t="s">
        <v>133</v>
      </c>
      <c r="G202" s="15">
        <v>5</v>
      </c>
      <c r="H202" s="51">
        <v>0</v>
      </c>
      <c r="I202" s="50">
        <f t="shared" si="9"/>
        <v>0</v>
      </c>
      <c r="J202" s="50">
        <f t="shared" si="10"/>
        <v>0</v>
      </c>
      <c r="K202" s="50">
        <f t="shared" si="11"/>
        <v>0</v>
      </c>
      <c r="L202" s="15"/>
      <c r="M202" s="15"/>
      <c r="N202" s="15"/>
      <c r="O202" s="15"/>
      <c r="P202" s="15"/>
      <c r="Q202" s="15"/>
      <c r="R202" s="15"/>
      <c r="S202" s="15"/>
    </row>
    <row r="203" spans="2:19" x14ac:dyDescent="0.3">
      <c r="B203" s="53">
        <v>2019</v>
      </c>
      <c r="C203" s="15" t="s">
        <v>227</v>
      </c>
      <c r="D203" s="15" t="s">
        <v>226</v>
      </c>
      <c r="E203" s="15">
        <v>2021</v>
      </c>
      <c r="F203" s="15" t="s">
        <v>85</v>
      </c>
      <c r="G203" s="15">
        <v>5</v>
      </c>
      <c r="H203" s="51">
        <v>0</v>
      </c>
      <c r="I203" s="50">
        <f t="shared" si="9"/>
        <v>0</v>
      </c>
      <c r="J203" s="50">
        <f t="shared" si="10"/>
        <v>0</v>
      </c>
      <c r="K203" s="50">
        <f t="shared" si="11"/>
        <v>0</v>
      </c>
      <c r="L203" s="15"/>
      <c r="M203" s="15"/>
      <c r="N203" s="15"/>
      <c r="O203" s="15"/>
      <c r="P203" s="15"/>
      <c r="Q203" s="15"/>
      <c r="R203" s="15"/>
      <c r="S203" s="15"/>
    </row>
    <row r="204" spans="2:19" x14ac:dyDescent="0.3">
      <c r="B204" s="53">
        <v>2019</v>
      </c>
      <c r="C204" s="15" t="s">
        <v>225</v>
      </c>
      <c r="D204" s="15" t="s">
        <v>224</v>
      </c>
      <c r="E204" s="15">
        <v>2017</v>
      </c>
      <c r="F204" s="15" t="s">
        <v>77</v>
      </c>
      <c r="G204" s="15">
        <v>5</v>
      </c>
      <c r="H204" s="51">
        <v>52</v>
      </c>
      <c r="I204" s="50">
        <f t="shared" si="9"/>
        <v>0</v>
      </c>
      <c r="J204" s="50">
        <f t="shared" si="10"/>
        <v>0</v>
      </c>
      <c r="K204" s="50">
        <f t="shared" si="11"/>
        <v>52</v>
      </c>
      <c r="L204" s="15"/>
      <c r="M204" s="15"/>
      <c r="N204" s="15"/>
      <c r="O204" s="15"/>
      <c r="P204" s="15"/>
      <c r="Q204" s="15"/>
      <c r="R204" s="15"/>
      <c r="S204" s="15"/>
    </row>
    <row r="205" spans="2:19" x14ac:dyDescent="0.3">
      <c r="B205" s="53">
        <v>2019</v>
      </c>
      <c r="C205" s="15" t="s">
        <v>223</v>
      </c>
      <c r="D205" s="15" t="s">
        <v>88</v>
      </c>
      <c r="E205" s="15">
        <v>2014</v>
      </c>
      <c r="F205" s="15" t="s">
        <v>82</v>
      </c>
      <c r="G205" s="15">
        <v>5</v>
      </c>
      <c r="H205" s="51">
        <v>26</v>
      </c>
      <c r="I205" s="50">
        <f t="shared" si="9"/>
        <v>0</v>
      </c>
      <c r="J205" s="50">
        <f t="shared" si="10"/>
        <v>0</v>
      </c>
      <c r="K205" s="50">
        <f t="shared" si="11"/>
        <v>26</v>
      </c>
      <c r="L205" s="15"/>
      <c r="M205" s="15"/>
      <c r="N205" s="15"/>
      <c r="O205" s="15"/>
      <c r="P205" s="15"/>
      <c r="Q205" s="15"/>
      <c r="R205" s="15"/>
      <c r="S205" s="15"/>
    </row>
    <row r="206" spans="2:19" x14ac:dyDescent="0.3">
      <c r="B206" s="53">
        <v>2019</v>
      </c>
      <c r="C206" s="15" t="s">
        <v>222</v>
      </c>
      <c r="D206" s="15" t="s">
        <v>88</v>
      </c>
      <c r="E206" s="15">
        <v>2019</v>
      </c>
      <c r="F206" s="15" t="s">
        <v>85</v>
      </c>
      <c r="G206" s="15">
        <v>5</v>
      </c>
      <c r="H206" s="51">
        <v>0</v>
      </c>
      <c r="I206" s="50">
        <f t="shared" si="9"/>
        <v>0</v>
      </c>
      <c r="J206" s="50">
        <f t="shared" si="10"/>
        <v>0</v>
      </c>
      <c r="K206" s="50">
        <f t="shared" si="11"/>
        <v>0</v>
      </c>
      <c r="L206" s="15"/>
      <c r="M206" s="15"/>
      <c r="N206" s="15"/>
      <c r="O206" s="15"/>
      <c r="P206" s="15"/>
      <c r="Q206" s="15"/>
      <c r="R206" s="15"/>
      <c r="S206" s="15"/>
    </row>
    <row r="207" spans="2:19" x14ac:dyDescent="0.3">
      <c r="B207" s="53">
        <v>2019</v>
      </c>
      <c r="C207" s="15" t="s">
        <v>221</v>
      </c>
      <c r="D207" s="15" t="s">
        <v>88</v>
      </c>
      <c r="E207" s="15">
        <v>2013</v>
      </c>
      <c r="F207" s="15" t="s">
        <v>117</v>
      </c>
      <c r="G207" s="15">
        <v>5</v>
      </c>
      <c r="H207" s="51">
        <v>0</v>
      </c>
      <c r="I207" s="50">
        <f t="shared" si="9"/>
        <v>0</v>
      </c>
      <c r="J207" s="50">
        <f t="shared" si="10"/>
        <v>0</v>
      </c>
      <c r="K207" s="50">
        <f t="shared" si="11"/>
        <v>0</v>
      </c>
      <c r="L207" s="15"/>
      <c r="M207" s="15"/>
      <c r="N207" s="15"/>
      <c r="O207" s="15"/>
      <c r="P207" s="15"/>
      <c r="Q207" s="15"/>
      <c r="R207" s="15"/>
      <c r="S207" s="15"/>
    </row>
    <row r="208" spans="2:19" x14ac:dyDescent="0.3">
      <c r="B208" s="53">
        <v>2019</v>
      </c>
      <c r="C208" s="15" t="s">
        <v>220</v>
      </c>
      <c r="D208" s="15" t="s">
        <v>88</v>
      </c>
      <c r="E208" s="15">
        <v>2019</v>
      </c>
      <c r="F208" s="15" t="s">
        <v>82</v>
      </c>
      <c r="G208" s="15">
        <v>5</v>
      </c>
      <c r="H208" s="51">
        <v>0</v>
      </c>
      <c r="I208" s="50">
        <f t="shared" si="9"/>
        <v>0</v>
      </c>
      <c r="J208" s="50">
        <f t="shared" si="10"/>
        <v>0</v>
      </c>
      <c r="K208" s="50">
        <f t="shared" si="11"/>
        <v>0</v>
      </c>
      <c r="L208" s="15"/>
      <c r="M208" s="15"/>
      <c r="N208" s="15"/>
      <c r="O208" s="15"/>
      <c r="P208" s="15"/>
      <c r="Q208" s="15"/>
      <c r="R208" s="15"/>
      <c r="S208" s="15"/>
    </row>
    <row r="209" spans="2:19" x14ac:dyDescent="0.3">
      <c r="B209" s="53">
        <v>2019</v>
      </c>
      <c r="C209" s="15" t="s">
        <v>219</v>
      </c>
      <c r="D209" s="15" t="s">
        <v>218</v>
      </c>
      <c r="E209" s="15">
        <v>2019</v>
      </c>
      <c r="F209" s="15" t="s">
        <v>82</v>
      </c>
      <c r="G209" s="15">
        <v>5</v>
      </c>
      <c r="H209" s="51">
        <v>57</v>
      </c>
      <c r="I209" s="50">
        <f t="shared" si="9"/>
        <v>0</v>
      </c>
      <c r="J209" s="50">
        <f t="shared" si="10"/>
        <v>0</v>
      </c>
      <c r="K209" s="50">
        <f t="shared" si="11"/>
        <v>57</v>
      </c>
      <c r="L209" s="15"/>
      <c r="M209" s="15"/>
      <c r="N209" s="15"/>
      <c r="O209" s="15"/>
      <c r="P209" s="15"/>
      <c r="Q209" s="15"/>
      <c r="R209" s="15"/>
      <c r="S209" s="15"/>
    </row>
    <row r="210" spans="2:19" x14ac:dyDescent="0.3">
      <c r="B210" s="53">
        <v>2019</v>
      </c>
      <c r="C210" s="15" t="s">
        <v>217</v>
      </c>
      <c r="D210" s="15" t="s">
        <v>216</v>
      </c>
      <c r="E210" s="15">
        <v>2019</v>
      </c>
      <c r="F210" s="15" t="s">
        <v>94</v>
      </c>
      <c r="G210" s="15">
        <v>5</v>
      </c>
      <c r="H210" s="51">
        <v>88</v>
      </c>
      <c r="I210" s="50">
        <f t="shared" si="9"/>
        <v>0</v>
      </c>
      <c r="J210" s="50">
        <f t="shared" si="10"/>
        <v>0</v>
      </c>
      <c r="K210" s="50">
        <f t="shared" si="11"/>
        <v>88</v>
      </c>
      <c r="L210" s="15"/>
      <c r="M210" s="15"/>
      <c r="N210" s="15"/>
      <c r="O210" s="15"/>
      <c r="P210" s="15"/>
      <c r="Q210" s="15"/>
      <c r="R210" s="15"/>
      <c r="S210" s="15"/>
    </row>
    <row r="211" spans="2:19" x14ac:dyDescent="0.3">
      <c r="B211" s="53">
        <v>2019</v>
      </c>
      <c r="C211" s="15" t="s">
        <v>215</v>
      </c>
      <c r="D211" s="15" t="s">
        <v>214</v>
      </c>
      <c r="E211" s="15">
        <v>2015</v>
      </c>
      <c r="F211" s="15" t="s">
        <v>99</v>
      </c>
      <c r="G211" s="15">
        <v>5</v>
      </c>
      <c r="H211" s="51">
        <v>5</v>
      </c>
      <c r="I211" s="50">
        <f t="shared" si="9"/>
        <v>0</v>
      </c>
      <c r="J211" s="50">
        <f t="shared" si="10"/>
        <v>0</v>
      </c>
      <c r="K211" s="50">
        <f t="shared" si="11"/>
        <v>5</v>
      </c>
      <c r="L211" s="15"/>
      <c r="M211" s="15"/>
      <c r="N211" s="15"/>
      <c r="O211" s="15"/>
      <c r="P211" s="15"/>
      <c r="Q211" s="15"/>
      <c r="R211" s="15"/>
      <c r="S211" s="15"/>
    </row>
    <row r="212" spans="2:19" x14ac:dyDescent="0.3">
      <c r="B212" s="53">
        <v>2019</v>
      </c>
      <c r="C212" s="15" t="s">
        <v>213</v>
      </c>
      <c r="D212" s="15" t="s">
        <v>88</v>
      </c>
      <c r="E212" s="15">
        <v>2015</v>
      </c>
      <c r="F212" s="15" t="s">
        <v>82</v>
      </c>
      <c r="G212" s="15">
        <v>5</v>
      </c>
      <c r="H212" s="51">
        <v>59</v>
      </c>
      <c r="I212" s="50">
        <f t="shared" si="9"/>
        <v>0</v>
      </c>
      <c r="J212" s="50">
        <f t="shared" si="10"/>
        <v>0</v>
      </c>
      <c r="K212" s="50">
        <f t="shared" si="11"/>
        <v>59</v>
      </c>
      <c r="L212" s="15"/>
      <c r="M212" s="15"/>
      <c r="N212" s="15"/>
      <c r="O212" s="15"/>
      <c r="P212" s="15"/>
      <c r="Q212" s="15"/>
      <c r="R212" s="15"/>
      <c r="S212" s="15"/>
    </row>
    <row r="213" spans="2:19" x14ac:dyDescent="0.3">
      <c r="B213" s="53">
        <v>2019</v>
      </c>
      <c r="C213" s="15" t="s">
        <v>212</v>
      </c>
      <c r="D213" s="15" t="s">
        <v>88</v>
      </c>
      <c r="E213" s="15">
        <v>2017</v>
      </c>
      <c r="F213" s="15" t="s">
        <v>77</v>
      </c>
      <c r="G213" s="15">
        <v>5</v>
      </c>
      <c r="H213" s="51">
        <v>25</v>
      </c>
      <c r="I213" s="50">
        <f t="shared" si="9"/>
        <v>0</v>
      </c>
      <c r="J213" s="50">
        <f t="shared" si="10"/>
        <v>0</v>
      </c>
      <c r="K213" s="50">
        <f t="shared" si="11"/>
        <v>25</v>
      </c>
      <c r="L213" s="15"/>
      <c r="M213" s="15"/>
      <c r="N213" s="15"/>
      <c r="O213" s="15"/>
      <c r="P213" s="15"/>
      <c r="Q213" s="15"/>
      <c r="R213" s="15"/>
      <c r="S213" s="15"/>
    </row>
    <row r="214" spans="2:19" x14ac:dyDescent="0.3">
      <c r="B214" s="53">
        <v>2019</v>
      </c>
      <c r="C214" s="15" t="s">
        <v>211</v>
      </c>
      <c r="D214" s="15" t="s">
        <v>88</v>
      </c>
      <c r="E214" s="15">
        <v>2015</v>
      </c>
      <c r="F214" s="15" t="s">
        <v>117</v>
      </c>
      <c r="G214" s="15">
        <v>5</v>
      </c>
      <c r="H214" s="51">
        <v>74</v>
      </c>
      <c r="I214" s="50">
        <f t="shared" si="9"/>
        <v>0</v>
      </c>
      <c r="J214" s="50">
        <f t="shared" si="10"/>
        <v>0</v>
      </c>
      <c r="K214" s="50">
        <f t="shared" si="11"/>
        <v>74</v>
      </c>
      <c r="L214" s="15"/>
      <c r="M214" s="15"/>
      <c r="N214" s="15"/>
      <c r="O214" s="15"/>
      <c r="P214" s="15"/>
      <c r="Q214" s="15"/>
      <c r="R214" s="15"/>
      <c r="S214" s="15"/>
    </row>
    <row r="215" spans="2:19" x14ac:dyDescent="0.3">
      <c r="B215" s="53">
        <v>2019</v>
      </c>
      <c r="C215" s="15" t="s">
        <v>210</v>
      </c>
      <c r="D215" s="15" t="s">
        <v>88</v>
      </c>
      <c r="E215" s="15">
        <v>2014</v>
      </c>
      <c r="F215" s="15" t="s">
        <v>117</v>
      </c>
      <c r="G215" s="15">
        <v>4</v>
      </c>
      <c r="H215" s="51">
        <v>0</v>
      </c>
      <c r="I215" s="50">
        <f t="shared" si="9"/>
        <v>0</v>
      </c>
      <c r="J215" s="50">
        <f t="shared" si="10"/>
        <v>0</v>
      </c>
      <c r="K215" s="50">
        <f t="shared" si="11"/>
        <v>0</v>
      </c>
      <c r="L215" s="15"/>
      <c r="M215" s="15"/>
      <c r="N215" s="15"/>
      <c r="O215" s="15"/>
      <c r="P215" s="15"/>
      <c r="Q215" s="15"/>
      <c r="R215" s="15"/>
      <c r="S215" s="15"/>
    </row>
    <row r="216" spans="2:19" x14ac:dyDescent="0.3">
      <c r="B216" s="53">
        <v>2019</v>
      </c>
      <c r="C216" s="15" t="s">
        <v>209</v>
      </c>
      <c r="D216" s="15" t="s">
        <v>88</v>
      </c>
      <c r="E216" s="15">
        <v>2016</v>
      </c>
      <c r="F216" s="15" t="s">
        <v>101</v>
      </c>
      <c r="G216" s="15">
        <v>5</v>
      </c>
      <c r="H216" s="51">
        <v>10</v>
      </c>
      <c r="I216" s="50">
        <f t="shared" si="9"/>
        <v>0</v>
      </c>
      <c r="J216" s="50">
        <f t="shared" si="10"/>
        <v>0</v>
      </c>
      <c r="K216" s="50">
        <f t="shared" si="11"/>
        <v>10</v>
      </c>
      <c r="L216" s="15"/>
      <c r="M216" s="15"/>
      <c r="N216" s="15"/>
      <c r="O216" s="15"/>
      <c r="P216" s="15"/>
      <c r="Q216" s="15"/>
      <c r="R216" s="15"/>
      <c r="S216" s="15"/>
    </row>
    <row r="217" spans="2:19" x14ac:dyDescent="0.3">
      <c r="B217" s="53">
        <v>2019</v>
      </c>
      <c r="C217" s="15" t="s">
        <v>208</v>
      </c>
      <c r="D217" s="15" t="s">
        <v>88</v>
      </c>
      <c r="E217" s="15">
        <v>2015</v>
      </c>
      <c r="F217" s="15" t="s">
        <v>90</v>
      </c>
      <c r="G217" s="15">
        <v>5</v>
      </c>
      <c r="H217" s="51">
        <v>7</v>
      </c>
      <c r="I217" s="50">
        <f t="shared" si="9"/>
        <v>0</v>
      </c>
      <c r="J217" s="50">
        <f t="shared" si="10"/>
        <v>0</v>
      </c>
      <c r="K217" s="50">
        <f t="shared" si="11"/>
        <v>7</v>
      </c>
      <c r="L217" s="15"/>
      <c r="M217" s="15"/>
      <c r="N217" s="15"/>
      <c r="O217" s="15"/>
      <c r="P217" s="15"/>
      <c r="Q217" s="15"/>
      <c r="R217" s="15"/>
      <c r="S217" s="15"/>
    </row>
    <row r="218" spans="2:19" x14ac:dyDescent="0.3">
      <c r="B218" s="53">
        <v>2019</v>
      </c>
      <c r="C218" s="15" t="s">
        <v>207</v>
      </c>
      <c r="D218" s="15" t="s">
        <v>88</v>
      </c>
      <c r="E218" s="15">
        <v>2014</v>
      </c>
      <c r="F218" s="15" t="s">
        <v>94</v>
      </c>
      <c r="G218" s="15">
        <v>4</v>
      </c>
      <c r="H218" s="51">
        <v>0</v>
      </c>
      <c r="I218" s="50">
        <f t="shared" si="9"/>
        <v>0</v>
      </c>
      <c r="J218" s="50">
        <f t="shared" si="10"/>
        <v>0</v>
      </c>
      <c r="K218" s="50">
        <f t="shared" si="11"/>
        <v>0</v>
      </c>
      <c r="L218" s="15"/>
      <c r="M218" s="15"/>
      <c r="N218" s="15"/>
      <c r="O218" s="15"/>
      <c r="P218" s="15"/>
      <c r="Q218" s="15"/>
      <c r="R218" s="15"/>
      <c r="S218" s="15"/>
    </row>
    <row r="219" spans="2:19" x14ac:dyDescent="0.3">
      <c r="B219" s="53">
        <v>2019</v>
      </c>
      <c r="C219" s="15" t="s">
        <v>206</v>
      </c>
      <c r="D219" s="15" t="s">
        <v>88</v>
      </c>
      <c r="E219" s="15">
        <v>2013</v>
      </c>
      <c r="F219" s="15" t="s">
        <v>94</v>
      </c>
      <c r="G219" s="15">
        <v>5</v>
      </c>
      <c r="H219" s="51">
        <v>2</v>
      </c>
      <c r="I219" s="50">
        <f t="shared" si="9"/>
        <v>0</v>
      </c>
      <c r="J219" s="50">
        <f t="shared" si="10"/>
        <v>0</v>
      </c>
      <c r="K219" s="50">
        <f t="shared" si="11"/>
        <v>2</v>
      </c>
      <c r="L219" s="15"/>
      <c r="M219" s="15"/>
      <c r="N219" s="15"/>
      <c r="O219" s="15"/>
      <c r="P219" s="15"/>
      <c r="Q219" s="15"/>
      <c r="R219" s="15"/>
      <c r="S219" s="15"/>
    </row>
    <row r="220" spans="2:19" x14ac:dyDescent="0.3">
      <c r="B220" s="53">
        <v>2019</v>
      </c>
      <c r="C220" s="15" t="s">
        <v>205</v>
      </c>
      <c r="D220" s="15" t="s">
        <v>204</v>
      </c>
      <c r="E220" s="15">
        <v>2019</v>
      </c>
      <c r="F220" s="15" t="s">
        <v>99</v>
      </c>
      <c r="G220" s="15">
        <v>4</v>
      </c>
      <c r="H220" s="51">
        <v>2</v>
      </c>
      <c r="I220" s="50">
        <f t="shared" si="9"/>
        <v>0</v>
      </c>
      <c r="J220" s="50">
        <f t="shared" si="10"/>
        <v>2</v>
      </c>
      <c r="K220" s="50">
        <f t="shared" si="11"/>
        <v>0</v>
      </c>
      <c r="L220" s="15"/>
      <c r="M220" s="15"/>
      <c r="N220" s="15"/>
      <c r="O220" s="15"/>
      <c r="P220" s="15"/>
      <c r="Q220" s="15"/>
      <c r="R220" s="15"/>
      <c r="S220" s="15"/>
    </row>
    <row r="221" spans="2:19" x14ac:dyDescent="0.3">
      <c r="B221" s="53">
        <v>2019</v>
      </c>
      <c r="C221" s="15" t="s">
        <v>203</v>
      </c>
      <c r="D221" s="15" t="s">
        <v>202</v>
      </c>
      <c r="E221" s="15">
        <v>2017</v>
      </c>
      <c r="F221" s="15" t="s">
        <v>82</v>
      </c>
      <c r="G221" s="15">
        <v>5</v>
      </c>
      <c r="H221" s="51">
        <v>18</v>
      </c>
      <c r="I221" s="50">
        <f t="shared" si="9"/>
        <v>0</v>
      </c>
      <c r="J221" s="50">
        <f t="shared" si="10"/>
        <v>0</v>
      </c>
      <c r="K221" s="50">
        <f t="shared" si="11"/>
        <v>18</v>
      </c>
      <c r="L221" s="15"/>
      <c r="M221" s="15"/>
      <c r="N221" s="15"/>
      <c r="O221" s="15"/>
      <c r="P221" s="15"/>
      <c r="Q221" s="15"/>
      <c r="R221" s="15"/>
      <c r="S221" s="15"/>
    </row>
    <row r="222" spans="2:19" x14ac:dyDescent="0.3">
      <c r="B222" s="53">
        <v>2019</v>
      </c>
      <c r="C222" s="15" t="s">
        <v>201</v>
      </c>
      <c r="D222" s="15" t="s">
        <v>200</v>
      </c>
      <c r="E222" s="15">
        <v>2016</v>
      </c>
      <c r="F222" s="15" t="s">
        <v>82</v>
      </c>
      <c r="G222" s="15">
        <v>5</v>
      </c>
      <c r="H222" s="51">
        <v>76</v>
      </c>
      <c r="I222" s="50">
        <f t="shared" si="9"/>
        <v>0</v>
      </c>
      <c r="J222" s="50">
        <f t="shared" si="10"/>
        <v>0</v>
      </c>
      <c r="K222" s="50">
        <f t="shared" si="11"/>
        <v>76</v>
      </c>
      <c r="L222" s="15"/>
      <c r="M222" s="15"/>
      <c r="N222" s="15"/>
      <c r="O222" s="15"/>
      <c r="P222" s="15"/>
      <c r="Q222" s="15"/>
      <c r="R222" s="15"/>
      <c r="S222" s="15"/>
    </row>
    <row r="223" spans="2:19" x14ac:dyDescent="0.3">
      <c r="B223" s="53">
        <v>2019</v>
      </c>
      <c r="C223" s="15" t="s">
        <v>199</v>
      </c>
      <c r="D223" s="15" t="s">
        <v>198</v>
      </c>
      <c r="E223" s="15">
        <v>2017</v>
      </c>
      <c r="F223" s="15" t="s">
        <v>94</v>
      </c>
      <c r="G223" s="15">
        <v>5</v>
      </c>
      <c r="H223" s="51">
        <v>9</v>
      </c>
      <c r="I223" s="50">
        <f t="shared" si="9"/>
        <v>0</v>
      </c>
      <c r="J223" s="50">
        <f t="shared" si="10"/>
        <v>0</v>
      </c>
      <c r="K223" s="50">
        <f t="shared" si="11"/>
        <v>9</v>
      </c>
      <c r="L223" s="15"/>
      <c r="M223" s="15"/>
      <c r="N223" s="15"/>
      <c r="O223" s="15"/>
      <c r="P223" s="15"/>
      <c r="Q223" s="15"/>
      <c r="R223" s="15"/>
      <c r="S223" s="15"/>
    </row>
    <row r="224" spans="2:19" x14ac:dyDescent="0.3">
      <c r="B224" s="53">
        <v>2019</v>
      </c>
      <c r="C224" s="15" t="s">
        <v>197</v>
      </c>
      <c r="D224" s="15" t="s">
        <v>196</v>
      </c>
      <c r="E224" s="15">
        <v>2020</v>
      </c>
      <c r="F224" s="15" t="s">
        <v>117</v>
      </c>
      <c r="G224" s="15">
        <v>5</v>
      </c>
      <c r="H224" s="51">
        <v>72</v>
      </c>
      <c r="I224" s="50">
        <f t="shared" si="9"/>
        <v>0</v>
      </c>
      <c r="J224" s="50">
        <f t="shared" si="10"/>
        <v>0</v>
      </c>
      <c r="K224" s="50">
        <f t="shared" si="11"/>
        <v>72</v>
      </c>
      <c r="L224" s="15"/>
      <c r="M224" s="15"/>
      <c r="N224" s="15"/>
      <c r="O224" s="15"/>
      <c r="P224" s="15"/>
      <c r="Q224" s="15"/>
      <c r="R224" s="15"/>
      <c r="S224" s="15"/>
    </row>
    <row r="225" spans="2:19" x14ac:dyDescent="0.3">
      <c r="B225" s="53">
        <v>2019</v>
      </c>
      <c r="C225" s="15" t="s">
        <v>195</v>
      </c>
      <c r="D225" s="15" t="s">
        <v>194</v>
      </c>
      <c r="E225" s="15">
        <v>2019</v>
      </c>
      <c r="F225" s="15" t="s">
        <v>94</v>
      </c>
      <c r="G225" s="15">
        <v>3</v>
      </c>
      <c r="H225" s="51">
        <v>0</v>
      </c>
      <c r="I225" s="50">
        <f t="shared" si="9"/>
        <v>0</v>
      </c>
      <c r="J225" s="50">
        <f t="shared" si="10"/>
        <v>0</v>
      </c>
      <c r="K225" s="50">
        <f t="shared" si="11"/>
        <v>0</v>
      </c>
      <c r="L225" s="15"/>
      <c r="M225" s="15"/>
      <c r="N225" s="15"/>
      <c r="O225" s="15"/>
      <c r="P225" s="15"/>
      <c r="Q225" s="15"/>
      <c r="R225" s="15"/>
      <c r="S225" s="15"/>
    </row>
    <row r="226" spans="2:19" x14ac:dyDescent="0.3">
      <c r="B226" s="53">
        <v>2019</v>
      </c>
      <c r="C226" s="15" t="s">
        <v>193</v>
      </c>
      <c r="D226" s="15" t="s">
        <v>192</v>
      </c>
      <c r="E226" s="15">
        <v>2019</v>
      </c>
      <c r="F226" s="15" t="s">
        <v>77</v>
      </c>
      <c r="G226" s="15">
        <v>5</v>
      </c>
      <c r="H226" s="51">
        <v>86</v>
      </c>
      <c r="I226" s="50">
        <f t="shared" si="9"/>
        <v>0</v>
      </c>
      <c r="J226" s="50">
        <f t="shared" si="10"/>
        <v>0</v>
      </c>
      <c r="K226" s="50">
        <f t="shared" si="11"/>
        <v>86</v>
      </c>
      <c r="L226" s="15"/>
      <c r="M226" s="15"/>
      <c r="N226" s="15"/>
      <c r="O226" s="15"/>
      <c r="P226" s="15"/>
      <c r="Q226" s="15"/>
      <c r="R226" s="15"/>
      <c r="S226" s="15"/>
    </row>
    <row r="227" spans="2:19" x14ac:dyDescent="0.3">
      <c r="B227" s="53">
        <v>2019</v>
      </c>
      <c r="C227" s="15" t="s">
        <v>191</v>
      </c>
      <c r="D227" s="15" t="s">
        <v>88</v>
      </c>
      <c r="E227" s="15">
        <v>2021</v>
      </c>
      <c r="F227" s="15" t="s">
        <v>77</v>
      </c>
      <c r="G227" s="15">
        <v>5</v>
      </c>
      <c r="H227" s="51">
        <v>0</v>
      </c>
      <c r="I227" s="50">
        <f t="shared" si="9"/>
        <v>0</v>
      </c>
      <c r="J227" s="50">
        <f t="shared" si="10"/>
        <v>0</v>
      </c>
      <c r="K227" s="50">
        <f t="shared" si="11"/>
        <v>0</v>
      </c>
      <c r="L227" s="15"/>
      <c r="M227" s="15"/>
      <c r="N227" s="15"/>
      <c r="O227" s="15"/>
      <c r="P227" s="15"/>
      <c r="Q227" s="15"/>
      <c r="R227" s="15"/>
      <c r="S227" s="15"/>
    </row>
    <row r="228" spans="2:19" x14ac:dyDescent="0.3">
      <c r="B228" s="53">
        <v>2019</v>
      </c>
      <c r="C228" s="15" t="s">
        <v>190</v>
      </c>
      <c r="D228" s="15" t="s">
        <v>95</v>
      </c>
      <c r="E228" s="15">
        <v>2019</v>
      </c>
      <c r="F228" s="15" t="s">
        <v>94</v>
      </c>
      <c r="G228" s="15">
        <v>3</v>
      </c>
      <c r="H228" s="51">
        <v>0</v>
      </c>
      <c r="I228" s="50">
        <f t="shared" si="9"/>
        <v>0</v>
      </c>
      <c r="J228" s="50">
        <f t="shared" si="10"/>
        <v>0</v>
      </c>
      <c r="K228" s="50">
        <f t="shared" si="11"/>
        <v>0</v>
      </c>
      <c r="L228" s="15"/>
      <c r="M228" s="15"/>
      <c r="N228" s="15"/>
      <c r="O228" s="15"/>
      <c r="P228" s="15"/>
      <c r="Q228" s="15"/>
      <c r="R228" s="15"/>
      <c r="S228" s="15"/>
    </row>
    <row r="229" spans="2:19" x14ac:dyDescent="0.3">
      <c r="B229" s="53">
        <v>2019</v>
      </c>
      <c r="C229" s="15" t="s">
        <v>189</v>
      </c>
      <c r="D229" s="15" t="s">
        <v>88</v>
      </c>
      <c r="E229" s="15">
        <v>2014</v>
      </c>
      <c r="F229" s="15" t="s">
        <v>94</v>
      </c>
      <c r="G229" s="15">
        <v>5</v>
      </c>
      <c r="H229" s="51">
        <v>178</v>
      </c>
      <c r="I229" s="50">
        <f t="shared" si="9"/>
        <v>0</v>
      </c>
      <c r="J229" s="50">
        <f t="shared" si="10"/>
        <v>0</v>
      </c>
      <c r="K229" s="50">
        <f t="shared" si="11"/>
        <v>178</v>
      </c>
      <c r="L229" s="15"/>
      <c r="M229" s="15"/>
      <c r="N229" s="15"/>
      <c r="O229" s="15"/>
      <c r="P229" s="15"/>
      <c r="Q229" s="15"/>
      <c r="R229" s="15"/>
      <c r="S229" s="15"/>
    </row>
    <row r="230" spans="2:19" x14ac:dyDescent="0.3">
      <c r="B230" s="53">
        <v>2019</v>
      </c>
      <c r="C230" s="15" t="s">
        <v>188</v>
      </c>
      <c r="D230" s="15" t="s">
        <v>183</v>
      </c>
      <c r="E230" s="15">
        <v>2019</v>
      </c>
      <c r="F230" s="15" t="s">
        <v>117</v>
      </c>
      <c r="G230" s="15">
        <v>5</v>
      </c>
      <c r="H230" s="51">
        <v>32</v>
      </c>
      <c r="I230" s="50">
        <f t="shared" si="9"/>
        <v>0</v>
      </c>
      <c r="J230" s="50">
        <f t="shared" si="10"/>
        <v>0</v>
      </c>
      <c r="K230" s="50">
        <f t="shared" si="11"/>
        <v>32</v>
      </c>
      <c r="L230" s="15"/>
      <c r="M230" s="15"/>
      <c r="N230" s="15"/>
      <c r="O230" s="15"/>
      <c r="P230" s="15"/>
      <c r="Q230" s="15"/>
      <c r="R230" s="15"/>
      <c r="S230" s="15"/>
    </row>
    <row r="231" spans="2:19" x14ac:dyDescent="0.3">
      <c r="B231" s="53">
        <v>2019</v>
      </c>
      <c r="C231" s="15" t="s">
        <v>187</v>
      </c>
      <c r="D231" s="15" t="s">
        <v>88</v>
      </c>
      <c r="E231" s="15">
        <v>2017</v>
      </c>
      <c r="F231" s="15" t="s">
        <v>82</v>
      </c>
      <c r="G231" s="15">
        <v>5</v>
      </c>
      <c r="H231" s="51">
        <v>307</v>
      </c>
      <c r="I231" s="50">
        <f t="shared" si="9"/>
        <v>0</v>
      </c>
      <c r="J231" s="50">
        <f t="shared" si="10"/>
        <v>0</v>
      </c>
      <c r="K231" s="50">
        <f t="shared" si="11"/>
        <v>307</v>
      </c>
      <c r="L231" s="15"/>
      <c r="M231" s="15"/>
      <c r="N231" s="15"/>
      <c r="O231" s="15"/>
      <c r="P231" s="15"/>
      <c r="Q231" s="15"/>
      <c r="R231" s="15"/>
      <c r="S231" s="15"/>
    </row>
    <row r="232" spans="2:19" x14ac:dyDescent="0.3">
      <c r="B232" s="53">
        <v>2019</v>
      </c>
      <c r="C232" s="15" t="s">
        <v>186</v>
      </c>
      <c r="D232" s="15" t="s">
        <v>88</v>
      </c>
      <c r="E232" s="15">
        <v>2017</v>
      </c>
      <c r="F232" s="15" t="s">
        <v>77</v>
      </c>
      <c r="G232" s="15">
        <v>5</v>
      </c>
      <c r="H232" s="51">
        <v>463</v>
      </c>
      <c r="I232" s="50">
        <f t="shared" si="9"/>
        <v>0</v>
      </c>
      <c r="J232" s="50">
        <f t="shared" si="10"/>
        <v>0</v>
      </c>
      <c r="K232" s="50">
        <f t="shared" si="11"/>
        <v>463</v>
      </c>
      <c r="L232" s="15"/>
      <c r="M232" s="15"/>
      <c r="N232" s="15"/>
      <c r="O232" s="15"/>
      <c r="P232" s="15"/>
      <c r="Q232" s="15"/>
      <c r="R232" s="15"/>
      <c r="S232" s="15"/>
    </row>
    <row r="233" spans="2:19" x14ac:dyDescent="0.3">
      <c r="B233" s="53">
        <v>2019</v>
      </c>
      <c r="C233" s="15" t="s">
        <v>185</v>
      </c>
      <c r="D233" s="15" t="s">
        <v>88</v>
      </c>
      <c r="E233" s="15">
        <v>2019</v>
      </c>
      <c r="F233" s="15" t="s">
        <v>90</v>
      </c>
      <c r="G233" s="15">
        <v>5</v>
      </c>
      <c r="H233" s="51">
        <v>546</v>
      </c>
      <c r="I233" s="50">
        <f t="shared" si="9"/>
        <v>0</v>
      </c>
      <c r="J233" s="50">
        <f t="shared" si="10"/>
        <v>0</v>
      </c>
      <c r="K233" s="50">
        <f t="shared" si="11"/>
        <v>546</v>
      </c>
      <c r="L233" s="15"/>
      <c r="M233" s="15"/>
      <c r="N233" s="15"/>
      <c r="O233" s="15"/>
      <c r="P233" s="15"/>
      <c r="Q233" s="15"/>
      <c r="R233" s="15"/>
      <c r="S233" s="15"/>
    </row>
    <row r="234" spans="2:19" x14ac:dyDescent="0.3">
      <c r="B234" s="53">
        <v>2019</v>
      </c>
      <c r="C234" s="15" t="s">
        <v>184</v>
      </c>
      <c r="D234" s="15" t="s">
        <v>183</v>
      </c>
      <c r="E234" s="15">
        <v>2019</v>
      </c>
      <c r="F234" s="15" t="s">
        <v>117</v>
      </c>
      <c r="G234" s="15">
        <v>5</v>
      </c>
      <c r="H234" s="51">
        <v>72</v>
      </c>
      <c r="I234" s="50">
        <f t="shared" si="9"/>
        <v>0</v>
      </c>
      <c r="J234" s="50">
        <f t="shared" si="10"/>
        <v>0</v>
      </c>
      <c r="K234" s="50">
        <f t="shared" si="11"/>
        <v>72</v>
      </c>
      <c r="L234" s="15"/>
      <c r="M234" s="15"/>
      <c r="N234" s="15"/>
      <c r="O234" s="15"/>
      <c r="P234" s="15"/>
      <c r="Q234" s="15"/>
      <c r="R234" s="15"/>
      <c r="S234" s="15"/>
    </row>
    <row r="235" spans="2:19" x14ac:dyDescent="0.3">
      <c r="B235" s="53">
        <v>2019</v>
      </c>
      <c r="C235" s="15" t="s">
        <v>182</v>
      </c>
      <c r="D235" s="15" t="s">
        <v>88</v>
      </c>
      <c r="E235" s="15">
        <v>2015</v>
      </c>
      <c r="F235" s="15" t="s">
        <v>90</v>
      </c>
      <c r="G235" s="15">
        <v>5</v>
      </c>
      <c r="H235" s="51">
        <v>179</v>
      </c>
      <c r="I235" s="50">
        <f t="shared" si="9"/>
        <v>0</v>
      </c>
      <c r="J235" s="50">
        <f t="shared" si="10"/>
        <v>0</v>
      </c>
      <c r="K235" s="50">
        <f t="shared" si="11"/>
        <v>179</v>
      </c>
      <c r="L235" s="15"/>
      <c r="M235" s="15"/>
      <c r="N235" s="15"/>
      <c r="O235" s="15"/>
      <c r="P235" s="15"/>
      <c r="Q235" s="15"/>
      <c r="R235" s="15"/>
      <c r="S235" s="15"/>
    </row>
    <row r="236" spans="2:19" x14ac:dyDescent="0.3">
      <c r="B236" s="53">
        <v>2019</v>
      </c>
      <c r="C236" s="15" t="s">
        <v>181</v>
      </c>
      <c r="D236" s="15" t="s">
        <v>180</v>
      </c>
      <c r="E236" s="15">
        <v>2014</v>
      </c>
      <c r="F236" s="15" t="s">
        <v>94</v>
      </c>
      <c r="G236" s="15">
        <v>4</v>
      </c>
      <c r="H236" s="51">
        <v>0</v>
      </c>
      <c r="I236" s="50">
        <f t="shared" si="9"/>
        <v>0</v>
      </c>
      <c r="J236" s="50">
        <f t="shared" si="10"/>
        <v>0</v>
      </c>
      <c r="K236" s="50">
        <f t="shared" si="11"/>
        <v>0</v>
      </c>
      <c r="L236" s="15"/>
      <c r="M236" s="15"/>
      <c r="N236" s="15"/>
      <c r="O236" s="15"/>
      <c r="P236" s="15"/>
      <c r="Q236" s="15"/>
      <c r="R236" s="15"/>
      <c r="S236" s="15"/>
    </row>
    <row r="237" spans="2:19" x14ac:dyDescent="0.3">
      <c r="B237" s="53">
        <v>2019</v>
      </c>
      <c r="C237" s="15" t="s">
        <v>179</v>
      </c>
      <c r="D237" s="15" t="s">
        <v>178</v>
      </c>
      <c r="E237" s="15">
        <v>2014</v>
      </c>
      <c r="F237" s="15" t="s">
        <v>94</v>
      </c>
      <c r="G237" s="15">
        <v>4</v>
      </c>
      <c r="H237" s="51">
        <v>0</v>
      </c>
      <c r="I237" s="50">
        <f t="shared" si="9"/>
        <v>0</v>
      </c>
      <c r="J237" s="50">
        <f t="shared" si="10"/>
        <v>0</v>
      </c>
      <c r="K237" s="50">
        <f t="shared" si="11"/>
        <v>0</v>
      </c>
      <c r="L237" s="15"/>
      <c r="M237" s="15"/>
      <c r="N237" s="15"/>
      <c r="O237" s="15"/>
      <c r="P237" s="15"/>
      <c r="Q237" s="15"/>
      <c r="R237" s="15"/>
      <c r="S237" s="15"/>
    </row>
    <row r="238" spans="2:19" x14ac:dyDescent="0.3">
      <c r="B238" s="53">
        <v>2019</v>
      </c>
      <c r="C238" s="15" t="s">
        <v>177</v>
      </c>
      <c r="D238" s="15" t="s">
        <v>176</v>
      </c>
      <c r="E238" s="15">
        <v>2019</v>
      </c>
      <c r="F238" s="15" t="s">
        <v>117</v>
      </c>
      <c r="G238" s="15">
        <v>5</v>
      </c>
      <c r="H238" s="51">
        <v>0</v>
      </c>
      <c r="I238" s="50">
        <f t="shared" si="9"/>
        <v>0</v>
      </c>
      <c r="J238" s="50">
        <f t="shared" si="10"/>
        <v>0</v>
      </c>
      <c r="K238" s="50">
        <f t="shared" si="11"/>
        <v>0</v>
      </c>
      <c r="L238" s="15"/>
      <c r="M238" s="15"/>
      <c r="N238" s="15"/>
      <c r="O238" s="15"/>
      <c r="P238" s="15"/>
      <c r="Q238" s="15"/>
      <c r="R238" s="15"/>
      <c r="S238" s="15"/>
    </row>
    <row r="239" spans="2:19" x14ac:dyDescent="0.3">
      <c r="B239" s="53">
        <v>2019</v>
      </c>
      <c r="C239" s="15" t="s">
        <v>175</v>
      </c>
      <c r="D239" s="15" t="s">
        <v>174</v>
      </c>
      <c r="E239" s="15">
        <v>2016</v>
      </c>
      <c r="F239" s="15" t="s">
        <v>117</v>
      </c>
      <c r="G239" s="15">
        <v>4</v>
      </c>
      <c r="H239" s="51">
        <v>0</v>
      </c>
      <c r="I239" s="50">
        <f t="shared" si="9"/>
        <v>0</v>
      </c>
      <c r="J239" s="50">
        <f t="shared" si="10"/>
        <v>0</v>
      </c>
      <c r="K239" s="50">
        <f t="shared" si="11"/>
        <v>0</v>
      </c>
      <c r="L239" s="15"/>
      <c r="M239" s="15"/>
      <c r="N239" s="15"/>
      <c r="O239" s="15"/>
      <c r="P239" s="15"/>
      <c r="Q239" s="15"/>
      <c r="R239" s="15"/>
      <c r="S239" s="15"/>
    </row>
    <row r="240" spans="2:19" x14ac:dyDescent="0.3">
      <c r="B240" s="53">
        <v>2019</v>
      </c>
      <c r="C240" s="15" t="s">
        <v>173</v>
      </c>
      <c r="D240" s="15" t="s">
        <v>88</v>
      </c>
      <c r="E240" s="15">
        <v>2016</v>
      </c>
      <c r="F240" s="15" t="s">
        <v>117</v>
      </c>
      <c r="G240" s="15">
        <v>4</v>
      </c>
      <c r="H240" s="51">
        <v>0</v>
      </c>
      <c r="I240" s="50">
        <f t="shared" si="9"/>
        <v>0</v>
      </c>
      <c r="J240" s="50">
        <f t="shared" si="10"/>
        <v>0</v>
      </c>
      <c r="K240" s="50">
        <f t="shared" si="11"/>
        <v>0</v>
      </c>
      <c r="L240" s="15"/>
      <c r="M240" s="15"/>
      <c r="N240" s="15"/>
      <c r="O240" s="15"/>
      <c r="P240" s="15"/>
      <c r="Q240" s="15"/>
      <c r="R240" s="15"/>
      <c r="S240" s="15"/>
    </row>
    <row r="241" spans="2:19" x14ac:dyDescent="0.3">
      <c r="B241" s="53">
        <v>2019</v>
      </c>
      <c r="C241" s="15" t="s">
        <v>172</v>
      </c>
      <c r="D241" s="15" t="s">
        <v>171</v>
      </c>
      <c r="E241" s="15">
        <v>2019</v>
      </c>
      <c r="F241" s="15" t="s">
        <v>82</v>
      </c>
      <c r="G241" s="15">
        <v>5</v>
      </c>
      <c r="H241" s="51">
        <v>96</v>
      </c>
      <c r="I241" s="50">
        <f t="shared" si="9"/>
        <v>0</v>
      </c>
      <c r="J241" s="50">
        <f t="shared" si="10"/>
        <v>0</v>
      </c>
      <c r="K241" s="50">
        <f t="shared" si="11"/>
        <v>96</v>
      </c>
      <c r="L241" s="15"/>
      <c r="M241" s="15"/>
      <c r="N241" s="15"/>
      <c r="O241" s="15"/>
      <c r="P241" s="15"/>
      <c r="Q241" s="15"/>
      <c r="R241" s="15"/>
      <c r="S241" s="15"/>
    </row>
    <row r="242" spans="2:19" x14ac:dyDescent="0.3">
      <c r="B242" s="53">
        <v>2019</v>
      </c>
      <c r="C242" s="15" t="s">
        <v>170</v>
      </c>
      <c r="D242" s="15" t="s">
        <v>88</v>
      </c>
      <c r="E242" s="15">
        <v>2017</v>
      </c>
      <c r="F242" s="15" t="s">
        <v>117</v>
      </c>
      <c r="G242" s="15">
        <v>5</v>
      </c>
      <c r="H242" s="51">
        <v>2</v>
      </c>
      <c r="I242" s="50">
        <f t="shared" si="9"/>
        <v>0</v>
      </c>
      <c r="J242" s="50">
        <f t="shared" si="10"/>
        <v>0</v>
      </c>
      <c r="K242" s="50">
        <f t="shared" si="11"/>
        <v>2</v>
      </c>
      <c r="L242" s="15"/>
      <c r="M242" s="15"/>
      <c r="N242" s="15"/>
      <c r="O242" s="15"/>
      <c r="P242" s="15"/>
      <c r="Q242" s="15"/>
      <c r="R242" s="15"/>
      <c r="S242" s="15"/>
    </row>
    <row r="243" spans="2:19" x14ac:dyDescent="0.3">
      <c r="B243" s="53">
        <v>2019</v>
      </c>
      <c r="C243" s="15" t="s">
        <v>169</v>
      </c>
      <c r="D243" s="15" t="s">
        <v>168</v>
      </c>
      <c r="E243" s="15">
        <v>2016</v>
      </c>
      <c r="F243" s="15" t="s">
        <v>117</v>
      </c>
      <c r="G243" s="15">
        <v>5</v>
      </c>
      <c r="H243" s="51">
        <v>1</v>
      </c>
      <c r="I243" s="50">
        <f t="shared" si="9"/>
        <v>0</v>
      </c>
      <c r="J243" s="50">
        <f t="shared" si="10"/>
        <v>0</v>
      </c>
      <c r="K243" s="50">
        <f t="shared" si="11"/>
        <v>1</v>
      </c>
      <c r="L243" s="15"/>
      <c r="M243" s="15"/>
      <c r="N243" s="15"/>
      <c r="O243" s="15"/>
      <c r="P243" s="15"/>
      <c r="Q243" s="15"/>
      <c r="R243" s="15"/>
      <c r="S243" s="15"/>
    </row>
    <row r="244" spans="2:19" x14ac:dyDescent="0.3">
      <c r="B244" s="53">
        <v>2019</v>
      </c>
      <c r="C244" s="15" t="s">
        <v>167</v>
      </c>
      <c r="D244" s="15" t="s">
        <v>88</v>
      </c>
      <c r="E244" s="15">
        <v>2014</v>
      </c>
      <c r="F244" s="15" t="s">
        <v>90</v>
      </c>
      <c r="G244" s="15">
        <v>5</v>
      </c>
      <c r="H244" s="51">
        <v>175</v>
      </c>
      <c r="I244" s="50">
        <f t="shared" si="9"/>
        <v>0</v>
      </c>
      <c r="J244" s="50">
        <f t="shared" si="10"/>
        <v>0</v>
      </c>
      <c r="K244" s="50">
        <f t="shared" si="11"/>
        <v>175</v>
      </c>
      <c r="L244" s="15"/>
      <c r="M244" s="15"/>
      <c r="N244" s="15"/>
      <c r="O244" s="15"/>
      <c r="P244" s="15"/>
      <c r="Q244" s="15"/>
      <c r="R244" s="15"/>
      <c r="S244" s="15"/>
    </row>
    <row r="245" spans="2:19" x14ac:dyDescent="0.3">
      <c r="B245" s="53">
        <v>2019</v>
      </c>
      <c r="C245" s="15" t="s">
        <v>166</v>
      </c>
      <c r="D245" s="15" t="s">
        <v>88</v>
      </c>
      <c r="E245" s="15">
        <v>2017</v>
      </c>
      <c r="F245" s="15" t="s">
        <v>117</v>
      </c>
      <c r="G245" s="15">
        <v>5</v>
      </c>
      <c r="H245" s="51">
        <v>45</v>
      </c>
      <c r="I245" s="50">
        <f t="shared" si="9"/>
        <v>0</v>
      </c>
      <c r="J245" s="50">
        <f t="shared" si="10"/>
        <v>0</v>
      </c>
      <c r="K245" s="50">
        <f t="shared" si="11"/>
        <v>45</v>
      </c>
      <c r="L245" s="15"/>
      <c r="M245" s="15"/>
      <c r="N245" s="15"/>
      <c r="O245" s="15"/>
      <c r="P245" s="15"/>
      <c r="Q245" s="15"/>
      <c r="R245" s="15"/>
      <c r="S245" s="15"/>
    </row>
    <row r="246" spans="2:19" x14ac:dyDescent="0.3">
      <c r="B246" s="53">
        <v>2019</v>
      </c>
      <c r="C246" s="15" t="s">
        <v>165</v>
      </c>
      <c r="D246" s="15" t="s">
        <v>164</v>
      </c>
      <c r="E246" s="15">
        <v>2016</v>
      </c>
      <c r="F246" s="15" t="s">
        <v>94</v>
      </c>
      <c r="G246" s="15">
        <v>4</v>
      </c>
      <c r="H246" s="51">
        <v>0</v>
      </c>
      <c r="I246" s="50">
        <f t="shared" si="9"/>
        <v>0</v>
      </c>
      <c r="J246" s="50">
        <f t="shared" si="10"/>
        <v>0</v>
      </c>
      <c r="K246" s="50">
        <f t="shared" si="11"/>
        <v>0</v>
      </c>
      <c r="L246" s="15"/>
      <c r="M246" s="15"/>
      <c r="N246" s="15"/>
      <c r="O246" s="15"/>
      <c r="P246" s="15"/>
      <c r="Q246" s="15"/>
      <c r="R246" s="15"/>
      <c r="S246" s="15"/>
    </row>
    <row r="247" spans="2:19" x14ac:dyDescent="0.3">
      <c r="B247" s="53">
        <v>2019</v>
      </c>
      <c r="C247" s="15" t="s">
        <v>163</v>
      </c>
      <c r="D247" s="15" t="s">
        <v>162</v>
      </c>
      <c r="E247" s="15">
        <v>2014</v>
      </c>
      <c r="F247" s="15" t="s">
        <v>94</v>
      </c>
      <c r="G247" s="15">
        <v>3</v>
      </c>
      <c r="H247" s="51">
        <v>0</v>
      </c>
      <c r="I247" s="50">
        <f t="shared" si="9"/>
        <v>0</v>
      </c>
      <c r="J247" s="50">
        <f t="shared" si="10"/>
        <v>0</v>
      </c>
      <c r="K247" s="50">
        <f t="shared" si="11"/>
        <v>0</v>
      </c>
      <c r="L247" s="15"/>
      <c r="M247" s="15"/>
      <c r="N247" s="15"/>
      <c r="O247" s="15"/>
      <c r="P247" s="15"/>
      <c r="Q247" s="15"/>
      <c r="R247" s="15"/>
      <c r="S247" s="15"/>
    </row>
    <row r="248" spans="2:19" x14ac:dyDescent="0.3">
      <c r="B248" s="53">
        <v>2019</v>
      </c>
      <c r="C248" s="15" t="s">
        <v>161</v>
      </c>
      <c r="D248" s="15" t="s">
        <v>160</v>
      </c>
      <c r="E248" s="15">
        <v>2016</v>
      </c>
      <c r="F248" s="15" t="s">
        <v>94</v>
      </c>
      <c r="G248" s="15">
        <v>5</v>
      </c>
      <c r="H248" s="51">
        <v>1</v>
      </c>
      <c r="I248" s="50">
        <f t="shared" si="9"/>
        <v>0</v>
      </c>
      <c r="J248" s="50">
        <f t="shared" si="10"/>
        <v>0</v>
      </c>
      <c r="K248" s="50">
        <f t="shared" si="11"/>
        <v>1</v>
      </c>
      <c r="L248" s="15"/>
      <c r="M248" s="15"/>
      <c r="N248" s="15"/>
      <c r="O248" s="15"/>
      <c r="P248" s="15"/>
      <c r="Q248" s="15"/>
      <c r="R248" s="15"/>
      <c r="S248" s="15"/>
    </row>
    <row r="249" spans="2:19" x14ac:dyDescent="0.3">
      <c r="B249" s="53">
        <v>2019</v>
      </c>
      <c r="C249" s="15" t="s">
        <v>159</v>
      </c>
      <c r="D249" s="15" t="s">
        <v>158</v>
      </c>
      <c r="E249" s="15">
        <v>2018</v>
      </c>
      <c r="F249" s="15" t="s">
        <v>94</v>
      </c>
      <c r="G249" s="15">
        <v>3</v>
      </c>
      <c r="H249" s="51">
        <v>8</v>
      </c>
      <c r="I249" s="50">
        <f t="shared" si="9"/>
        <v>8</v>
      </c>
      <c r="J249" s="50">
        <f t="shared" si="10"/>
        <v>0</v>
      </c>
      <c r="K249" s="50">
        <f t="shared" si="11"/>
        <v>0</v>
      </c>
      <c r="L249" s="15"/>
      <c r="M249" s="15"/>
      <c r="N249" s="15"/>
      <c r="O249" s="15"/>
      <c r="P249" s="15"/>
      <c r="Q249" s="15"/>
      <c r="R249" s="15"/>
      <c r="S249" s="15"/>
    </row>
    <row r="250" spans="2:19" x14ac:dyDescent="0.3">
      <c r="B250" s="53">
        <v>2019</v>
      </c>
      <c r="C250" s="15" t="s">
        <v>157</v>
      </c>
      <c r="D250" s="15" t="s">
        <v>156</v>
      </c>
      <c r="E250" s="15">
        <v>2017</v>
      </c>
      <c r="F250" s="15" t="s">
        <v>94</v>
      </c>
      <c r="G250" s="15">
        <v>4</v>
      </c>
      <c r="H250" s="51">
        <v>13</v>
      </c>
      <c r="I250" s="50">
        <f t="shared" si="9"/>
        <v>0</v>
      </c>
      <c r="J250" s="50">
        <f t="shared" si="10"/>
        <v>13</v>
      </c>
      <c r="K250" s="50">
        <f t="shared" si="11"/>
        <v>0</v>
      </c>
      <c r="L250" s="15"/>
      <c r="M250" s="15"/>
      <c r="N250" s="15"/>
      <c r="O250" s="15"/>
      <c r="P250" s="15"/>
      <c r="Q250" s="15"/>
      <c r="R250" s="15"/>
      <c r="S250" s="15"/>
    </row>
    <row r="251" spans="2:19" x14ac:dyDescent="0.3">
      <c r="B251" s="53">
        <v>2019</v>
      </c>
      <c r="C251" s="15" t="s">
        <v>155</v>
      </c>
      <c r="D251" s="15" t="s">
        <v>88</v>
      </c>
      <c r="E251" s="15">
        <v>2013</v>
      </c>
      <c r="F251" s="15" t="s">
        <v>117</v>
      </c>
      <c r="G251" s="15">
        <v>5</v>
      </c>
      <c r="H251" s="51">
        <v>4</v>
      </c>
      <c r="I251" s="50">
        <f t="shared" si="9"/>
        <v>0</v>
      </c>
      <c r="J251" s="50">
        <f t="shared" si="10"/>
        <v>0</v>
      </c>
      <c r="K251" s="50">
        <f t="shared" si="11"/>
        <v>4</v>
      </c>
      <c r="L251" s="15"/>
      <c r="M251" s="15"/>
      <c r="N251" s="15"/>
      <c r="O251" s="15"/>
      <c r="P251" s="15"/>
      <c r="Q251" s="15"/>
      <c r="R251" s="15"/>
      <c r="S251" s="15"/>
    </row>
    <row r="252" spans="2:19" x14ac:dyDescent="0.3">
      <c r="B252" s="53">
        <v>2019</v>
      </c>
      <c r="C252" s="15" t="s">
        <v>154</v>
      </c>
      <c r="D252" s="15" t="s">
        <v>153</v>
      </c>
      <c r="E252" s="15">
        <v>2015</v>
      </c>
      <c r="F252" s="15" t="s">
        <v>94</v>
      </c>
      <c r="G252" s="15">
        <v>5</v>
      </c>
      <c r="H252" s="51">
        <v>93</v>
      </c>
      <c r="I252" s="50">
        <f t="shared" si="9"/>
        <v>0</v>
      </c>
      <c r="J252" s="50">
        <f t="shared" si="10"/>
        <v>0</v>
      </c>
      <c r="K252" s="50">
        <f t="shared" si="11"/>
        <v>93</v>
      </c>
      <c r="L252" s="15"/>
      <c r="M252" s="15"/>
      <c r="N252" s="15"/>
      <c r="O252" s="15"/>
      <c r="P252" s="15"/>
      <c r="Q252" s="15"/>
      <c r="R252" s="15"/>
      <c r="S252" s="15"/>
    </row>
    <row r="253" spans="2:19" x14ac:dyDescent="0.3">
      <c r="B253" s="53">
        <v>2019</v>
      </c>
      <c r="C253" s="15" t="s">
        <v>152</v>
      </c>
      <c r="D253" s="15" t="s">
        <v>151</v>
      </c>
      <c r="E253" s="15">
        <v>2019</v>
      </c>
      <c r="F253" s="15" t="s">
        <v>90</v>
      </c>
      <c r="G253" s="15">
        <v>5</v>
      </c>
      <c r="H253" s="51">
        <v>2</v>
      </c>
      <c r="I253" s="50">
        <f t="shared" si="9"/>
        <v>0</v>
      </c>
      <c r="J253" s="50">
        <f t="shared" si="10"/>
        <v>0</v>
      </c>
      <c r="K253" s="50">
        <f t="shared" si="11"/>
        <v>2</v>
      </c>
      <c r="L253" s="15"/>
      <c r="M253" s="15"/>
      <c r="N253" s="15"/>
      <c r="O253" s="15"/>
      <c r="P253" s="15"/>
      <c r="Q253" s="15"/>
      <c r="R253" s="15"/>
      <c r="S253" s="15"/>
    </row>
    <row r="254" spans="2:19" x14ac:dyDescent="0.3">
      <c r="B254" s="53">
        <v>2019</v>
      </c>
      <c r="C254" s="15" t="s">
        <v>150</v>
      </c>
      <c r="D254" s="15" t="s">
        <v>88</v>
      </c>
      <c r="E254" s="15">
        <v>2014</v>
      </c>
      <c r="F254" s="15" t="s">
        <v>85</v>
      </c>
      <c r="G254" s="15">
        <v>5</v>
      </c>
      <c r="H254" s="51">
        <v>0</v>
      </c>
      <c r="I254" s="50">
        <f t="shared" si="9"/>
        <v>0</v>
      </c>
      <c r="J254" s="50">
        <f t="shared" si="10"/>
        <v>0</v>
      </c>
      <c r="K254" s="50">
        <f t="shared" si="11"/>
        <v>0</v>
      </c>
      <c r="L254" s="15"/>
      <c r="M254" s="15"/>
      <c r="N254" s="15"/>
      <c r="O254" s="15"/>
      <c r="P254" s="15"/>
      <c r="Q254" s="15"/>
      <c r="R254" s="15"/>
      <c r="S254" s="15"/>
    </row>
    <row r="255" spans="2:19" x14ac:dyDescent="0.3">
      <c r="B255" s="53">
        <v>2019</v>
      </c>
      <c r="C255" s="15" t="s">
        <v>149</v>
      </c>
      <c r="D255" s="15" t="s">
        <v>148</v>
      </c>
      <c r="E255" s="15">
        <v>2019</v>
      </c>
      <c r="F255" s="15" t="s">
        <v>77</v>
      </c>
      <c r="G255" s="15">
        <v>5</v>
      </c>
      <c r="H255" s="51">
        <v>1</v>
      </c>
      <c r="I255" s="50">
        <f t="shared" si="9"/>
        <v>0</v>
      </c>
      <c r="J255" s="50">
        <f t="shared" si="10"/>
        <v>0</v>
      </c>
      <c r="K255" s="50">
        <f t="shared" si="11"/>
        <v>1</v>
      </c>
      <c r="L255" s="15"/>
      <c r="M255" s="15"/>
      <c r="N255" s="15"/>
      <c r="O255" s="15"/>
      <c r="P255" s="15"/>
      <c r="Q255" s="15"/>
      <c r="R255" s="15"/>
      <c r="S255" s="15"/>
    </row>
    <row r="256" spans="2:19" x14ac:dyDescent="0.3">
      <c r="B256" s="53">
        <v>2019</v>
      </c>
      <c r="C256" s="15" t="s">
        <v>147</v>
      </c>
      <c r="D256" s="15" t="s">
        <v>88</v>
      </c>
      <c r="E256" s="15">
        <v>2013</v>
      </c>
      <c r="F256" s="15" t="s">
        <v>117</v>
      </c>
      <c r="G256" s="15">
        <v>5</v>
      </c>
      <c r="H256" s="51">
        <v>65</v>
      </c>
      <c r="I256" s="50">
        <f t="shared" si="9"/>
        <v>0</v>
      </c>
      <c r="J256" s="50">
        <f t="shared" si="10"/>
        <v>0</v>
      </c>
      <c r="K256" s="50">
        <f t="shared" si="11"/>
        <v>65</v>
      </c>
      <c r="L256" s="15"/>
      <c r="M256" s="15"/>
      <c r="N256" s="15"/>
      <c r="O256" s="15"/>
      <c r="P256" s="15"/>
      <c r="Q256" s="15"/>
      <c r="R256" s="15"/>
      <c r="S256" s="15"/>
    </row>
    <row r="257" spans="2:19" x14ac:dyDescent="0.3">
      <c r="B257" s="53">
        <v>2019</v>
      </c>
      <c r="C257" s="15" t="s">
        <v>146</v>
      </c>
      <c r="D257" s="15" t="s">
        <v>145</v>
      </c>
      <c r="E257" s="15">
        <v>2015</v>
      </c>
      <c r="F257" s="15" t="s">
        <v>90</v>
      </c>
      <c r="G257" s="15">
        <v>5</v>
      </c>
      <c r="H257" s="51">
        <v>28</v>
      </c>
      <c r="I257" s="50">
        <f t="shared" si="9"/>
        <v>0</v>
      </c>
      <c r="J257" s="50">
        <f t="shared" si="10"/>
        <v>0</v>
      </c>
      <c r="K257" s="50">
        <f t="shared" si="11"/>
        <v>28</v>
      </c>
      <c r="L257" s="15"/>
      <c r="M257" s="15"/>
      <c r="N257" s="15"/>
      <c r="O257" s="15"/>
      <c r="P257" s="15"/>
      <c r="Q257" s="15"/>
      <c r="R257" s="15"/>
      <c r="S257" s="15"/>
    </row>
    <row r="258" spans="2:19" x14ac:dyDescent="0.3">
      <c r="B258" s="53">
        <v>2019</v>
      </c>
      <c r="C258" s="15" t="s">
        <v>144</v>
      </c>
      <c r="D258" s="15" t="s">
        <v>143</v>
      </c>
      <c r="E258" s="15">
        <v>2017</v>
      </c>
      <c r="F258" s="15" t="s">
        <v>94</v>
      </c>
      <c r="G258" s="15">
        <v>4</v>
      </c>
      <c r="H258" s="51">
        <v>15</v>
      </c>
      <c r="I258" s="50">
        <f t="shared" si="9"/>
        <v>0</v>
      </c>
      <c r="J258" s="50">
        <f t="shared" si="10"/>
        <v>15</v>
      </c>
      <c r="K258" s="50">
        <f t="shared" si="11"/>
        <v>0</v>
      </c>
      <c r="L258" s="15"/>
      <c r="M258" s="15"/>
      <c r="N258" s="15"/>
      <c r="O258" s="15"/>
      <c r="P258" s="15"/>
      <c r="Q258" s="15"/>
      <c r="R258" s="15"/>
      <c r="S258" s="15"/>
    </row>
    <row r="259" spans="2:19" x14ac:dyDescent="0.3">
      <c r="B259" s="53">
        <v>2019</v>
      </c>
      <c r="C259" s="15" t="s">
        <v>142</v>
      </c>
      <c r="D259" s="15" t="s">
        <v>141</v>
      </c>
      <c r="E259" s="15">
        <v>2017</v>
      </c>
      <c r="F259" s="15" t="s">
        <v>82</v>
      </c>
      <c r="G259" s="15">
        <v>5</v>
      </c>
      <c r="H259" s="51">
        <v>386</v>
      </c>
      <c r="I259" s="50">
        <f t="shared" si="9"/>
        <v>0</v>
      </c>
      <c r="J259" s="50">
        <f t="shared" si="10"/>
        <v>0</v>
      </c>
      <c r="K259" s="50">
        <f t="shared" si="11"/>
        <v>386</v>
      </c>
      <c r="L259" s="15"/>
      <c r="M259" s="15"/>
      <c r="N259" s="15"/>
      <c r="O259" s="15"/>
      <c r="P259" s="15"/>
      <c r="Q259" s="15"/>
      <c r="R259" s="15"/>
      <c r="S259" s="15"/>
    </row>
    <row r="260" spans="2:19" x14ac:dyDescent="0.3">
      <c r="B260" s="53">
        <v>2019</v>
      </c>
      <c r="C260" s="15" t="s">
        <v>140</v>
      </c>
      <c r="D260" s="15" t="s">
        <v>88</v>
      </c>
      <c r="E260" s="15">
        <v>2019</v>
      </c>
      <c r="F260" s="15" t="s">
        <v>117</v>
      </c>
      <c r="G260" s="15">
        <v>5</v>
      </c>
      <c r="H260" s="51">
        <v>898</v>
      </c>
      <c r="I260" s="50">
        <f t="shared" ref="I260:I291" si="12">IF(G260&lt;4,H260,0)</f>
        <v>0</v>
      </c>
      <c r="J260" s="50">
        <f t="shared" ref="J260:J291" si="13">IF(G260=4,H260,0)</f>
        <v>0</v>
      </c>
      <c r="K260" s="50">
        <f t="shared" ref="K260:K291" si="14">IF(G260=5,H260,0)</f>
        <v>898</v>
      </c>
      <c r="L260" s="15"/>
      <c r="M260" s="15"/>
      <c r="N260" s="15"/>
      <c r="O260" s="15"/>
      <c r="P260" s="15"/>
      <c r="Q260" s="15"/>
      <c r="R260" s="15"/>
      <c r="S260" s="15"/>
    </row>
    <row r="261" spans="2:19" x14ac:dyDescent="0.3">
      <c r="B261" s="53">
        <v>2019</v>
      </c>
      <c r="C261" s="15" t="s">
        <v>139</v>
      </c>
      <c r="D261" s="15" t="s">
        <v>138</v>
      </c>
      <c r="E261" s="15">
        <v>2016</v>
      </c>
      <c r="F261" s="15" t="s">
        <v>137</v>
      </c>
      <c r="G261" s="15">
        <v>5</v>
      </c>
      <c r="H261" s="51">
        <v>0</v>
      </c>
      <c r="I261" s="50">
        <f t="shared" si="12"/>
        <v>0</v>
      </c>
      <c r="J261" s="50">
        <f t="shared" si="13"/>
        <v>0</v>
      </c>
      <c r="K261" s="50">
        <f t="shared" si="14"/>
        <v>0</v>
      </c>
      <c r="L261" s="15"/>
      <c r="M261" s="15"/>
      <c r="N261" s="15"/>
      <c r="O261" s="15"/>
      <c r="P261" s="15"/>
      <c r="Q261" s="15"/>
      <c r="R261" s="15"/>
      <c r="S261" s="15"/>
    </row>
    <row r="262" spans="2:19" x14ac:dyDescent="0.3">
      <c r="B262" s="53">
        <v>2019</v>
      </c>
      <c r="C262" s="15" t="s">
        <v>136</v>
      </c>
      <c r="D262" s="15" t="s">
        <v>135</v>
      </c>
      <c r="E262" s="15">
        <v>2016</v>
      </c>
      <c r="F262" s="15" t="s">
        <v>90</v>
      </c>
      <c r="G262" s="15">
        <v>5</v>
      </c>
      <c r="H262" s="51">
        <v>5</v>
      </c>
      <c r="I262" s="50">
        <f t="shared" si="12"/>
        <v>0</v>
      </c>
      <c r="J262" s="50">
        <f t="shared" si="13"/>
        <v>0</v>
      </c>
      <c r="K262" s="50">
        <f t="shared" si="14"/>
        <v>5</v>
      </c>
      <c r="L262" s="15"/>
      <c r="M262" s="15"/>
      <c r="N262" s="15"/>
      <c r="O262" s="15"/>
      <c r="P262" s="15"/>
      <c r="Q262" s="15"/>
      <c r="R262" s="15"/>
      <c r="S262" s="15"/>
    </row>
    <row r="263" spans="2:19" x14ac:dyDescent="0.3">
      <c r="B263" s="53">
        <v>2019</v>
      </c>
      <c r="C263" s="15" t="s">
        <v>134</v>
      </c>
      <c r="D263" s="15" t="s">
        <v>88</v>
      </c>
      <c r="E263" s="15">
        <v>2015</v>
      </c>
      <c r="F263" s="15" t="s">
        <v>133</v>
      </c>
      <c r="G263" s="15">
        <v>5</v>
      </c>
      <c r="H263" s="51">
        <v>122</v>
      </c>
      <c r="I263" s="50">
        <f t="shared" si="12"/>
        <v>0</v>
      </c>
      <c r="J263" s="50">
        <f t="shared" si="13"/>
        <v>0</v>
      </c>
      <c r="K263" s="50">
        <f t="shared" si="14"/>
        <v>122</v>
      </c>
      <c r="L263" s="15"/>
      <c r="M263" s="15"/>
      <c r="N263" s="15"/>
      <c r="O263" s="15"/>
      <c r="P263" s="15"/>
      <c r="Q263" s="15"/>
      <c r="R263" s="15"/>
      <c r="S263" s="15"/>
    </row>
    <row r="264" spans="2:19" x14ac:dyDescent="0.3">
      <c r="B264" s="53">
        <v>2019</v>
      </c>
      <c r="C264" s="15" t="s">
        <v>132</v>
      </c>
      <c r="D264" s="15" t="s">
        <v>88</v>
      </c>
      <c r="E264" s="15">
        <v>2018</v>
      </c>
      <c r="F264" s="15" t="s">
        <v>101</v>
      </c>
      <c r="G264" s="15">
        <v>4</v>
      </c>
      <c r="H264" s="51">
        <v>0</v>
      </c>
      <c r="I264" s="50">
        <f t="shared" si="12"/>
        <v>0</v>
      </c>
      <c r="J264" s="50">
        <f t="shared" si="13"/>
        <v>0</v>
      </c>
      <c r="K264" s="50">
        <f t="shared" si="14"/>
        <v>0</v>
      </c>
      <c r="L264" s="15"/>
      <c r="M264" s="15"/>
      <c r="N264" s="15"/>
      <c r="O264" s="15"/>
      <c r="P264" s="15"/>
      <c r="Q264" s="15"/>
      <c r="R264" s="15"/>
      <c r="S264" s="15"/>
    </row>
    <row r="265" spans="2:19" x14ac:dyDescent="0.3">
      <c r="B265" s="53">
        <v>2019</v>
      </c>
      <c r="C265" s="15" t="s">
        <v>131</v>
      </c>
      <c r="D265" s="15" t="s">
        <v>130</v>
      </c>
      <c r="E265" s="15">
        <v>2019</v>
      </c>
      <c r="F265" s="15" t="s">
        <v>82</v>
      </c>
      <c r="G265" s="15">
        <v>5</v>
      </c>
      <c r="H265" s="51">
        <v>878</v>
      </c>
      <c r="I265" s="50">
        <f t="shared" si="12"/>
        <v>0</v>
      </c>
      <c r="J265" s="50">
        <f t="shared" si="13"/>
        <v>0</v>
      </c>
      <c r="K265" s="50">
        <f t="shared" si="14"/>
        <v>878</v>
      </c>
      <c r="L265" s="15"/>
      <c r="M265" s="15"/>
      <c r="N265" s="15"/>
      <c r="O265" s="15"/>
      <c r="P265" s="15"/>
      <c r="Q265" s="15"/>
      <c r="R265" s="15"/>
      <c r="S265" s="15"/>
    </row>
    <row r="266" spans="2:19" x14ac:dyDescent="0.3">
      <c r="B266" s="53">
        <v>2019</v>
      </c>
      <c r="C266" s="15" t="s">
        <v>128</v>
      </c>
      <c r="D266" s="15" t="s">
        <v>129</v>
      </c>
      <c r="E266" s="15">
        <v>2017</v>
      </c>
      <c r="F266" s="15" t="s">
        <v>94</v>
      </c>
      <c r="G266" s="15">
        <v>5</v>
      </c>
      <c r="H266" s="51">
        <v>313</v>
      </c>
      <c r="I266" s="50">
        <f t="shared" si="12"/>
        <v>0</v>
      </c>
      <c r="J266" s="50">
        <f t="shared" si="13"/>
        <v>0</v>
      </c>
      <c r="K266" s="50">
        <f t="shared" si="14"/>
        <v>313</v>
      </c>
      <c r="L266" s="15"/>
      <c r="M266" s="15"/>
      <c r="N266" s="15"/>
      <c r="O266" s="15"/>
      <c r="P266" s="15"/>
      <c r="Q266" s="15"/>
      <c r="R266" s="15"/>
      <c r="S266" s="15"/>
    </row>
    <row r="267" spans="2:19" x14ac:dyDescent="0.3">
      <c r="B267" s="53">
        <v>2019</v>
      </c>
      <c r="C267" s="15" t="s">
        <v>128</v>
      </c>
      <c r="D267" s="15" t="s">
        <v>127</v>
      </c>
      <c r="E267" s="15">
        <v>2020</v>
      </c>
      <c r="F267" s="15" t="s">
        <v>117</v>
      </c>
      <c r="G267" s="15">
        <v>5</v>
      </c>
      <c r="H267" s="51">
        <v>0</v>
      </c>
      <c r="I267" s="50">
        <f t="shared" si="12"/>
        <v>0</v>
      </c>
      <c r="J267" s="50">
        <f t="shared" si="13"/>
        <v>0</v>
      </c>
      <c r="K267" s="50">
        <f t="shared" si="14"/>
        <v>0</v>
      </c>
      <c r="L267" s="15"/>
      <c r="M267" s="15"/>
      <c r="N267" s="15"/>
      <c r="O267" s="15"/>
      <c r="P267" s="15"/>
      <c r="Q267" s="15"/>
      <c r="R267" s="15"/>
      <c r="S267" s="15"/>
    </row>
    <row r="268" spans="2:19" x14ac:dyDescent="0.3">
      <c r="B268" s="53">
        <v>2019</v>
      </c>
      <c r="C268" s="15" t="s">
        <v>126</v>
      </c>
      <c r="D268" s="15" t="s">
        <v>125</v>
      </c>
      <c r="E268" s="15">
        <v>2017</v>
      </c>
      <c r="F268" s="15" t="s">
        <v>85</v>
      </c>
      <c r="G268" s="15">
        <v>5</v>
      </c>
      <c r="H268" s="51">
        <v>62</v>
      </c>
      <c r="I268" s="50">
        <f t="shared" si="12"/>
        <v>0</v>
      </c>
      <c r="J268" s="50">
        <f t="shared" si="13"/>
        <v>0</v>
      </c>
      <c r="K268" s="50">
        <f t="shared" si="14"/>
        <v>62</v>
      </c>
      <c r="L268" s="15"/>
      <c r="M268" s="15"/>
      <c r="N268" s="15"/>
      <c r="O268" s="15"/>
      <c r="P268" s="15"/>
      <c r="Q268" s="15"/>
      <c r="R268" s="15"/>
      <c r="S268" s="15"/>
    </row>
    <row r="269" spans="2:19" x14ac:dyDescent="0.3">
      <c r="B269" s="53">
        <v>2019</v>
      </c>
      <c r="C269" s="15" t="s">
        <v>124</v>
      </c>
      <c r="D269" s="15" t="s">
        <v>123</v>
      </c>
      <c r="E269" s="15">
        <v>2015</v>
      </c>
      <c r="F269" s="15" t="s">
        <v>101</v>
      </c>
      <c r="G269" s="15">
        <v>4</v>
      </c>
      <c r="H269" s="51">
        <v>158</v>
      </c>
      <c r="I269" s="50">
        <f t="shared" si="12"/>
        <v>0</v>
      </c>
      <c r="J269" s="50">
        <f t="shared" si="13"/>
        <v>158</v>
      </c>
      <c r="K269" s="50">
        <f t="shared" si="14"/>
        <v>0</v>
      </c>
      <c r="L269" s="15"/>
      <c r="M269" s="15"/>
      <c r="N269" s="15"/>
      <c r="O269" s="15"/>
      <c r="P269" s="15"/>
      <c r="Q269" s="15"/>
      <c r="R269" s="15"/>
      <c r="S269" s="15"/>
    </row>
    <row r="270" spans="2:19" x14ac:dyDescent="0.3">
      <c r="B270" s="53">
        <v>2019</v>
      </c>
      <c r="C270" s="15" t="s">
        <v>122</v>
      </c>
      <c r="D270" s="15" t="s">
        <v>121</v>
      </c>
      <c r="E270" s="15">
        <v>2019</v>
      </c>
      <c r="F270" s="15" t="s">
        <v>117</v>
      </c>
      <c r="G270" s="15">
        <v>5</v>
      </c>
      <c r="H270" s="51">
        <v>690</v>
      </c>
      <c r="I270" s="50">
        <f t="shared" si="12"/>
        <v>0</v>
      </c>
      <c r="J270" s="50">
        <f t="shared" si="13"/>
        <v>0</v>
      </c>
      <c r="K270" s="50">
        <f t="shared" si="14"/>
        <v>690</v>
      </c>
      <c r="L270" s="15"/>
      <c r="M270" s="15"/>
      <c r="N270" s="15"/>
      <c r="O270" s="15"/>
      <c r="P270" s="15"/>
      <c r="Q270" s="15"/>
      <c r="R270" s="15"/>
      <c r="S270" s="15"/>
    </row>
    <row r="271" spans="2:19" x14ac:dyDescent="0.3">
      <c r="B271" s="53">
        <v>2019</v>
      </c>
      <c r="C271" s="15" t="s">
        <v>120</v>
      </c>
      <c r="D271" s="15" t="s">
        <v>88</v>
      </c>
      <c r="E271" s="15">
        <v>2014</v>
      </c>
      <c r="F271" s="15" t="s">
        <v>101</v>
      </c>
      <c r="G271" s="15">
        <v>5</v>
      </c>
      <c r="H271" s="51">
        <v>0</v>
      </c>
      <c r="I271" s="50">
        <f t="shared" si="12"/>
        <v>0</v>
      </c>
      <c r="J271" s="50">
        <f t="shared" si="13"/>
        <v>0</v>
      </c>
      <c r="K271" s="50">
        <f t="shared" si="14"/>
        <v>0</v>
      </c>
      <c r="L271" s="15"/>
      <c r="M271" s="15"/>
      <c r="N271" s="15"/>
      <c r="O271" s="15"/>
      <c r="P271" s="15"/>
      <c r="Q271" s="15"/>
      <c r="R271" s="15"/>
      <c r="S271" s="15"/>
    </row>
    <row r="272" spans="2:19" x14ac:dyDescent="0.3">
      <c r="B272" s="53">
        <v>2019</v>
      </c>
      <c r="C272" s="15" t="s">
        <v>119</v>
      </c>
      <c r="D272" s="15" t="s">
        <v>118</v>
      </c>
      <c r="E272" s="15">
        <v>2020</v>
      </c>
      <c r="F272" s="15" t="s">
        <v>117</v>
      </c>
      <c r="G272" s="15">
        <v>5</v>
      </c>
      <c r="H272" s="51">
        <v>0</v>
      </c>
      <c r="I272" s="50">
        <f t="shared" si="12"/>
        <v>0</v>
      </c>
      <c r="J272" s="50">
        <f t="shared" si="13"/>
        <v>0</v>
      </c>
      <c r="K272" s="50">
        <f t="shared" si="14"/>
        <v>0</v>
      </c>
      <c r="L272" s="15"/>
      <c r="M272" s="15"/>
      <c r="N272" s="15"/>
      <c r="O272" s="15"/>
      <c r="P272" s="15"/>
      <c r="Q272" s="15"/>
      <c r="R272" s="15"/>
      <c r="S272" s="15"/>
    </row>
    <row r="273" spans="2:19" x14ac:dyDescent="0.3">
      <c r="B273" s="53">
        <v>2019</v>
      </c>
      <c r="C273" s="15" t="s">
        <v>116</v>
      </c>
      <c r="D273" s="15" t="s">
        <v>115</v>
      </c>
      <c r="E273" s="15">
        <v>2021</v>
      </c>
      <c r="F273" s="15" t="s">
        <v>82</v>
      </c>
      <c r="G273" s="15">
        <v>5</v>
      </c>
      <c r="H273" s="51">
        <v>0</v>
      </c>
      <c r="I273" s="50">
        <f t="shared" si="12"/>
        <v>0</v>
      </c>
      <c r="J273" s="50">
        <f t="shared" si="13"/>
        <v>0</v>
      </c>
      <c r="K273" s="50">
        <f t="shared" si="14"/>
        <v>0</v>
      </c>
      <c r="L273" s="15"/>
      <c r="M273" s="15"/>
      <c r="N273" s="15"/>
      <c r="O273" s="15"/>
      <c r="P273" s="15"/>
      <c r="Q273" s="15"/>
      <c r="R273" s="15"/>
      <c r="S273" s="15"/>
    </row>
    <row r="274" spans="2:19" x14ac:dyDescent="0.3">
      <c r="B274" s="53">
        <v>2019</v>
      </c>
      <c r="C274" s="15" t="s">
        <v>114</v>
      </c>
      <c r="D274" s="15" t="s">
        <v>113</v>
      </c>
      <c r="E274" s="15">
        <v>2014</v>
      </c>
      <c r="F274" s="15" t="s">
        <v>90</v>
      </c>
      <c r="G274" s="15">
        <v>5</v>
      </c>
      <c r="H274" s="51">
        <v>526</v>
      </c>
      <c r="I274" s="50">
        <f t="shared" si="12"/>
        <v>0</v>
      </c>
      <c r="J274" s="50">
        <f t="shared" si="13"/>
        <v>0</v>
      </c>
      <c r="K274" s="50">
        <f t="shared" si="14"/>
        <v>526</v>
      </c>
      <c r="L274" s="15"/>
      <c r="M274" s="15"/>
      <c r="N274" s="15"/>
      <c r="O274" s="15"/>
      <c r="P274" s="15"/>
      <c r="Q274" s="15"/>
      <c r="R274" s="15"/>
      <c r="S274" s="15"/>
    </row>
    <row r="275" spans="2:19" x14ac:dyDescent="0.3">
      <c r="B275" s="53">
        <v>2019</v>
      </c>
      <c r="C275" s="15" t="s">
        <v>112</v>
      </c>
      <c r="D275" s="15" t="s">
        <v>111</v>
      </c>
      <c r="E275" s="15">
        <v>2017</v>
      </c>
      <c r="F275" s="15" t="s">
        <v>94</v>
      </c>
      <c r="G275" s="15">
        <v>5</v>
      </c>
      <c r="H275" s="51">
        <v>77</v>
      </c>
      <c r="I275" s="50">
        <f t="shared" si="12"/>
        <v>0</v>
      </c>
      <c r="J275" s="50">
        <f t="shared" si="13"/>
        <v>0</v>
      </c>
      <c r="K275" s="50">
        <f t="shared" si="14"/>
        <v>77</v>
      </c>
      <c r="L275" s="15"/>
      <c r="M275" s="15"/>
      <c r="N275" s="15"/>
      <c r="O275" s="15"/>
      <c r="P275" s="15"/>
      <c r="Q275" s="15"/>
      <c r="R275" s="15"/>
      <c r="S275" s="15"/>
    </row>
    <row r="276" spans="2:19" x14ac:dyDescent="0.3">
      <c r="B276" s="53">
        <v>2019</v>
      </c>
      <c r="C276" s="15" t="s">
        <v>110</v>
      </c>
      <c r="D276" s="15" t="s">
        <v>109</v>
      </c>
      <c r="E276" s="15">
        <v>2019</v>
      </c>
      <c r="F276" s="15" t="s">
        <v>99</v>
      </c>
      <c r="G276" s="15">
        <v>4</v>
      </c>
      <c r="H276" s="51">
        <v>11</v>
      </c>
      <c r="I276" s="50">
        <f t="shared" si="12"/>
        <v>0</v>
      </c>
      <c r="J276" s="50">
        <f t="shared" si="13"/>
        <v>11</v>
      </c>
      <c r="K276" s="50">
        <f t="shared" si="14"/>
        <v>0</v>
      </c>
      <c r="L276" s="15"/>
      <c r="M276" s="15"/>
      <c r="N276" s="15"/>
      <c r="O276" s="15"/>
      <c r="P276" s="15"/>
      <c r="Q276" s="15"/>
      <c r="R276" s="15"/>
      <c r="S276" s="15"/>
    </row>
    <row r="277" spans="2:19" x14ac:dyDescent="0.3">
      <c r="B277" s="53">
        <v>2019</v>
      </c>
      <c r="C277" s="15" t="s">
        <v>108</v>
      </c>
      <c r="D277" s="15" t="s">
        <v>107</v>
      </c>
      <c r="E277" s="15">
        <v>2019</v>
      </c>
      <c r="F277" s="15" t="s">
        <v>101</v>
      </c>
      <c r="G277" s="15">
        <v>5</v>
      </c>
      <c r="H277" s="51">
        <v>131</v>
      </c>
      <c r="I277" s="50">
        <f t="shared" si="12"/>
        <v>0</v>
      </c>
      <c r="J277" s="50">
        <f t="shared" si="13"/>
        <v>0</v>
      </c>
      <c r="K277" s="50">
        <f t="shared" si="14"/>
        <v>131</v>
      </c>
      <c r="L277" s="15"/>
      <c r="M277" s="15"/>
      <c r="N277" s="15"/>
      <c r="O277" s="15"/>
      <c r="P277" s="15"/>
      <c r="Q277" s="15"/>
      <c r="R277" s="15"/>
      <c r="S277" s="15"/>
    </row>
    <row r="278" spans="2:19" x14ac:dyDescent="0.3">
      <c r="B278" s="53">
        <v>2019</v>
      </c>
      <c r="C278" s="15" t="s">
        <v>106</v>
      </c>
      <c r="D278" s="15" t="s">
        <v>105</v>
      </c>
      <c r="E278" s="15">
        <v>2016</v>
      </c>
      <c r="F278" s="15" t="s">
        <v>82</v>
      </c>
      <c r="G278" s="15">
        <v>5</v>
      </c>
      <c r="H278" s="51">
        <v>820</v>
      </c>
      <c r="I278" s="50">
        <f t="shared" si="12"/>
        <v>0</v>
      </c>
      <c r="J278" s="50">
        <f t="shared" si="13"/>
        <v>0</v>
      </c>
      <c r="K278" s="50">
        <f t="shared" si="14"/>
        <v>820</v>
      </c>
      <c r="L278" s="15"/>
      <c r="M278" s="15"/>
      <c r="N278" s="15"/>
      <c r="O278" s="15"/>
      <c r="P278" s="15"/>
      <c r="Q278" s="15"/>
      <c r="R278" s="15"/>
      <c r="S278" s="15"/>
    </row>
    <row r="279" spans="2:19" x14ac:dyDescent="0.3">
      <c r="B279" s="53">
        <v>2019</v>
      </c>
      <c r="C279" s="15" t="s">
        <v>104</v>
      </c>
      <c r="D279" s="15" t="s">
        <v>103</v>
      </c>
      <c r="E279" s="15">
        <v>2018</v>
      </c>
      <c r="F279" s="15" t="s">
        <v>77</v>
      </c>
      <c r="G279" s="15">
        <v>5</v>
      </c>
      <c r="H279" s="51">
        <v>48</v>
      </c>
      <c r="I279" s="50">
        <f t="shared" si="12"/>
        <v>0</v>
      </c>
      <c r="J279" s="50">
        <f t="shared" si="13"/>
        <v>0</v>
      </c>
      <c r="K279" s="50">
        <f t="shared" si="14"/>
        <v>48</v>
      </c>
      <c r="L279" s="15"/>
      <c r="M279" s="15"/>
      <c r="N279" s="15"/>
      <c r="O279" s="15"/>
      <c r="P279" s="15"/>
      <c r="Q279" s="15"/>
      <c r="R279" s="15"/>
      <c r="S279" s="15"/>
    </row>
    <row r="280" spans="2:19" x14ac:dyDescent="0.3">
      <c r="B280" s="53">
        <v>2019</v>
      </c>
      <c r="C280" s="15" t="s">
        <v>102</v>
      </c>
      <c r="D280" s="15" t="s">
        <v>88</v>
      </c>
      <c r="E280" s="15">
        <v>2015</v>
      </c>
      <c r="F280" s="15" t="s">
        <v>101</v>
      </c>
      <c r="G280" s="15">
        <v>5</v>
      </c>
      <c r="H280" s="51">
        <v>19</v>
      </c>
      <c r="I280" s="50">
        <f t="shared" si="12"/>
        <v>0</v>
      </c>
      <c r="J280" s="50">
        <f t="shared" si="13"/>
        <v>0</v>
      </c>
      <c r="K280" s="50">
        <f t="shared" si="14"/>
        <v>19</v>
      </c>
      <c r="L280" s="15"/>
      <c r="M280" s="15"/>
      <c r="N280" s="15"/>
      <c r="O280" s="15"/>
      <c r="P280" s="15"/>
      <c r="Q280" s="15"/>
      <c r="R280" s="15"/>
      <c r="S280" s="15"/>
    </row>
    <row r="281" spans="2:19" x14ac:dyDescent="0.3">
      <c r="B281" s="53">
        <v>2019</v>
      </c>
      <c r="C281" s="15" t="s">
        <v>100</v>
      </c>
      <c r="D281" s="15" t="s">
        <v>88</v>
      </c>
      <c r="E281" s="15">
        <v>2013</v>
      </c>
      <c r="F281" s="15" t="s">
        <v>99</v>
      </c>
      <c r="G281" s="15">
        <v>4</v>
      </c>
      <c r="H281" s="51">
        <v>1</v>
      </c>
      <c r="I281" s="50">
        <f t="shared" si="12"/>
        <v>0</v>
      </c>
      <c r="J281" s="50">
        <f t="shared" si="13"/>
        <v>1</v>
      </c>
      <c r="K281" s="50">
        <f t="shared" si="14"/>
        <v>0</v>
      </c>
      <c r="L281" s="15"/>
      <c r="M281" s="15"/>
      <c r="N281" s="15"/>
      <c r="O281" s="15"/>
      <c r="P281" s="15"/>
      <c r="Q281" s="15"/>
      <c r="R281" s="15"/>
      <c r="S281" s="15"/>
    </row>
    <row r="282" spans="2:19" x14ac:dyDescent="0.3">
      <c r="B282" s="53">
        <v>2019</v>
      </c>
      <c r="C282" s="15" t="s">
        <v>98</v>
      </c>
      <c r="D282" s="15" t="s">
        <v>97</v>
      </c>
      <c r="E282" s="15">
        <v>2017</v>
      </c>
      <c r="F282" s="15" t="s">
        <v>82</v>
      </c>
      <c r="G282" s="15">
        <v>5</v>
      </c>
      <c r="H282" s="51">
        <v>307</v>
      </c>
      <c r="I282" s="50">
        <f t="shared" si="12"/>
        <v>0</v>
      </c>
      <c r="J282" s="50">
        <f t="shared" si="13"/>
        <v>0</v>
      </c>
      <c r="K282" s="50">
        <f t="shared" si="14"/>
        <v>307</v>
      </c>
      <c r="L282" s="15"/>
      <c r="M282" s="15"/>
      <c r="N282" s="15"/>
      <c r="O282" s="15"/>
      <c r="P282" s="15"/>
      <c r="Q282" s="15"/>
      <c r="R282" s="15"/>
      <c r="S282" s="15"/>
    </row>
    <row r="283" spans="2:19" x14ac:dyDescent="0.3">
      <c r="B283" s="53">
        <v>2019</v>
      </c>
      <c r="C283" s="15" t="s">
        <v>96</v>
      </c>
      <c r="D283" s="15" t="s">
        <v>95</v>
      </c>
      <c r="E283" s="15">
        <v>2019</v>
      </c>
      <c r="F283" s="15" t="s">
        <v>94</v>
      </c>
      <c r="G283" s="15">
        <v>3</v>
      </c>
      <c r="H283" s="51">
        <v>13</v>
      </c>
      <c r="I283" s="50">
        <f t="shared" si="12"/>
        <v>13</v>
      </c>
      <c r="J283" s="50">
        <f t="shared" si="13"/>
        <v>0</v>
      </c>
      <c r="K283" s="50">
        <f t="shared" si="14"/>
        <v>0</v>
      </c>
      <c r="L283" s="15"/>
      <c r="M283" s="15"/>
      <c r="N283" s="15"/>
      <c r="O283" s="15"/>
      <c r="P283" s="15"/>
      <c r="Q283" s="15"/>
      <c r="R283" s="15"/>
      <c r="S283" s="15"/>
    </row>
    <row r="284" spans="2:19" x14ac:dyDescent="0.3">
      <c r="B284" s="53">
        <v>2019</v>
      </c>
      <c r="C284" s="15" t="s">
        <v>93</v>
      </c>
      <c r="D284" s="15" t="s">
        <v>92</v>
      </c>
      <c r="E284" s="15">
        <v>2018</v>
      </c>
      <c r="F284" s="15" t="s">
        <v>90</v>
      </c>
      <c r="G284" s="15">
        <v>5</v>
      </c>
      <c r="H284" s="51">
        <v>5</v>
      </c>
      <c r="I284" s="50">
        <f t="shared" si="12"/>
        <v>0</v>
      </c>
      <c r="J284" s="50">
        <f t="shared" si="13"/>
        <v>0</v>
      </c>
      <c r="K284" s="50">
        <f t="shared" si="14"/>
        <v>5</v>
      </c>
      <c r="L284" s="15"/>
      <c r="M284" s="15"/>
      <c r="N284" s="15"/>
      <c r="O284" s="15"/>
      <c r="P284" s="15"/>
      <c r="Q284" s="15"/>
      <c r="R284" s="15"/>
      <c r="S284" s="15"/>
    </row>
    <row r="285" spans="2:19" x14ac:dyDescent="0.3">
      <c r="B285" s="53">
        <v>2019</v>
      </c>
      <c r="C285" s="15" t="s">
        <v>91</v>
      </c>
      <c r="D285" s="15" t="s">
        <v>88</v>
      </c>
      <c r="E285" s="15">
        <v>2018</v>
      </c>
      <c r="F285" s="15" t="s">
        <v>90</v>
      </c>
      <c r="G285" s="15">
        <v>5</v>
      </c>
      <c r="H285" s="51">
        <v>32</v>
      </c>
      <c r="I285" s="50">
        <f t="shared" si="12"/>
        <v>0</v>
      </c>
      <c r="J285" s="50">
        <f t="shared" si="13"/>
        <v>0</v>
      </c>
      <c r="K285" s="50">
        <f t="shared" si="14"/>
        <v>32</v>
      </c>
      <c r="L285" s="15"/>
      <c r="M285" s="15"/>
      <c r="N285" s="15"/>
      <c r="O285" s="15"/>
      <c r="P285" s="15"/>
      <c r="Q285" s="15"/>
      <c r="R285" s="15"/>
      <c r="S285" s="15"/>
    </row>
    <row r="286" spans="2:19" x14ac:dyDescent="0.3">
      <c r="B286" s="53">
        <v>2019</v>
      </c>
      <c r="C286" s="15" t="s">
        <v>89</v>
      </c>
      <c r="D286" s="15" t="s">
        <v>88</v>
      </c>
      <c r="E286" s="15">
        <v>2017</v>
      </c>
      <c r="F286" s="15" t="s">
        <v>85</v>
      </c>
      <c r="G286" s="15">
        <v>5</v>
      </c>
      <c r="H286" s="51">
        <v>44</v>
      </c>
      <c r="I286" s="50">
        <f t="shared" si="12"/>
        <v>0</v>
      </c>
      <c r="J286" s="50">
        <f t="shared" si="13"/>
        <v>0</v>
      </c>
      <c r="K286" s="50">
        <f t="shared" si="14"/>
        <v>44</v>
      </c>
      <c r="L286" s="15"/>
      <c r="M286" s="15"/>
      <c r="N286" s="15"/>
      <c r="O286" s="15"/>
      <c r="P286" s="15"/>
      <c r="Q286" s="15"/>
      <c r="R286" s="15"/>
      <c r="S286" s="15"/>
    </row>
    <row r="287" spans="2:19" x14ac:dyDescent="0.3">
      <c r="B287" s="53">
        <v>2019</v>
      </c>
      <c r="C287" s="15" t="s">
        <v>87</v>
      </c>
      <c r="D287" s="15" t="s">
        <v>86</v>
      </c>
      <c r="E287" s="15">
        <v>2017</v>
      </c>
      <c r="F287" s="15" t="s">
        <v>85</v>
      </c>
      <c r="G287" s="15">
        <v>5</v>
      </c>
      <c r="H287" s="51">
        <v>4</v>
      </c>
      <c r="I287" s="50">
        <f t="shared" si="12"/>
        <v>0</v>
      </c>
      <c r="J287" s="50">
        <f t="shared" si="13"/>
        <v>0</v>
      </c>
      <c r="K287" s="50">
        <f t="shared" si="14"/>
        <v>4</v>
      </c>
      <c r="L287" s="15"/>
      <c r="M287" s="15"/>
      <c r="N287" s="15"/>
      <c r="O287" s="15"/>
      <c r="P287" s="15"/>
      <c r="Q287" s="15"/>
      <c r="R287" s="15"/>
      <c r="S287" s="15"/>
    </row>
    <row r="288" spans="2:19" x14ac:dyDescent="0.3">
      <c r="B288" s="53">
        <v>2019</v>
      </c>
      <c r="C288" s="15" t="s">
        <v>84</v>
      </c>
      <c r="D288" s="15" t="s">
        <v>83</v>
      </c>
      <c r="E288" s="15">
        <v>2018</v>
      </c>
      <c r="F288" s="15" t="s">
        <v>82</v>
      </c>
      <c r="G288" s="15">
        <v>5</v>
      </c>
      <c r="H288" s="51">
        <v>25</v>
      </c>
      <c r="I288" s="50">
        <f t="shared" si="12"/>
        <v>0</v>
      </c>
      <c r="J288" s="50">
        <f t="shared" si="13"/>
        <v>0</v>
      </c>
      <c r="K288" s="50">
        <f t="shared" si="14"/>
        <v>25</v>
      </c>
      <c r="L288" s="15"/>
      <c r="M288" s="15"/>
      <c r="N288" s="15"/>
      <c r="O288" s="15"/>
      <c r="P288" s="15"/>
      <c r="Q288" s="15"/>
      <c r="R288" s="15"/>
      <c r="S288" s="15"/>
    </row>
    <row r="289" spans="2:19" x14ac:dyDescent="0.3">
      <c r="B289" s="53">
        <v>2019</v>
      </c>
      <c r="C289" s="15" t="s">
        <v>81</v>
      </c>
      <c r="D289" s="15" t="s">
        <v>80</v>
      </c>
      <c r="E289" s="15">
        <v>2017</v>
      </c>
      <c r="F289" s="15" t="s">
        <v>77</v>
      </c>
      <c r="G289" s="15">
        <v>5</v>
      </c>
      <c r="H289" s="51">
        <v>69</v>
      </c>
      <c r="I289" s="50">
        <f t="shared" si="12"/>
        <v>0</v>
      </c>
      <c r="J289" s="50">
        <f t="shared" si="13"/>
        <v>0</v>
      </c>
      <c r="K289" s="50">
        <f t="shared" si="14"/>
        <v>69</v>
      </c>
      <c r="L289" s="15"/>
      <c r="M289" s="15"/>
      <c r="N289" s="15"/>
      <c r="O289" s="15"/>
      <c r="P289" s="15"/>
      <c r="Q289" s="15"/>
      <c r="R289" s="15"/>
      <c r="S289" s="15"/>
    </row>
    <row r="290" spans="2:19" x14ac:dyDescent="0.3">
      <c r="B290" s="53">
        <v>2019</v>
      </c>
      <c r="C290" s="15" t="s">
        <v>79</v>
      </c>
      <c r="D290" s="15" t="s">
        <v>78</v>
      </c>
      <c r="E290" s="15">
        <v>2015</v>
      </c>
      <c r="F290" s="15" t="s">
        <v>77</v>
      </c>
      <c r="G290" s="15">
        <v>5</v>
      </c>
      <c r="H290" s="51">
        <v>110</v>
      </c>
      <c r="I290" s="50">
        <f t="shared" si="12"/>
        <v>0</v>
      </c>
      <c r="J290" s="50">
        <f t="shared" si="13"/>
        <v>0</v>
      </c>
      <c r="K290" s="50">
        <f t="shared" si="14"/>
        <v>110</v>
      </c>
      <c r="L290" s="15"/>
      <c r="M290" s="15"/>
      <c r="N290" s="15"/>
      <c r="O290" s="15"/>
      <c r="P290" s="15"/>
      <c r="Q290" s="15"/>
      <c r="R290" s="15"/>
      <c r="S290" s="15"/>
    </row>
    <row r="291" spans="2:19" x14ac:dyDescent="0.3">
      <c r="B291" s="53">
        <v>2019</v>
      </c>
      <c r="C291" s="52" t="s">
        <v>47</v>
      </c>
      <c r="D291" s="52" t="s">
        <v>47</v>
      </c>
      <c r="E291" s="15" t="s">
        <v>47</v>
      </c>
      <c r="F291" s="15" t="s">
        <v>47</v>
      </c>
      <c r="G291" s="15" t="s">
        <v>76</v>
      </c>
      <c r="H291" s="51">
        <v>993</v>
      </c>
      <c r="I291" s="50">
        <f t="shared" si="12"/>
        <v>0</v>
      </c>
      <c r="J291" s="50">
        <f t="shared" si="13"/>
        <v>0</v>
      </c>
      <c r="K291" s="50">
        <f t="shared" si="14"/>
        <v>0</v>
      </c>
      <c r="L291" s="15"/>
      <c r="M291" s="15"/>
      <c r="N291" s="15"/>
      <c r="O291" s="15"/>
      <c r="P291" s="15"/>
      <c r="Q291" s="15"/>
      <c r="R291" s="15"/>
      <c r="S291" s="15"/>
    </row>
    <row r="292" spans="2:19" x14ac:dyDescent="0.3">
      <c r="B292" s="13">
        <v>2019</v>
      </c>
      <c r="C292" s="14" t="s">
        <v>33</v>
      </c>
      <c r="D292" s="49" t="s">
        <v>47</v>
      </c>
      <c r="E292" s="49" t="s">
        <v>47</v>
      </c>
      <c r="F292" s="49" t="s">
        <v>47</v>
      </c>
      <c r="G292" s="49" t="s">
        <v>47</v>
      </c>
      <c r="H292" s="48">
        <f>SUM(H4:H290)</f>
        <v>16449</v>
      </c>
      <c r="I292" s="16">
        <f>SUM(I4:I290)</f>
        <v>875</v>
      </c>
      <c r="J292" s="16">
        <f>SUM(J4:J290)</f>
        <v>1414</v>
      </c>
      <c r="K292" s="16">
        <f>SUM(K4:K290)</f>
        <v>14160</v>
      </c>
      <c r="L292" s="47">
        <f>SUM(J292:K292)/$H292</f>
        <v>0.94680527691652983</v>
      </c>
      <c r="M292" s="46">
        <f>K292/$H292</f>
        <v>0.86084260441364213</v>
      </c>
      <c r="N292" s="15"/>
      <c r="O292" s="15"/>
      <c r="P292" s="15"/>
      <c r="Q292" s="15"/>
      <c r="R292" s="15"/>
      <c r="S292" s="15"/>
    </row>
    <row r="293" spans="2:19" x14ac:dyDescent="0.3">
      <c r="B293" s="13">
        <v>2019</v>
      </c>
      <c r="C293" s="14" t="s">
        <v>34</v>
      </c>
      <c r="D293" s="49" t="s">
        <v>47</v>
      </c>
      <c r="E293" s="49" t="s">
        <v>47</v>
      </c>
      <c r="F293" s="49" t="s">
        <v>47</v>
      </c>
      <c r="G293" s="49" t="s">
        <v>47</v>
      </c>
      <c r="H293" s="48">
        <f>SUM(H4:H291)</f>
        <v>17442</v>
      </c>
      <c r="I293" s="16">
        <f>SUM(I4:I290)</f>
        <v>875</v>
      </c>
      <c r="J293" s="16">
        <f>SUM(J4:J290)</f>
        <v>1414</v>
      </c>
      <c r="K293" s="16">
        <f>SUM(K4:K290)</f>
        <v>14160</v>
      </c>
      <c r="L293" s="47">
        <f>SUM(J293:K293)/$H293</f>
        <v>0.8929021901158124</v>
      </c>
      <c r="M293" s="46">
        <f>K293/$H293</f>
        <v>0.81183350533195731</v>
      </c>
      <c r="N293" s="16"/>
      <c r="O293" s="16"/>
      <c r="P293" s="16"/>
      <c r="Q293" s="16"/>
      <c r="R293" s="16"/>
      <c r="S293" s="16"/>
    </row>
    <row r="294" spans="2:19" x14ac:dyDescent="0.3">
      <c r="B294" s="53">
        <v>2020</v>
      </c>
      <c r="C294" s="15" t="s">
        <v>522</v>
      </c>
      <c r="D294" s="15" t="s">
        <v>88</v>
      </c>
      <c r="E294" s="15">
        <v>2019</v>
      </c>
      <c r="F294" s="15" t="s">
        <v>82</v>
      </c>
      <c r="G294" s="15">
        <v>3</v>
      </c>
      <c r="H294" s="51">
        <v>0</v>
      </c>
      <c r="I294" s="50">
        <f t="shared" ref="I294:I357" si="15">IF(G294&lt;4,H294,0)</f>
        <v>0</v>
      </c>
      <c r="J294" s="50">
        <f t="shared" ref="J294:J357" si="16">IF(G294=4,H294,0)</f>
        <v>0</v>
      </c>
      <c r="K294" s="50">
        <f t="shared" ref="K294:K357" si="17">IF(G294=5,H294,0)</f>
        <v>0</v>
      </c>
      <c r="L294" s="15"/>
      <c r="M294" s="15"/>
      <c r="N294" s="15"/>
      <c r="O294" s="15"/>
      <c r="P294" s="15"/>
      <c r="Q294" s="15"/>
      <c r="R294" s="15"/>
      <c r="S294" s="15"/>
    </row>
    <row r="295" spans="2:19" x14ac:dyDescent="0.3">
      <c r="B295" s="53">
        <v>2020</v>
      </c>
      <c r="C295" s="15" t="s">
        <v>521</v>
      </c>
      <c r="D295" s="15" t="s">
        <v>88</v>
      </c>
      <c r="E295" s="15">
        <v>2016</v>
      </c>
      <c r="F295" s="15" t="s">
        <v>90</v>
      </c>
      <c r="G295" s="15">
        <v>5</v>
      </c>
      <c r="H295" s="51">
        <v>0</v>
      </c>
      <c r="I295" s="50">
        <f t="shared" si="15"/>
        <v>0</v>
      </c>
      <c r="J295" s="50">
        <f t="shared" si="16"/>
        <v>0</v>
      </c>
      <c r="K295" s="50">
        <f t="shared" si="17"/>
        <v>0</v>
      </c>
      <c r="L295" s="15"/>
      <c r="M295" s="15"/>
      <c r="N295" s="15"/>
      <c r="O295" s="15"/>
      <c r="P295" s="15"/>
      <c r="Q295" s="15"/>
      <c r="R295" s="15"/>
      <c r="S295" s="15"/>
    </row>
    <row r="296" spans="2:19" x14ac:dyDescent="0.3">
      <c r="B296" s="53">
        <v>2020</v>
      </c>
      <c r="C296" s="15" t="s">
        <v>520</v>
      </c>
      <c r="D296" s="15" t="s">
        <v>519</v>
      </c>
      <c r="E296" s="15">
        <v>2017</v>
      </c>
      <c r="F296" s="15" t="s">
        <v>117</v>
      </c>
      <c r="G296" s="15">
        <v>3</v>
      </c>
      <c r="H296" s="51">
        <v>1</v>
      </c>
      <c r="I296" s="50">
        <f t="shared" si="15"/>
        <v>1</v>
      </c>
      <c r="J296" s="50">
        <f t="shared" si="16"/>
        <v>0</v>
      </c>
      <c r="K296" s="50">
        <f t="shared" si="17"/>
        <v>0</v>
      </c>
      <c r="L296" s="15"/>
      <c r="M296" s="15"/>
      <c r="N296" s="15"/>
      <c r="O296" s="15"/>
      <c r="P296" s="15"/>
      <c r="Q296" s="15"/>
      <c r="R296" s="15"/>
      <c r="S296" s="15"/>
    </row>
    <row r="297" spans="2:19" x14ac:dyDescent="0.3">
      <c r="B297" s="53">
        <v>2020</v>
      </c>
      <c r="C297" s="15" t="s">
        <v>518</v>
      </c>
      <c r="D297" s="15" t="s">
        <v>517</v>
      </c>
      <c r="E297" s="15">
        <v>2017</v>
      </c>
      <c r="F297" s="15" t="s">
        <v>77</v>
      </c>
      <c r="G297" s="15">
        <v>5</v>
      </c>
      <c r="H297" s="51">
        <v>9</v>
      </c>
      <c r="I297" s="50">
        <f t="shared" si="15"/>
        <v>0</v>
      </c>
      <c r="J297" s="50">
        <f t="shared" si="16"/>
        <v>0</v>
      </c>
      <c r="K297" s="50">
        <f t="shared" si="17"/>
        <v>9</v>
      </c>
      <c r="L297" s="15"/>
      <c r="M297" s="15"/>
      <c r="N297" s="15"/>
      <c r="O297" s="15"/>
      <c r="P297" s="15"/>
      <c r="Q297" s="15"/>
      <c r="R297" s="15"/>
      <c r="S297" s="15"/>
    </row>
    <row r="298" spans="2:19" x14ac:dyDescent="0.3">
      <c r="B298" s="53">
        <v>2020</v>
      </c>
      <c r="C298" s="15" t="s">
        <v>516</v>
      </c>
      <c r="D298" s="15" t="s">
        <v>515</v>
      </c>
      <c r="E298" s="15">
        <v>2019</v>
      </c>
      <c r="F298" s="15" t="s">
        <v>94</v>
      </c>
      <c r="G298" s="15">
        <v>5</v>
      </c>
      <c r="H298" s="51">
        <v>1</v>
      </c>
      <c r="I298" s="50">
        <f t="shared" si="15"/>
        <v>0</v>
      </c>
      <c r="J298" s="50">
        <f t="shared" si="16"/>
        <v>0</v>
      </c>
      <c r="K298" s="50">
        <f t="shared" si="17"/>
        <v>1</v>
      </c>
      <c r="L298" s="15"/>
      <c r="M298" s="15"/>
      <c r="N298" s="15"/>
      <c r="O298" s="15"/>
      <c r="P298" s="15"/>
      <c r="Q298" s="15"/>
      <c r="R298" s="15"/>
      <c r="S298" s="15"/>
    </row>
    <row r="299" spans="2:19" x14ac:dyDescent="0.3">
      <c r="B299" s="53">
        <v>2020</v>
      </c>
      <c r="C299" s="15" t="s">
        <v>514</v>
      </c>
      <c r="D299" s="15" t="s">
        <v>513</v>
      </c>
      <c r="E299" s="15">
        <v>2020</v>
      </c>
      <c r="F299" s="15" t="s">
        <v>117</v>
      </c>
      <c r="G299" s="15">
        <v>5</v>
      </c>
      <c r="H299" s="51">
        <v>2</v>
      </c>
      <c r="I299" s="50">
        <f t="shared" si="15"/>
        <v>0</v>
      </c>
      <c r="J299" s="50">
        <f t="shared" si="16"/>
        <v>0</v>
      </c>
      <c r="K299" s="50">
        <f t="shared" si="17"/>
        <v>2</v>
      </c>
      <c r="L299" s="15"/>
      <c r="M299" s="15"/>
      <c r="N299" s="15"/>
      <c r="O299" s="15"/>
      <c r="P299" s="15"/>
      <c r="Q299" s="15"/>
      <c r="R299" s="15"/>
      <c r="S299" s="15"/>
    </row>
    <row r="300" spans="2:19" x14ac:dyDescent="0.3">
      <c r="B300" s="53">
        <v>2020</v>
      </c>
      <c r="C300" s="15" t="s">
        <v>512</v>
      </c>
      <c r="D300" s="15" t="s">
        <v>88</v>
      </c>
      <c r="E300" s="15">
        <v>2014</v>
      </c>
      <c r="F300" s="15" t="s">
        <v>117</v>
      </c>
      <c r="G300" s="15">
        <v>5</v>
      </c>
      <c r="H300" s="51">
        <v>0</v>
      </c>
      <c r="I300" s="50">
        <f t="shared" si="15"/>
        <v>0</v>
      </c>
      <c r="J300" s="50">
        <f t="shared" si="16"/>
        <v>0</v>
      </c>
      <c r="K300" s="50">
        <f t="shared" si="17"/>
        <v>0</v>
      </c>
      <c r="L300" s="15"/>
      <c r="M300" s="15"/>
      <c r="N300" s="15"/>
      <c r="O300" s="15"/>
      <c r="P300" s="15"/>
      <c r="Q300" s="15"/>
      <c r="R300" s="15"/>
      <c r="S300" s="15"/>
    </row>
    <row r="301" spans="2:19" x14ac:dyDescent="0.3">
      <c r="B301" s="53">
        <v>2020</v>
      </c>
      <c r="C301" s="15" t="s">
        <v>511</v>
      </c>
      <c r="D301" s="15" t="s">
        <v>88</v>
      </c>
      <c r="E301" s="15">
        <v>2015</v>
      </c>
      <c r="F301" s="15" t="s">
        <v>90</v>
      </c>
      <c r="G301" s="15">
        <v>5</v>
      </c>
      <c r="H301" s="51">
        <v>4</v>
      </c>
      <c r="I301" s="50">
        <f t="shared" si="15"/>
        <v>0</v>
      </c>
      <c r="J301" s="50">
        <f t="shared" si="16"/>
        <v>0</v>
      </c>
      <c r="K301" s="50">
        <f t="shared" si="17"/>
        <v>4</v>
      </c>
      <c r="L301" s="15"/>
      <c r="M301" s="15"/>
      <c r="N301" s="15"/>
      <c r="O301" s="15"/>
      <c r="P301" s="15"/>
      <c r="Q301" s="15"/>
      <c r="R301" s="15"/>
      <c r="S301" s="15"/>
    </row>
    <row r="302" spans="2:19" x14ac:dyDescent="0.3">
      <c r="B302" s="53">
        <v>2020</v>
      </c>
      <c r="C302" s="15" t="s">
        <v>510</v>
      </c>
      <c r="D302" s="15" t="s">
        <v>88</v>
      </c>
      <c r="E302" s="15">
        <v>2015</v>
      </c>
      <c r="F302" s="15" t="s">
        <v>90</v>
      </c>
      <c r="G302" s="15">
        <v>5</v>
      </c>
      <c r="H302" s="51">
        <v>2</v>
      </c>
      <c r="I302" s="50">
        <f t="shared" si="15"/>
        <v>0</v>
      </c>
      <c r="J302" s="50">
        <f t="shared" si="16"/>
        <v>0</v>
      </c>
      <c r="K302" s="50">
        <f t="shared" si="17"/>
        <v>2</v>
      </c>
      <c r="L302" s="15"/>
      <c r="M302" s="15"/>
      <c r="N302" s="15"/>
      <c r="O302" s="15"/>
      <c r="P302" s="15"/>
      <c r="Q302" s="15"/>
      <c r="R302" s="15"/>
      <c r="S302" s="15"/>
    </row>
    <row r="303" spans="2:19" x14ac:dyDescent="0.3">
      <c r="B303" s="53">
        <v>2020</v>
      </c>
      <c r="C303" s="15" t="s">
        <v>509</v>
      </c>
      <c r="D303" s="15" t="s">
        <v>508</v>
      </c>
      <c r="E303" s="15">
        <v>2018</v>
      </c>
      <c r="F303" s="15" t="s">
        <v>85</v>
      </c>
      <c r="G303" s="15">
        <v>5</v>
      </c>
      <c r="H303" s="51">
        <v>52</v>
      </c>
      <c r="I303" s="50">
        <f t="shared" si="15"/>
        <v>0</v>
      </c>
      <c r="J303" s="50">
        <f t="shared" si="16"/>
        <v>0</v>
      </c>
      <c r="K303" s="50">
        <f t="shared" si="17"/>
        <v>52</v>
      </c>
      <c r="L303" s="15"/>
      <c r="M303" s="15"/>
      <c r="N303" s="15"/>
      <c r="O303" s="15"/>
      <c r="P303" s="15"/>
      <c r="Q303" s="15"/>
      <c r="R303" s="15"/>
      <c r="S303" s="15"/>
    </row>
    <row r="304" spans="2:19" x14ac:dyDescent="0.3">
      <c r="B304" s="53">
        <v>2020</v>
      </c>
      <c r="C304" s="15" t="s">
        <v>507</v>
      </c>
      <c r="D304" s="15" t="s">
        <v>88</v>
      </c>
      <c r="E304" s="15">
        <v>2018</v>
      </c>
      <c r="F304" s="15" t="s">
        <v>85</v>
      </c>
      <c r="G304" s="15">
        <v>5</v>
      </c>
      <c r="H304" s="51">
        <v>2</v>
      </c>
      <c r="I304" s="50">
        <f t="shared" si="15"/>
        <v>0</v>
      </c>
      <c r="J304" s="50">
        <f t="shared" si="16"/>
        <v>0</v>
      </c>
      <c r="K304" s="50">
        <f t="shared" si="17"/>
        <v>2</v>
      </c>
      <c r="L304" s="15"/>
      <c r="M304" s="15"/>
      <c r="N304" s="15"/>
      <c r="O304" s="15"/>
      <c r="P304" s="15"/>
      <c r="Q304" s="15"/>
      <c r="R304" s="15"/>
      <c r="S304" s="15"/>
    </row>
    <row r="305" spans="2:19" x14ac:dyDescent="0.3">
      <c r="B305" s="53">
        <v>2020</v>
      </c>
      <c r="C305" s="15" t="s">
        <v>506</v>
      </c>
      <c r="D305" s="15" t="s">
        <v>505</v>
      </c>
      <c r="E305" s="15">
        <v>2019</v>
      </c>
      <c r="F305" s="15" t="s">
        <v>77</v>
      </c>
      <c r="G305" s="15">
        <v>5</v>
      </c>
      <c r="H305" s="51">
        <v>14</v>
      </c>
      <c r="I305" s="50">
        <f t="shared" si="15"/>
        <v>0</v>
      </c>
      <c r="J305" s="50">
        <f t="shared" si="16"/>
        <v>0</v>
      </c>
      <c r="K305" s="50">
        <f t="shared" si="17"/>
        <v>14</v>
      </c>
      <c r="L305" s="15"/>
      <c r="M305" s="15"/>
      <c r="N305" s="15"/>
      <c r="O305" s="15"/>
      <c r="P305" s="15"/>
      <c r="Q305" s="15"/>
      <c r="R305" s="15"/>
      <c r="S305" s="15"/>
    </row>
    <row r="306" spans="2:19" x14ac:dyDescent="0.3">
      <c r="B306" s="53">
        <v>2020</v>
      </c>
      <c r="C306" s="15" t="s">
        <v>504</v>
      </c>
      <c r="D306" s="15" t="s">
        <v>503</v>
      </c>
      <c r="E306" s="15">
        <v>2016</v>
      </c>
      <c r="F306" s="15" t="s">
        <v>82</v>
      </c>
      <c r="G306" s="15">
        <v>5</v>
      </c>
      <c r="H306" s="51">
        <v>13</v>
      </c>
      <c r="I306" s="50">
        <f t="shared" si="15"/>
        <v>0</v>
      </c>
      <c r="J306" s="50">
        <f t="shared" si="16"/>
        <v>0</v>
      </c>
      <c r="K306" s="50">
        <f t="shared" si="17"/>
        <v>13</v>
      </c>
      <c r="L306" s="15"/>
      <c r="M306" s="15"/>
      <c r="N306" s="15"/>
      <c r="O306" s="15"/>
      <c r="P306" s="15"/>
      <c r="Q306" s="15"/>
      <c r="R306" s="15"/>
      <c r="S306" s="15"/>
    </row>
    <row r="307" spans="2:19" x14ac:dyDescent="0.3">
      <c r="B307" s="53">
        <v>2020</v>
      </c>
      <c r="C307" s="15" t="s">
        <v>502</v>
      </c>
      <c r="D307" s="15" t="s">
        <v>501</v>
      </c>
      <c r="E307" s="15">
        <v>2018</v>
      </c>
      <c r="F307" s="15" t="s">
        <v>82</v>
      </c>
      <c r="G307" s="15">
        <v>5</v>
      </c>
      <c r="H307" s="51">
        <v>31</v>
      </c>
      <c r="I307" s="50">
        <f t="shared" si="15"/>
        <v>0</v>
      </c>
      <c r="J307" s="50">
        <f t="shared" si="16"/>
        <v>0</v>
      </c>
      <c r="K307" s="50">
        <f t="shared" si="17"/>
        <v>31</v>
      </c>
      <c r="L307" s="15"/>
      <c r="M307" s="15"/>
      <c r="N307" s="15"/>
      <c r="O307" s="15"/>
      <c r="P307" s="15"/>
      <c r="Q307" s="15"/>
      <c r="R307" s="15"/>
      <c r="S307" s="15"/>
    </row>
    <row r="308" spans="2:19" x14ac:dyDescent="0.3">
      <c r="B308" s="53">
        <v>2020</v>
      </c>
      <c r="C308" s="15" t="s">
        <v>500</v>
      </c>
      <c r="D308" s="15" t="s">
        <v>499</v>
      </c>
      <c r="E308" s="15">
        <v>2017</v>
      </c>
      <c r="F308" s="15" t="s">
        <v>77</v>
      </c>
      <c r="G308" s="15">
        <v>5</v>
      </c>
      <c r="H308" s="51">
        <v>57</v>
      </c>
      <c r="I308" s="50">
        <f t="shared" si="15"/>
        <v>0</v>
      </c>
      <c r="J308" s="50">
        <f t="shared" si="16"/>
        <v>0</v>
      </c>
      <c r="K308" s="50">
        <f t="shared" si="17"/>
        <v>57</v>
      </c>
      <c r="L308" s="15"/>
      <c r="M308" s="15"/>
      <c r="N308" s="15"/>
      <c r="O308" s="15"/>
      <c r="P308" s="15"/>
      <c r="Q308" s="15"/>
      <c r="R308" s="15"/>
      <c r="S308" s="15"/>
    </row>
    <row r="309" spans="2:19" x14ac:dyDescent="0.3">
      <c r="B309" s="53">
        <v>2020</v>
      </c>
      <c r="C309" s="15" t="s">
        <v>497</v>
      </c>
      <c r="D309" s="15" t="s">
        <v>498</v>
      </c>
      <c r="E309" s="15">
        <v>2015</v>
      </c>
      <c r="F309" s="15" t="s">
        <v>77</v>
      </c>
      <c r="G309" s="15">
        <v>5</v>
      </c>
      <c r="H309" s="51">
        <v>0</v>
      </c>
      <c r="I309" s="50">
        <f t="shared" si="15"/>
        <v>0</v>
      </c>
      <c r="J309" s="50">
        <f t="shared" si="16"/>
        <v>0</v>
      </c>
      <c r="K309" s="50">
        <f t="shared" si="17"/>
        <v>0</v>
      </c>
      <c r="L309" s="15"/>
      <c r="M309" s="15"/>
      <c r="N309" s="15"/>
      <c r="O309" s="15"/>
      <c r="P309" s="15"/>
      <c r="Q309" s="15"/>
      <c r="R309" s="15"/>
      <c r="S309" s="15"/>
    </row>
    <row r="310" spans="2:19" x14ac:dyDescent="0.3">
      <c r="B310" s="53">
        <v>2020</v>
      </c>
      <c r="C310" s="15" t="s">
        <v>497</v>
      </c>
      <c r="D310" s="15" t="s">
        <v>496</v>
      </c>
      <c r="E310" s="15">
        <v>2019</v>
      </c>
      <c r="F310" s="15" t="s">
        <v>77</v>
      </c>
      <c r="G310" s="15">
        <v>5</v>
      </c>
      <c r="H310" s="51">
        <v>69</v>
      </c>
      <c r="I310" s="50">
        <f t="shared" si="15"/>
        <v>0</v>
      </c>
      <c r="J310" s="50">
        <f t="shared" si="16"/>
        <v>0</v>
      </c>
      <c r="K310" s="50">
        <f t="shared" si="17"/>
        <v>69</v>
      </c>
      <c r="L310" s="15"/>
      <c r="M310" s="15"/>
      <c r="N310" s="15"/>
      <c r="O310" s="15"/>
      <c r="P310" s="15"/>
      <c r="Q310" s="15"/>
      <c r="R310" s="15"/>
      <c r="S310" s="15"/>
    </row>
    <row r="311" spans="2:19" x14ac:dyDescent="0.3">
      <c r="B311" s="53">
        <v>2020</v>
      </c>
      <c r="C311" s="15" t="s">
        <v>495</v>
      </c>
      <c r="D311" s="15" t="s">
        <v>494</v>
      </c>
      <c r="E311" s="15">
        <v>2019</v>
      </c>
      <c r="F311" s="15" t="s">
        <v>77</v>
      </c>
      <c r="G311" s="15">
        <v>5</v>
      </c>
      <c r="H311" s="51">
        <v>7</v>
      </c>
      <c r="I311" s="50">
        <f t="shared" si="15"/>
        <v>0</v>
      </c>
      <c r="J311" s="50">
        <f t="shared" si="16"/>
        <v>0</v>
      </c>
      <c r="K311" s="50">
        <f t="shared" si="17"/>
        <v>7</v>
      </c>
      <c r="L311" s="15"/>
      <c r="M311" s="15"/>
      <c r="N311" s="15"/>
      <c r="O311" s="15"/>
      <c r="P311" s="15"/>
      <c r="Q311" s="15"/>
      <c r="R311" s="15"/>
      <c r="S311" s="15"/>
    </row>
    <row r="312" spans="2:19" x14ac:dyDescent="0.3">
      <c r="B312" s="53">
        <v>2020</v>
      </c>
      <c r="C312" s="15" t="s">
        <v>493</v>
      </c>
      <c r="D312" s="15" t="s">
        <v>492</v>
      </c>
      <c r="E312" s="15">
        <v>2015</v>
      </c>
      <c r="F312" s="15" t="s">
        <v>307</v>
      </c>
      <c r="G312" s="15">
        <v>4</v>
      </c>
      <c r="H312" s="51">
        <v>0</v>
      </c>
      <c r="I312" s="50">
        <f t="shared" si="15"/>
        <v>0</v>
      </c>
      <c r="J312" s="50">
        <f t="shared" si="16"/>
        <v>0</v>
      </c>
      <c r="K312" s="50">
        <f t="shared" si="17"/>
        <v>0</v>
      </c>
      <c r="L312" s="15"/>
      <c r="M312" s="15"/>
      <c r="N312" s="15"/>
      <c r="O312" s="15"/>
      <c r="P312" s="15"/>
      <c r="Q312" s="15"/>
      <c r="R312" s="15"/>
      <c r="S312" s="15"/>
    </row>
    <row r="313" spans="2:19" x14ac:dyDescent="0.3">
      <c r="B313" s="53">
        <v>2020</v>
      </c>
      <c r="C313" s="15" t="s">
        <v>491</v>
      </c>
      <c r="D313" s="15" t="s">
        <v>88</v>
      </c>
      <c r="E313" s="15">
        <v>2019</v>
      </c>
      <c r="F313" s="15" t="s">
        <v>117</v>
      </c>
      <c r="G313" s="15">
        <v>5</v>
      </c>
      <c r="H313" s="51">
        <v>11</v>
      </c>
      <c r="I313" s="50">
        <f t="shared" si="15"/>
        <v>0</v>
      </c>
      <c r="J313" s="50">
        <f t="shared" si="16"/>
        <v>0</v>
      </c>
      <c r="K313" s="50">
        <f t="shared" si="17"/>
        <v>11</v>
      </c>
      <c r="L313" s="15"/>
      <c r="M313" s="15"/>
      <c r="N313" s="15"/>
      <c r="O313" s="15"/>
      <c r="P313" s="15"/>
      <c r="Q313" s="15"/>
      <c r="R313" s="15"/>
      <c r="S313" s="15"/>
    </row>
    <row r="314" spans="2:19" x14ac:dyDescent="0.3">
      <c r="B314" s="53">
        <v>2020</v>
      </c>
      <c r="C314" s="15" t="s">
        <v>490</v>
      </c>
      <c r="D314" s="15" t="s">
        <v>88</v>
      </c>
      <c r="E314" s="15">
        <v>2014</v>
      </c>
      <c r="F314" s="15" t="s">
        <v>117</v>
      </c>
      <c r="G314" s="15">
        <v>5</v>
      </c>
      <c r="H314" s="51">
        <v>2</v>
      </c>
      <c r="I314" s="50">
        <f t="shared" si="15"/>
        <v>0</v>
      </c>
      <c r="J314" s="50">
        <f t="shared" si="16"/>
        <v>0</v>
      </c>
      <c r="K314" s="50">
        <f t="shared" si="17"/>
        <v>2</v>
      </c>
      <c r="L314" s="15"/>
      <c r="M314" s="15"/>
      <c r="N314" s="15"/>
      <c r="O314" s="15"/>
      <c r="P314" s="15"/>
      <c r="Q314" s="15"/>
      <c r="R314" s="15"/>
      <c r="S314" s="15"/>
    </row>
    <row r="315" spans="2:19" x14ac:dyDescent="0.3">
      <c r="B315" s="53">
        <v>2020</v>
      </c>
      <c r="C315" s="15" t="s">
        <v>489</v>
      </c>
      <c r="D315" s="15" t="s">
        <v>88</v>
      </c>
      <c r="E315" s="15">
        <v>2019</v>
      </c>
      <c r="F315" s="15" t="s">
        <v>90</v>
      </c>
      <c r="G315" s="15">
        <v>5</v>
      </c>
      <c r="H315" s="51">
        <v>27</v>
      </c>
      <c r="I315" s="50">
        <f t="shared" si="15"/>
        <v>0</v>
      </c>
      <c r="J315" s="50">
        <f t="shared" si="16"/>
        <v>0</v>
      </c>
      <c r="K315" s="50">
        <f t="shared" si="17"/>
        <v>27</v>
      </c>
      <c r="L315" s="15"/>
      <c r="M315" s="15"/>
      <c r="N315" s="15"/>
      <c r="O315" s="15"/>
      <c r="P315" s="15"/>
      <c r="Q315" s="15"/>
      <c r="R315" s="15"/>
      <c r="S315" s="15"/>
    </row>
    <row r="316" spans="2:19" x14ac:dyDescent="0.3">
      <c r="B316" s="53">
        <v>2020</v>
      </c>
      <c r="C316" s="15" t="s">
        <v>488</v>
      </c>
      <c r="D316" s="15" t="s">
        <v>487</v>
      </c>
      <c r="E316" s="15">
        <v>2017</v>
      </c>
      <c r="F316" s="15" t="s">
        <v>85</v>
      </c>
      <c r="G316" s="15">
        <v>5</v>
      </c>
      <c r="H316" s="51">
        <v>19</v>
      </c>
      <c r="I316" s="50">
        <f t="shared" si="15"/>
        <v>0</v>
      </c>
      <c r="J316" s="50">
        <f t="shared" si="16"/>
        <v>0</v>
      </c>
      <c r="K316" s="50">
        <f t="shared" si="17"/>
        <v>19</v>
      </c>
      <c r="L316" s="15"/>
      <c r="M316" s="15"/>
      <c r="N316" s="15"/>
      <c r="O316" s="15"/>
      <c r="P316" s="15"/>
      <c r="Q316" s="15"/>
      <c r="R316" s="15"/>
      <c r="S316" s="15"/>
    </row>
    <row r="317" spans="2:19" x14ac:dyDescent="0.3">
      <c r="B317" s="53">
        <v>2020</v>
      </c>
      <c r="C317" s="15" t="s">
        <v>486</v>
      </c>
      <c r="D317" s="15" t="s">
        <v>88</v>
      </c>
      <c r="E317" s="15">
        <v>2017</v>
      </c>
      <c r="F317" s="15" t="s">
        <v>85</v>
      </c>
      <c r="G317" s="15">
        <v>5</v>
      </c>
      <c r="H317" s="51">
        <v>1</v>
      </c>
      <c r="I317" s="50">
        <f t="shared" si="15"/>
        <v>0</v>
      </c>
      <c r="J317" s="50">
        <f t="shared" si="16"/>
        <v>0</v>
      </c>
      <c r="K317" s="50">
        <f t="shared" si="17"/>
        <v>1</v>
      </c>
      <c r="L317" s="15"/>
      <c r="M317" s="15"/>
      <c r="N317" s="15"/>
      <c r="O317" s="15"/>
      <c r="P317" s="15"/>
      <c r="Q317" s="15"/>
      <c r="R317" s="15"/>
      <c r="S317" s="15"/>
    </row>
    <row r="318" spans="2:19" x14ac:dyDescent="0.3">
      <c r="B318" s="53">
        <v>2020</v>
      </c>
      <c r="C318" s="15" t="s">
        <v>485</v>
      </c>
      <c r="D318" s="15" t="s">
        <v>88</v>
      </c>
      <c r="E318" s="15">
        <v>2013</v>
      </c>
      <c r="F318" s="15" t="s">
        <v>117</v>
      </c>
      <c r="G318" s="15">
        <v>4</v>
      </c>
      <c r="H318" s="51">
        <v>0</v>
      </c>
      <c r="I318" s="50">
        <f t="shared" si="15"/>
        <v>0</v>
      </c>
      <c r="J318" s="50">
        <f t="shared" si="16"/>
        <v>0</v>
      </c>
      <c r="K318" s="50">
        <f t="shared" si="17"/>
        <v>0</v>
      </c>
      <c r="L318" s="15"/>
      <c r="M318" s="15"/>
      <c r="N318" s="15"/>
      <c r="O318" s="15"/>
      <c r="P318" s="15"/>
      <c r="Q318" s="15"/>
      <c r="R318" s="15"/>
      <c r="S318" s="15"/>
    </row>
    <row r="319" spans="2:19" x14ac:dyDescent="0.3">
      <c r="B319" s="53">
        <v>2020</v>
      </c>
      <c r="C319" s="15" t="s">
        <v>484</v>
      </c>
      <c r="D319" s="15" t="s">
        <v>483</v>
      </c>
      <c r="E319" s="15">
        <v>2015</v>
      </c>
      <c r="F319" s="15" t="s">
        <v>82</v>
      </c>
      <c r="G319" s="15">
        <v>5</v>
      </c>
      <c r="H319" s="51">
        <v>14</v>
      </c>
      <c r="I319" s="50">
        <f t="shared" si="15"/>
        <v>0</v>
      </c>
      <c r="J319" s="50">
        <f t="shared" si="16"/>
        <v>0</v>
      </c>
      <c r="K319" s="50">
        <f t="shared" si="17"/>
        <v>14</v>
      </c>
      <c r="L319" s="15"/>
      <c r="M319" s="15"/>
      <c r="N319" s="15"/>
      <c r="O319" s="15"/>
      <c r="P319" s="15"/>
      <c r="Q319" s="15"/>
      <c r="R319" s="15"/>
      <c r="S319" s="15"/>
    </row>
    <row r="320" spans="2:19" x14ac:dyDescent="0.3">
      <c r="B320" s="53">
        <v>2020</v>
      </c>
      <c r="C320" s="15" t="s">
        <v>482</v>
      </c>
      <c r="D320" s="15" t="s">
        <v>88</v>
      </c>
      <c r="E320" s="15">
        <v>2015</v>
      </c>
      <c r="F320" s="15" t="s">
        <v>82</v>
      </c>
      <c r="G320" s="15">
        <v>5</v>
      </c>
      <c r="H320" s="51">
        <v>15</v>
      </c>
      <c r="I320" s="50">
        <f t="shared" si="15"/>
        <v>0</v>
      </c>
      <c r="J320" s="50">
        <f t="shared" si="16"/>
        <v>0</v>
      </c>
      <c r="K320" s="50">
        <f t="shared" si="17"/>
        <v>15</v>
      </c>
      <c r="L320" s="15"/>
      <c r="M320" s="15"/>
      <c r="N320" s="15"/>
      <c r="O320" s="15"/>
      <c r="P320" s="15"/>
      <c r="Q320" s="15"/>
      <c r="R320" s="15"/>
      <c r="S320" s="15"/>
    </row>
    <row r="321" spans="2:19" x14ac:dyDescent="0.3">
      <c r="B321" s="53">
        <v>2020</v>
      </c>
      <c r="C321" s="15" t="s">
        <v>481</v>
      </c>
      <c r="D321" s="15" t="s">
        <v>88</v>
      </c>
      <c r="E321" s="15">
        <v>2017</v>
      </c>
      <c r="F321" s="15" t="s">
        <v>82</v>
      </c>
      <c r="G321" s="15">
        <v>5</v>
      </c>
      <c r="H321" s="51">
        <v>60</v>
      </c>
      <c r="I321" s="50">
        <f t="shared" si="15"/>
        <v>0</v>
      </c>
      <c r="J321" s="50">
        <f t="shared" si="16"/>
        <v>0</v>
      </c>
      <c r="K321" s="50">
        <f t="shared" si="17"/>
        <v>60</v>
      </c>
      <c r="L321" s="15"/>
      <c r="M321" s="15"/>
      <c r="N321" s="15"/>
      <c r="O321" s="15"/>
      <c r="P321" s="15"/>
      <c r="Q321" s="15"/>
      <c r="R321" s="15"/>
      <c r="S321" s="15"/>
    </row>
    <row r="322" spans="2:19" x14ac:dyDescent="0.3">
      <c r="B322" s="53">
        <v>2020</v>
      </c>
      <c r="C322" s="15" t="s">
        <v>480</v>
      </c>
      <c r="D322" s="15" t="s">
        <v>88</v>
      </c>
      <c r="E322" s="15">
        <v>2017</v>
      </c>
      <c r="F322" s="15" t="s">
        <v>82</v>
      </c>
      <c r="G322" s="15">
        <v>5</v>
      </c>
      <c r="H322" s="51">
        <v>46</v>
      </c>
      <c r="I322" s="50">
        <f t="shared" si="15"/>
        <v>0</v>
      </c>
      <c r="J322" s="50">
        <f t="shared" si="16"/>
        <v>0</v>
      </c>
      <c r="K322" s="50">
        <f t="shared" si="17"/>
        <v>46</v>
      </c>
      <c r="L322" s="15"/>
      <c r="M322" s="15"/>
      <c r="N322" s="15"/>
      <c r="O322" s="15"/>
      <c r="P322" s="15"/>
      <c r="Q322" s="15"/>
      <c r="R322" s="15"/>
      <c r="S322" s="15"/>
    </row>
    <row r="323" spans="2:19" x14ac:dyDescent="0.3">
      <c r="B323" s="53">
        <v>2020</v>
      </c>
      <c r="C323" s="15" t="s">
        <v>479</v>
      </c>
      <c r="D323" s="15" t="s">
        <v>478</v>
      </c>
      <c r="E323" s="15">
        <v>2018</v>
      </c>
      <c r="F323" s="15" t="s">
        <v>77</v>
      </c>
      <c r="G323" s="15">
        <v>5</v>
      </c>
      <c r="H323" s="51">
        <v>146</v>
      </c>
      <c r="I323" s="50">
        <f t="shared" si="15"/>
        <v>0</v>
      </c>
      <c r="J323" s="50">
        <f t="shared" si="16"/>
        <v>0</v>
      </c>
      <c r="K323" s="50">
        <f t="shared" si="17"/>
        <v>146</v>
      </c>
      <c r="L323" s="15"/>
      <c r="M323" s="15"/>
      <c r="N323" s="15"/>
      <c r="O323" s="15"/>
      <c r="P323" s="15"/>
      <c r="Q323" s="15"/>
      <c r="R323" s="15"/>
      <c r="S323" s="15"/>
    </row>
    <row r="324" spans="2:19" x14ac:dyDescent="0.3">
      <c r="B324" s="53">
        <v>2020</v>
      </c>
      <c r="C324" s="15" t="s">
        <v>477</v>
      </c>
      <c r="D324" s="15" t="s">
        <v>88</v>
      </c>
      <c r="E324" s="15">
        <v>2019</v>
      </c>
      <c r="F324" s="15" t="s">
        <v>307</v>
      </c>
      <c r="G324" s="15">
        <v>5</v>
      </c>
      <c r="H324" s="51">
        <v>3</v>
      </c>
      <c r="I324" s="50">
        <f t="shared" si="15"/>
        <v>0</v>
      </c>
      <c r="J324" s="50">
        <f t="shared" si="16"/>
        <v>0</v>
      </c>
      <c r="K324" s="50">
        <f t="shared" si="17"/>
        <v>3</v>
      </c>
      <c r="L324" s="15"/>
      <c r="M324" s="15"/>
      <c r="N324" s="15"/>
      <c r="O324" s="15"/>
      <c r="P324" s="15"/>
      <c r="Q324" s="15"/>
      <c r="R324" s="15"/>
      <c r="S324" s="15"/>
    </row>
    <row r="325" spans="2:19" x14ac:dyDescent="0.3">
      <c r="B325" s="53">
        <v>2020</v>
      </c>
      <c r="C325" s="15" t="s">
        <v>476</v>
      </c>
      <c r="D325" s="15" t="s">
        <v>88</v>
      </c>
      <c r="E325" s="15">
        <v>2013</v>
      </c>
      <c r="F325" s="15" t="s">
        <v>117</v>
      </c>
      <c r="G325" s="15">
        <v>5</v>
      </c>
      <c r="H325" s="51">
        <v>0</v>
      </c>
      <c r="I325" s="50">
        <f t="shared" si="15"/>
        <v>0</v>
      </c>
      <c r="J325" s="50">
        <f t="shared" si="16"/>
        <v>0</v>
      </c>
      <c r="K325" s="50">
        <f t="shared" si="17"/>
        <v>0</v>
      </c>
      <c r="L325" s="15"/>
      <c r="M325" s="15"/>
      <c r="N325" s="15"/>
      <c r="O325" s="15"/>
      <c r="P325" s="15"/>
      <c r="Q325" s="15"/>
      <c r="R325" s="15"/>
      <c r="S325" s="15"/>
    </row>
    <row r="326" spans="2:19" x14ac:dyDescent="0.3">
      <c r="B326" s="53">
        <v>2020</v>
      </c>
      <c r="C326" s="15" t="s">
        <v>475</v>
      </c>
      <c r="D326" s="15" t="s">
        <v>88</v>
      </c>
      <c r="E326" s="15">
        <v>2018</v>
      </c>
      <c r="F326" s="15" t="s">
        <v>101</v>
      </c>
      <c r="G326" s="15">
        <v>4</v>
      </c>
      <c r="H326" s="51">
        <v>158</v>
      </c>
      <c r="I326" s="50">
        <f t="shared" si="15"/>
        <v>0</v>
      </c>
      <c r="J326" s="50">
        <f t="shared" si="16"/>
        <v>158</v>
      </c>
      <c r="K326" s="50">
        <f t="shared" si="17"/>
        <v>0</v>
      </c>
      <c r="L326" s="15"/>
      <c r="M326" s="15"/>
      <c r="N326" s="15"/>
      <c r="O326" s="15"/>
      <c r="P326" s="15"/>
      <c r="Q326" s="15"/>
      <c r="R326" s="15"/>
      <c r="S326" s="15"/>
    </row>
    <row r="327" spans="2:19" x14ac:dyDescent="0.3">
      <c r="B327" s="53">
        <v>2020</v>
      </c>
      <c r="C327" s="15" t="s">
        <v>474</v>
      </c>
      <c r="D327" s="15" t="s">
        <v>88</v>
      </c>
      <c r="E327" s="15">
        <v>2014</v>
      </c>
      <c r="F327" s="15" t="s">
        <v>94</v>
      </c>
      <c r="G327" s="15">
        <v>4</v>
      </c>
      <c r="H327" s="51">
        <v>0</v>
      </c>
      <c r="I327" s="50">
        <f t="shared" si="15"/>
        <v>0</v>
      </c>
      <c r="J327" s="50">
        <f t="shared" si="16"/>
        <v>0</v>
      </c>
      <c r="K327" s="50">
        <f t="shared" si="17"/>
        <v>0</v>
      </c>
      <c r="L327" s="15"/>
      <c r="M327" s="15"/>
      <c r="N327" s="15"/>
      <c r="O327" s="15"/>
      <c r="P327" s="15"/>
      <c r="Q327" s="15"/>
      <c r="R327" s="15"/>
      <c r="S327" s="15"/>
    </row>
    <row r="328" spans="2:19" x14ac:dyDescent="0.3">
      <c r="B328" s="53">
        <v>2020</v>
      </c>
      <c r="C328" s="15" t="s">
        <v>473</v>
      </c>
      <c r="D328" s="15" t="s">
        <v>88</v>
      </c>
      <c r="E328" s="15">
        <v>2017</v>
      </c>
      <c r="F328" s="15" t="s">
        <v>94</v>
      </c>
      <c r="G328" s="15">
        <v>4</v>
      </c>
      <c r="H328" s="51">
        <v>73</v>
      </c>
      <c r="I328" s="50">
        <f t="shared" si="15"/>
        <v>0</v>
      </c>
      <c r="J328" s="50">
        <f t="shared" si="16"/>
        <v>73</v>
      </c>
      <c r="K328" s="50">
        <f t="shared" si="17"/>
        <v>0</v>
      </c>
      <c r="L328" s="15"/>
      <c r="M328" s="15"/>
      <c r="N328" s="15"/>
      <c r="O328" s="15"/>
      <c r="P328" s="15"/>
      <c r="Q328" s="15"/>
      <c r="R328" s="15"/>
      <c r="S328" s="15"/>
    </row>
    <row r="329" spans="2:19" x14ac:dyDescent="0.3">
      <c r="B329" s="53">
        <v>2020</v>
      </c>
      <c r="C329" s="15" t="s">
        <v>472</v>
      </c>
      <c r="D329" s="15" t="s">
        <v>88</v>
      </c>
      <c r="E329" s="15">
        <v>2017</v>
      </c>
      <c r="F329" s="15" t="s">
        <v>101</v>
      </c>
      <c r="G329" s="15">
        <v>5</v>
      </c>
      <c r="H329" s="51">
        <v>44</v>
      </c>
      <c r="I329" s="50">
        <f t="shared" si="15"/>
        <v>0</v>
      </c>
      <c r="J329" s="50">
        <f t="shared" si="16"/>
        <v>0</v>
      </c>
      <c r="K329" s="50">
        <f t="shared" si="17"/>
        <v>44</v>
      </c>
      <c r="L329" s="15"/>
      <c r="M329" s="15"/>
      <c r="N329" s="15"/>
      <c r="O329" s="15"/>
      <c r="P329" s="15"/>
      <c r="Q329" s="15"/>
      <c r="R329" s="15"/>
      <c r="S329" s="15"/>
    </row>
    <row r="330" spans="2:19" x14ac:dyDescent="0.3">
      <c r="B330" s="53">
        <v>2020</v>
      </c>
      <c r="C330" s="15" t="s">
        <v>471</v>
      </c>
      <c r="D330" s="15" t="s">
        <v>470</v>
      </c>
      <c r="E330" s="15">
        <v>2021</v>
      </c>
      <c r="F330" s="15" t="s">
        <v>117</v>
      </c>
      <c r="G330" s="15">
        <v>4</v>
      </c>
      <c r="H330" s="51">
        <v>0</v>
      </c>
      <c r="I330" s="50">
        <f t="shared" si="15"/>
        <v>0</v>
      </c>
      <c r="J330" s="50">
        <f t="shared" si="16"/>
        <v>0</v>
      </c>
      <c r="K330" s="50">
        <f t="shared" si="17"/>
        <v>0</v>
      </c>
      <c r="L330" s="15"/>
      <c r="M330" s="15"/>
      <c r="N330" s="15"/>
      <c r="O330" s="15"/>
      <c r="P330" s="15"/>
      <c r="Q330" s="15"/>
      <c r="R330" s="15"/>
      <c r="S330" s="15"/>
    </row>
    <row r="331" spans="2:19" x14ac:dyDescent="0.3">
      <c r="B331" s="53">
        <v>2020</v>
      </c>
      <c r="C331" s="15" t="s">
        <v>469</v>
      </c>
      <c r="D331" s="15" t="s">
        <v>468</v>
      </c>
      <c r="E331" s="15">
        <v>2014</v>
      </c>
      <c r="F331" s="15" t="s">
        <v>117</v>
      </c>
      <c r="G331" s="15">
        <v>4</v>
      </c>
      <c r="H331" s="51">
        <v>3</v>
      </c>
      <c r="I331" s="50">
        <f t="shared" si="15"/>
        <v>0</v>
      </c>
      <c r="J331" s="50">
        <f t="shared" si="16"/>
        <v>3</v>
      </c>
      <c r="K331" s="50">
        <f t="shared" si="17"/>
        <v>0</v>
      </c>
      <c r="L331" s="15"/>
      <c r="M331" s="15"/>
      <c r="N331" s="15"/>
      <c r="O331" s="15"/>
      <c r="P331" s="15"/>
      <c r="Q331" s="15"/>
      <c r="R331" s="15"/>
      <c r="S331" s="15"/>
    </row>
    <row r="332" spans="2:19" x14ac:dyDescent="0.3">
      <c r="B332" s="53">
        <v>2020</v>
      </c>
      <c r="C332" s="15" t="s">
        <v>467</v>
      </c>
      <c r="D332" s="15" t="s">
        <v>88</v>
      </c>
      <c r="E332" s="15">
        <v>2013</v>
      </c>
      <c r="F332" s="15" t="s">
        <v>101</v>
      </c>
      <c r="G332" s="15">
        <v>5</v>
      </c>
      <c r="H332" s="51">
        <v>0</v>
      </c>
      <c r="I332" s="50">
        <f t="shared" si="15"/>
        <v>0</v>
      </c>
      <c r="J332" s="50">
        <f t="shared" si="16"/>
        <v>0</v>
      </c>
      <c r="K332" s="50">
        <f t="shared" si="17"/>
        <v>0</v>
      </c>
      <c r="L332" s="15"/>
      <c r="M332" s="15"/>
      <c r="N332" s="15"/>
      <c r="O332" s="15"/>
      <c r="P332" s="15"/>
      <c r="Q332" s="15"/>
      <c r="R332" s="15"/>
      <c r="S332" s="15"/>
    </row>
    <row r="333" spans="2:19" x14ac:dyDescent="0.3">
      <c r="B333" s="53">
        <v>2020</v>
      </c>
      <c r="C333" s="15" t="s">
        <v>466</v>
      </c>
      <c r="D333" s="15" t="s">
        <v>465</v>
      </c>
      <c r="E333" s="15">
        <v>2019</v>
      </c>
      <c r="F333" s="15" t="s">
        <v>82</v>
      </c>
      <c r="G333" s="15">
        <v>5</v>
      </c>
      <c r="H333" s="51">
        <v>133</v>
      </c>
      <c r="I333" s="50">
        <f t="shared" si="15"/>
        <v>0</v>
      </c>
      <c r="J333" s="50">
        <f t="shared" si="16"/>
        <v>0</v>
      </c>
      <c r="K333" s="50">
        <f t="shared" si="17"/>
        <v>133</v>
      </c>
      <c r="L333" s="15"/>
      <c r="M333" s="15"/>
      <c r="N333" s="15"/>
      <c r="O333" s="15"/>
      <c r="P333" s="15"/>
      <c r="Q333" s="15"/>
      <c r="R333" s="15"/>
      <c r="S333" s="15"/>
    </row>
    <row r="334" spans="2:19" x14ac:dyDescent="0.3">
      <c r="B334" s="53">
        <v>2020</v>
      </c>
      <c r="C334" s="15" t="s">
        <v>464</v>
      </c>
      <c r="D334" s="15" t="s">
        <v>463</v>
      </c>
      <c r="E334" s="15">
        <v>2014</v>
      </c>
      <c r="F334" s="15" t="s">
        <v>117</v>
      </c>
      <c r="G334" s="15">
        <v>3</v>
      </c>
      <c r="H334" s="51">
        <v>0</v>
      </c>
      <c r="I334" s="50">
        <f t="shared" si="15"/>
        <v>0</v>
      </c>
      <c r="J334" s="50">
        <f t="shared" si="16"/>
        <v>0</v>
      </c>
      <c r="K334" s="50">
        <f t="shared" si="17"/>
        <v>0</v>
      </c>
      <c r="L334" s="15"/>
      <c r="M334" s="15"/>
      <c r="N334" s="15"/>
      <c r="O334" s="15"/>
      <c r="P334" s="15"/>
      <c r="Q334" s="15"/>
      <c r="R334" s="15"/>
      <c r="S334" s="15"/>
    </row>
    <row r="335" spans="2:19" x14ac:dyDescent="0.3">
      <c r="B335" s="53">
        <v>2020</v>
      </c>
      <c r="C335" s="15" t="s">
        <v>462</v>
      </c>
      <c r="D335" s="15" t="s">
        <v>461</v>
      </c>
      <c r="E335" s="15">
        <v>2017</v>
      </c>
      <c r="F335" s="15" t="s">
        <v>117</v>
      </c>
      <c r="G335" s="15">
        <v>3</v>
      </c>
      <c r="H335" s="51">
        <v>0</v>
      </c>
      <c r="I335" s="50">
        <f t="shared" si="15"/>
        <v>0</v>
      </c>
      <c r="J335" s="50">
        <f t="shared" si="16"/>
        <v>0</v>
      </c>
      <c r="K335" s="50">
        <f t="shared" si="17"/>
        <v>0</v>
      </c>
      <c r="L335" s="15"/>
      <c r="M335" s="15"/>
      <c r="N335" s="15"/>
      <c r="O335" s="15"/>
      <c r="P335" s="15"/>
      <c r="Q335" s="15"/>
      <c r="R335" s="15"/>
      <c r="S335" s="15"/>
    </row>
    <row r="336" spans="2:19" x14ac:dyDescent="0.3">
      <c r="B336" s="53">
        <v>2020</v>
      </c>
      <c r="C336" s="15" t="s">
        <v>460</v>
      </c>
      <c r="D336" s="15" t="s">
        <v>88</v>
      </c>
      <c r="E336" s="15">
        <v>2015</v>
      </c>
      <c r="F336" s="15" t="s">
        <v>133</v>
      </c>
      <c r="G336" s="15">
        <v>5</v>
      </c>
      <c r="H336" s="51">
        <v>0</v>
      </c>
      <c r="I336" s="50">
        <f t="shared" si="15"/>
        <v>0</v>
      </c>
      <c r="J336" s="50">
        <f t="shared" si="16"/>
        <v>0</v>
      </c>
      <c r="K336" s="50">
        <f t="shared" si="17"/>
        <v>0</v>
      </c>
      <c r="L336" s="15"/>
      <c r="M336" s="15"/>
      <c r="N336" s="15"/>
      <c r="O336" s="15"/>
      <c r="P336" s="15"/>
      <c r="Q336" s="15"/>
      <c r="R336" s="15"/>
      <c r="S336" s="15"/>
    </row>
    <row r="337" spans="2:19" x14ac:dyDescent="0.3">
      <c r="B337" s="53">
        <v>2020</v>
      </c>
      <c r="C337" s="15" t="s">
        <v>459</v>
      </c>
      <c r="D337" s="15" t="s">
        <v>458</v>
      </c>
      <c r="E337" s="15">
        <v>2021</v>
      </c>
      <c r="F337" s="15" t="s">
        <v>82</v>
      </c>
      <c r="G337" s="15">
        <v>5</v>
      </c>
      <c r="H337" s="51">
        <v>0</v>
      </c>
      <c r="I337" s="50">
        <f t="shared" si="15"/>
        <v>0</v>
      </c>
      <c r="J337" s="50">
        <f t="shared" si="16"/>
        <v>0</v>
      </c>
      <c r="K337" s="50">
        <f t="shared" si="17"/>
        <v>0</v>
      </c>
      <c r="L337" s="15"/>
      <c r="M337" s="15"/>
      <c r="N337" s="15"/>
      <c r="O337" s="15"/>
      <c r="P337" s="15"/>
      <c r="Q337" s="15"/>
      <c r="R337" s="15"/>
      <c r="S337" s="15"/>
    </row>
    <row r="338" spans="2:19" x14ac:dyDescent="0.3">
      <c r="B338" s="53">
        <v>2020</v>
      </c>
      <c r="C338" s="15" t="s">
        <v>457</v>
      </c>
      <c r="D338" s="15" t="s">
        <v>456</v>
      </c>
      <c r="E338" s="15">
        <v>2017</v>
      </c>
      <c r="F338" s="15" t="s">
        <v>82</v>
      </c>
      <c r="G338" s="15">
        <v>3</v>
      </c>
      <c r="H338" s="51">
        <v>250</v>
      </c>
      <c r="I338" s="50">
        <f t="shared" si="15"/>
        <v>250</v>
      </c>
      <c r="J338" s="50">
        <f t="shared" si="16"/>
        <v>0</v>
      </c>
      <c r="K338" s="50">
        <f t="shared" si="17"/>
        <v>0</v>
      </c>
      <c r="L338" s="15"/>
      <c r="M338" s="15"/>
      <c r="N338" s="15"/>
      <c r="O338" s="15"/>
      <c r="P338" s="15"/>
      <c r="Q338" s="15"/>
      <c r="R338" s="15"/>
      <c r="S338" s="15"/>
    </row>
    <row r="339" spans="2:19" x14ac:dyDescent="0.3">
      <c r="B339" s="53">
        <v>2020</v>
      </c>
      <c r="C339" s="15" t="s">
        <v>455</v>
      </c>
      <c r="D339" s="15" t="s">
        <v>454</v>
      </c>
      <c r="E339" s="15">
        <v>2014</v>
      </c>
      <c r="F339" s="15" t="s">
        <v>101</v>
      </c>
      <c r="G339" s="15">
        <v>3</v>
      </c>
      <c r="H339" s="51">
        <v>11</v>
      </c>
      <c r="I339" s="50">
        <f t="shared" si="15"/>
        <v>11</v>
      </c>
      <c r="J339" s="50">
        <f t="shared" si="16"/>
        <v>0</v>
      </c>
      <c r="K339" s="50">
        <f t="shared" si="17"/>
        <v>0</v>
      </c>
      <c r="L339" s="15"/>
      <c r="M339" s="15"/>
      <c r="N339" s="15"/>
      <c r="O339" s="15"/>
      <c r="P339" s="15"/>
      <c r="Q339" s="15"/>
      <c r="R339" s="15"/>
      <c r="S339" s="15"/>
    </row>
    <row r="340" spans="2:19" x14ac:dyDescent="0.3">
      <c r="B340" s="53">
        <v>2020</v>
      </c>
      <c r="C340" s="15" t="s">
        <v>453</v>
      </c>
      <c r="D340" s="15" t="s">
        <v>88</v>
      </c>
      <c r="E340" s="15">
        <v>2013</v>
      </c>
      <c r="F340" s="15" t="s">
        <v>94</v>
      </c>
      <c r="G340" s="15">
        <v>4</v>
      </c>
      <c r="H340" s="51">
        <v>64</v>
      </c>
      <c r="I340" s="50">
        <f t="shared" si="15"/>
        <v>0</v>
      </c>
      <c r="J340" s="50">
        <f t="shared" si="16"/>
        <v>64</v>
      </c>
      <c r="K340" s="50">
        <f t="shared" si="17"/>
        <v>0</v>
      </c>
      <c r="L340" s="15"/>
      <c r="M340" s="15"/>
      <c r="N340" s="15"/>
      <c r="O340" s="15"/>
      <c r="P340" s="15"/>
      <c r="Q340" s="15"/>
      <c r="R340" s="15"/>
      <c r="S340" s="15"/>
    </row>
    <row r="341" spans="2:19" x14ac:dyDescent="0.3">
      <c r="B341" s="53">
        <v>2020</v>
      </c>
      <c r="C341" s="15" t="s">
        <v>453</v>
      </c>
      <c r="D341" s="15" t="s">
        <v>88</v>
      </c>
      <c r="E341" s="15">
        <v>2021</v>
      </c>
      <c r="F341" s="15" t="s">
        <v>94</v>
      </c>
      <c r="G341" s="15">
        <v>2</v>
      </c>
      <c r="H341" s="51">
        <v>0</v>
      </c>
      <c r="I341" s="50">
        <f t="shared" si="15"/>
        <v>0</v>
      </c>
      <c r="J341" s="50">
        <f t="shared" si="16"/>
        <v>0</v>
      </c>
      <c r="K341" s="50">
        <f t="shared" si="17"/>
        <v>0</v>
      </c>
      <c r="L341" s="15"/>
      <c r="M341" s="15"/>
      <c r="N341" s="15"/>
      <c r="O341" s="15"/>
      <c r="P341" s="15"/>
      <c r="Q341" s="15"/>
      <c r="R341" s="15"/>
      <c r="S341" s="15"/>
    </row>
    <row r="342" spans="2:19" x14ac:dyDescent="0.3">
      <c r="B342" s="53">
        <v>2020</v>
      </c>
      <c r="C342" s="15" t="s">
        <v>452</v>
      </c>
      <c r="D342" s="15" t="s">
        <v>451</v>
      </c>
      <c r="E342" s="15">
        <v>2021</v>
      </c>
      <c r="F342" s="15" t="s">
        <v>94</v>
      </c>
      <c r="G342" s="15">
        <v>2</v>
      </c>
      <c r="H342" s="51">
        <v>0</v>
      </c>
      <c r="I342" s="50">
        <f t="shared" si="15"/>
        <v>0</v>
      </c>
      <c r="J342" s="50">
        <f t="shared" si="16"/>
        <v>0</v>
      </c>
      <c r="K342" s="50">
        <f t="shared" si="17"/>
        <v>0</v>
      </c>
      <c r="L342" s="15"/>
      <c r="M342" s="15"/>
      <c r="N342" s="15"/>
      <c r="O342" s="15"/>
      <c r="P342" s="15"/>
      <c r="Q342" s="15"/>
      <c r="R342" s="15"/>
      <c r="S342" s="15"/>
    </row>
    <row r="343" spans="2:19" x14ac:dyDescent="0.3">
      <c r="B343" s="53">
        <v>2020</v>
      </c>
      <c r="C343" s="15" t="s">
        <v>450</v>
      </c>
      <c r="D343" s="15" t="s">
        <v>449</v>
      </c>
      <c r="E343" s="15">
        <v>2017</v>
      </c>
      <c r="F343" s="15" t="s">
        <v>94</v>
      </c>
      <c r="G343" s="15">
        <v>3</v>
      </c>
      <c r="H343" s="51">
        <v>0</v>
      </c>
      <c r="I343" s="50">
        <f t="shared" si="15"/>
        <v>0</v>
      </c>
      <c r="J343" s="50">
        <f t="shared" si="16"/>
        <v>0</v>
      </c>
      <c r="K343" s="50">
        <f t="shared" si="17"/>
        <v>0</v>
      </c>
      <c r="L343" s="15"/>
      <c r="M343" s="15"/>
      <c r="N343" s="15"/>
      <c r="O343" s="15"/>
      <c r="P343" s="15"/>
      <c r="Q343" s="15"/>
      <c r="R343" s="15"/>
      <c r="S343" s="15"/>
    </row>
    <row r="344" spans="2:19" x14ac:dyDescent="0.3">
      <c r="B344" s="53">
        <v>2020</v>
      </c>
      <c r="C344" s="15" t="s">
        <v>448</v>
      </c>
      <c r="D344" s="15" t="s">
        <v>447</v>
      </c>
      <c r="E344" s="15">
        <v>2019</v>
      </c>
      <c r="F344" s="15" t="s">
        <v>82</v>
      </c>
      <c r="G344" s="15">
        <v>4</v>
      </c>
      <c r="H344" s="51">
        <v>0</v>
      </c>
      <c r="I344" s="50">
        <f t="shared" si="15"/>
        <v>0</v>
      </c>
      <c r="J344" s="50">
        <f t="shared" si="16"/>
        <v>0</v>
      </c>
      <c r="K344" s="50">
        <f t="shared" si="17"/>
        <v>0</v>
      </c>
      <c r="L344" s="15"/>
      <c r="M344" s="15"/>
      <c r="N344" s="15"/>
      <c r="O344" s="15"/>
      <c r="P344" s="15"/>
      <c r="Q344" s="15"/>
      <c r="R344" s="15"/>
      <c r="S344" s="15"/>
    </row>
    <row r="345" spans="2:19" x14ac:dyDescent="0.3">
      <c r="B345" s="53">
        <v>2020</v>
      </c>
      <c r="C345" s="15" t="s">
        <v>446</v>
      </c>
      <c r="D345" s="15" t="s">
        <v>88</v>
      </c>
      <c r="E345" s="15">
        <v>2017</v>
      </c>
      <c r="F345" s="15" t="s">
        <v>82</v>
      </c>
      <c r="G345" s="15">
        <v>5</v>
      </c>
      <c r="H345" s="51">
        <v>0</v>
      </c>
      <c r="I345" s="50">
        <f t="shared" si="15"/>
        <v>0</v>
      </c>
      <c r="J345" s="50">
        <f t="shared" si="16"/>
        <v>0</v>
      </c>
      <c r="K345" s="50">
        <f t="shared" si="17"/>
        <v>0</v>
      </c>
      <c r="L345" s="15"/>
      <c r="M345" s="15"/>
      <c r="N345" s="15"/>
      <c r="O345" s="15"/>
      <c r="P345" s="15"/>
      <c r="Q345" s="15"/>
      <c r="R345" s="15"/>
      <c r="S345" s="15"/>
    </row>
    <row r="346" spans="2:19" x14ac:dyDescent="0.3">
      <c r="B346" s="53">
        <v>2020</v>
      </c>
      <c r="C346" s="15" t="s">
        <v>445</v>
      </c>
      <c r="D346" s="15" t="s">
        <v>444</v>
      </c>
      <c r="E346" s="15">
        <v>2017</v>
      </c>
      <c r="F346" s="15" t="s">
        <v>94</v>
      </c>
      <c r="G346" s="15">
        <v>3</v>
      </c>
      <c r="H346" s="51">
        <v>55</v>
      </c>
      <c r="I346" s="50">
        <f t="shared" si="15"/>
        <v>55</v>
      </c>
      <c r="J346" s="50">
        <f t="shared" si="16"/>
        <v>0</v>
      </c>
      <c r="K346" s="50">
        <f t="shared" si="17"/>
        <v>0</v>
      </c>
      <c r="L346" s="15"/>
      <c r="M346" s="15"/>
      <c r="N346" s="15"/>
      <c r="O346" s="15"/>
      <c r="P346" s="15"/>
      <c r="Q346" s="15"/>
      <c r="R346" s="15"/>
      <c r="S346" s="15"/>
    </row>
    <row r="347" spans="2:19" x14ac:dyDescent="0.3">
      <c r="B347" s="53">
        <v>2020</v>
      </c>
      <c r="C347" s="15" t="s">
        <v>443</v>
      </c>
      <c r="D347" s="15" t="s">
        <v>88</v>
      </c>
      <c r="E347" s="15">
        <v>2015</v>
      </c>
      <c r="F347" s="15" t="s">
        <v>101</v>
      </c>
      <c r="G347" s="15">
        <v>4</v>
      </c>
      <c r="H347" s="51">
        <v>5</v>
      </c>
      <c r="I347" s="50">
        <f t="shared" si="15"/>
        <v>0</v>
      </c>
      <c r="J347" s="50">
        <f t="shared" si="16"/>
        <v>5</v>
      </c>
      <c r="K347" s="50">
        <f t="shared" si="17"/>
        <v>0</v>
      </c>
      <c r="L347" s="15"/>
      <c r="M347" s="15"/>
      <c r="N347" s="15"/>
      <c r="O347" s="15"/>
      <c r="P347" s="15"/>
      <c r="Q347" s="15"/>
      <c r="R347" s="15"/>
      <c r="S347" s="15"/>
    </row>
    <row r="348" spans="2:19" x14ac:dyDescent="0.3">
      <c r="B348" s="53">
        <v>2020</v>
      </c>
      <c r="C348" s="15" t="s">
        <v>442</v>
      </c>
      <c r="D348" s="15" t="s">
        <v>441</v>
      </c>
      <c r="E348" s="15">
        <v>2017</v>
      </c>
      <c r="F348" s="15" t="s">
        <v>101</v>
      </c>
      <c r="G348" s="15">
        <v>3</v>
      </c>
      <c r="H348" s="51">
        <v>0</v>
      </c>
      <c r="I348" s="50">
        <f t="shared" si="15"/>
        <v>0</v>
      </c>
      <c r="J348" s="50">
        <f t="shared" si="16"/>
        <v>0</v>
      </c>
      <c r="K348" s="50">
        <f t="shared" si="17"/>
        <v>0</v>
      </c>
      <c r="L348" s="15"/>
      <c r="M348" s="15"/>
      <c r="N348" s="15"/>
      <c r="O348" s="15"/>
      <c r="P348" s="15"/>
      <c r="Q348" s="15"/>
      <c r="R348" s="15"/>
      <c r="S348" s="15"/>
    </row>
    <row r="349" spans="2:19" x14ac:dyDescent="0.3">
      <c r="B349" s="53">
        <v>2020</v>
      </c>
      <c r="C349" s="15" t="s">
        <v>440</v>
      </c>
      <c r="D349" s="15" t="s">
        <v>438</v>
      </c>
      <c r="E349" s="15">
        <v>2018</v>
      </c>
      <c r="F349" s="15" t="s">
        <v>94</v>
      </c>
      <c r="G349" s="15">
        <v>0</v>
      </c>
      <c r="H349" s="51">
        <v>2</v>
      </c>
      <c r="I349" s="50">
        <f t="shared" si="15"/>
        <v>2</v>
      </c>
      <c r="J349" s="50">
        <f t="shared" si="16"/>
        <v>0</v>
      </c>
      <c r="K349" s="50">
        <f t="shared" si="17"/>
        <v>0</v>
      </c>
      <c r="L349" s="15"/>
      <c r="M349" s="15"/>
      <c r="N349" s="15"/>
      <c r="O349" s="15"/>
      <c r="P349" s="15"/>
      <c r="Q349" s="15"/>
      <c r="R349" s="15"/>
      <c r="S349" s="15"/>
    </row>
    <row r="350" spans="2:19" x14ac:dyDescent="0.3">
      <c r="B350" s="53">
        <v>2020</v>
      </c>
      <c r="C350" s="15" t="s">
        <v>439</v>
      </c>
      <c r="D350" s="15" t="s">
        <v>438</v>
      </c>
      <c r="E350" s="15">
        <v>2015</v>
      </c>
      <c r="F350" s="15" t="s">
        <v>82</v>
      </c>
      <c r="G350" s="15">
        <v>3</v>
      </c>
      <c r="H350" s="51">
        <v>0</v>
      </c>
      <c r="I350" s="50">
        <f t="shared" si="15"/>
        <v>0</v>
      </c>
      <c r="J350" s="50">
        <f t="shared" si="16"/>
        <v>0</v>
      </c>
      <c r="K350" s="50">
        <f t="shared" si="17"/>
        <v>0</v>
      </c>
      <c r="L350" s="15"/>
      <c r="M350" s="15"/>
      <c r="N350" s="15"/>
      <c r="O350" s="15"/>
      <c r="P350" s="15"/>
      <c r="Q350" s="15"/>
      <c r="R350" s="15"/>
      <c r="S350" s="15"/>
    </row>
    <row r="351" spans="2:19" x14ac:dyDescent="0.3">
      <c r="B351" s="53">
        <v>2020</v>
      </c>
      <c r="C351" s="15" t="s">
        <v>437</v>
      </c>
      <c r="D351" s="15" t="s">
        <v>436</v>
      </c>
      <c r="E351" s="15">
        <v>2017</v>
      </c>
      <c r="F351" s="15" t="s">
        <v>117</v>
      </c>
      <c r="G351" s="15">
        <v>0</v>
      </c>
      <c r="H351" s="51">
        <v>0</v>
      </c>
      <c r="I351" s="50">
        <f t="shared" si="15"/>
        <v>0</v>
      </c>
      <c r="J351" s="50">
        <f t="shared" si="16"/>
        <v>0</v>
      </c>
      <c r="K351" s="50">
        <f t="shared" si="17"/>
        <v>0</v>
      </c>
      <c r="L351" s="15"/>
      <c r="M351" s="15"/>
      <c r="N351" s="15"/>
      <c r="O351" s="15"/>
      <c r="P351" s="15"/>
      <c r="Q351" s="15"/>
      <c r="R351" s="15"/>
      <c r="S351" s="15"/>
    </row>
    <row r="352" spans="2:19" x14ac:dyDescent="0.3">
      <c r="B352" s="53">
        <v>2020</v>
      </c>
      <c r="C352" s="15" t="s">
        <v>435</v>
      </c>
      <c r="D352" s="15" t="s">
        <v>434</v>
      </c>
      <c r="E352" s="15">
        <v>2016</v>
      </c>
      <c r="F352" s="15" t="s">
        <v>117</v>
      </c>
      <c r="G352" s="15">
        <v>4</v>
      </c>
      <c r="H352" s="51">
        <v>10</v>
      </c>
      <c r="I352" s="50">
        <f t="shared" si="15"/>
        <v>0</v>
      </c>
      <c r="J352" s="50">
        <f t="shared" si="16"/>
        <v>10</v>
      </c>
      <c r="K352" s="50">
        <f t="shared" si="17"/>
        <v>0</v>
      </c>
      <c r="L352" s="15"/>
      <c r="M352" s="15"/>
      <c r="N352" s="15"/>
      <c r="O352" s="15"/>
      <c r="P352" s="15"/>
      <c r="Q352" s="15"/>
      <c r="R352" s="15"/>
      <c r="S352" s="15"/>
    </row>
    <row r="353" spans="2:19" x14ac:dyDescent="0.3">
      <c r="B353" s="53">
        <v>2020</v>
      </c>
      <c r="C353" s="15" t="s">
        <v>433</v>
      </c>
      <c r="D353" s="15" t="s">
        <v>88</v>
      </c>
      <c r="E353" s="15">
        <v>2017</v>
      </c>
      <c r="F353" s="15" t="s">
        <v>101</v>
      </c>
      <c r="G353" s="15">
        <v>3</v>
      </c>
      <c r="H353" s="51">
        <v>0</v>
      </c>
      <c r="I353" s="50">
        <f t="shared" si="15"/>
        <v>0</v>
      </c>
      <c r="J353" s="50">
        <f t="shared" si="16"/>
        <v>0</v>
      </c>
      <c r="K353" s="50">
        <f t="shared" si="17"/>
        <v>0</v>
      </c>
      <c r="L353" s="15"/>
      <c r="M353" s="15"/>
      <c r="N353" s="15"/>
      <c r="O353" s="15"/>
      <c r="P353" s="15"/>
      <c r="Q353" s="15"/>
      <c r="R353" s="15"/>
      <c r="S353" s="15"/>
    </row>
    <row r="354" spans="2:19" x14ac:dyDescent="0.3">
      <c r="B354" s="53">
        <v>2020</v>
      </c>
      <c r="C354" s="15" t="s">
        <v>432</v>
      </c>
      <c r="D354" s="15" t="s">
        <v>88</v>
      </c>
      <c r="E354" s="15">
        <v>2013</v>
      </c>
      <c r="F354" s="15" t="s">
        <v>117</v>
      </c>
      <c r="G354" s="15">
        <v>4</v>
      </c>
      <c r="H354" s="51">
        <v>21</v>
      </c>
      <c r="I354" s="50">
        <f t="shared" si="15"/>
        <v>0</v>
      </c>
      <c r="J354" s="50">
        <f t="shared" si="16"/>
        <v>21</v>
      </c>
      <c r="K354" s="50">
        <f t="shared" si="17"/>
        <v>0</v>
      </c>
      <c r="L354" s="15"/>
      <c r="M354" s="15"/>
      <c r="N354" s="15"/>
      <c r="O354" s="15"/>
      <c r="P354" s="15"/>
      <c r="Q354" s="15"/>
      <c r="R354" s="15"/>
      <c r="S354" s="15"/>
    </row>
    <row r="355" spans="2:19" x14ac:dyDescent="0.3">
      <c r="B355" s="53">
        <v>2020</v>
      </c>
      <c r="C355" s="15" t="s">
        <v>431</v>
      </c>
      <c r="D355" s="15" t="s">
        <v>430</v>
      </c>
      <c r="E355" s="15">
        <v>2016</v>
      </c>
      <c r="F355" s="15" t="s">
        <v>77</v>
      </c>
      <c r="G355" s="15">
        <v>5</v>
      </c>
      <c r="H355" s="51">
        <v>0</v>
      </c>
      <c r="I355" s="50">
        <f t="shared" si="15"/>
        <v>0</v>
      </c>
      <c r="J355" s="50">
        <f t="shared" si="16"/>
        <v>0</v>
      </c>
      <c r="K355" s="50">
        <f t="shared" si="17"/>
        <v>0</v>
      </c>
      <c r="L355" s="15"/>
      <c r="M355" s="15"/>
      <c r="N355" s="15"/>
      <c r="O355" s="15"/>
      <c r="P355" s="15"/>
      <c r="Q355" s="15"/>
      <c r="R355" s="15"/>
      <c r="S355" s="15"/>
    </row>
    <row r="356" spans="2:19" x14ac:dyDescent="0.3">
      <c r="B356" s="53">
        <v>2020</v>
      </c>
      <c r="C356" s="15" t="s">
        <v>429</v>
      </c>
      <c r="D356" s="15" t="s">
        <v>88</v>
      </c>
      <c r="E356" s="15">
        <v>2019</v>
      </c>
      <c r="F356" s="15" t="s">
        <v>77</v>
      </c>
      <c r="G356" s="15">
        <v>5</v>
      </c>
      <c r="H356" s="51">
        <v>0</v>
      </c>
      <c r="I356" s="50">
        <f t="shared" si="15"/>
        <v>0</v>
      </c>
      <c r="J356" s="50">
        <f t="shared" si="16"/>
        <v>0</v>
      </c>
      <c r="K356" s="50">
        <f t="shared" si="17"/>
        <v>0</v>
      </c>
      <c r="L356" s="15"/>
      <c r="M356" s="15"/>
      <c r="N356" s="15"/>
      <c r="O356" s="15"/>
      <c r="P356" s="15"/>
      <c r="Q356" s="15"/>
      <c r="R356" s="15"/>
      <c r="S356" s="15"/>
    </row>
    <row r="357" spans="2:19" x14ac:dyDescent="0.3">
      <c r="B357" s="53">
        <v>2020</v>
      </c>
      <c r="C357" s="15" t="s">
        <v>428</v>
      </c>
      <c r="D357" s="15" t="s">
        <v>88</v>
      </c>
      <c r="E357" s="15">
        <v>2017</v>
      </c>
      <c r="F357" s="15" t="s">
        <v>94</v>
      </c>
      <c r="G357" s="15">
        <v>5</v>
      </c>
      <c r="H357" s="51">
        <v>28</v>
      </c>
      <c r="I357" s="50">
        <f t="shared" si="15"/>
        <v>0</v>
      </c>
      <c r="J357" s="50">
        <f t="shared" si="16"/>
        <v>0</v>
      </c>
      <c r="K357" s="50">
        <f t="shared" si="17"/>
        <v>28</v>
      </c>
      <c r="L357" s="15"/>
      <c r="M357" s="15"/>
      <c r="N357" s="15"/>
      <c r="O357" s="15"/>
      <c r="P357" s="15"/>
      <c r="Q357" s="15"/>
      <c r="R357" s="15"/>
      <c r="S357" s="15"/>
    </row>
    <row r="358" spans="2:19" x14ac:dyDescent="0.3">
      <c r="B358" s="53">
        <v>2020</v>
      </c>
      <c r="C358" s="15" t="s">
        <v>427</v>
      </c>
      <c r="D358" s="15" t="s">
        <v>88</v>
      </c>
      <c r="E358" s="15">
        <v>2019</v>
      </c>
      <c r="F358" s="15" t="s">
        <v>117</v>
      </c>
      <c r="G358" s="15">
        <v>5</v>
      </c>
      <c r="H358" s="51">
        <v>33</v>
      </c>
      <c r="I358" s="50">
        <f t="shared" ref="I358:I421" si="18">IF(G358&lt;4,H358,0)</f>
        <v>0</v>
      </c>
      <c r="J358" s="50">
        <f t="shared" ref="J358:J421" si="19">IF(G358=4,H358,0)</f>
        <v>0</v>
      </c>
      <c r="K358" s="50">
        <f t="shared" ref="K358:K421" si="20">IF(G358=5,H358,0)</f>
        <v>33</v>
      </c>
      <c r="L358" s="15"/>
      <c r="M358" s="15"/>
      <c r="N358" s="15"/>
      <c r="O358" s="15"/>
      <c r="P358" s="15"/>
      <c r="Q358" s="15"/>
      <c r="R358" s="15"/>
      <c r="S358" s="15"/>
    </row>
    <row r="359" spans="2:19" x14ac:dyDescent="0.3">
      <c r="B359" s="53">
        <v>2020</v>
      </c>
      <c r="C359" s="15" t="s">
        <v>426</v>
      </c>
      <c r="D359" s="15" t="s">
        <v>425</v>
      </c>
      <c r="E359" s="15">
        <v>2015</v>
      </c>
      <c r="F359" s="15" t="s">
        <v>99</v>
      </c>
      <c r="G359" s="15">
        <v>5</v>
      </c>
      <c r="H359" s="51">
        <v>1</v>
      </c>
      <c r="I359" s="50">
        <f t="shared" si="18"/>
        <v>0</v>
      </c>
      <c r="J359" s="50">
        <f t="shared" si="19"/>
        <v>0</v>
      </c>
      <c r="K359" s="50">
        <f t="shared" si="20"/>
        <v>1</v>
      </c>
      <c r="L359" s="15"/>
      <c r="M359" s="15"/>
      <c r="N359" s="15"/>
      <c r="O359" s="15"/>
      <c r="P359" s="15"/>
      <c r="Q359" s="15"/>
      <c r="R359" s="15"/>
      <c r="S359" s="15"/>
    </row>
    <row r="360" spans="2:19" x14ac:dyDescent="0.3">
      <c r="B360" s="53">
        <v>2020</v>
      </c>
      <c r="C360" s="15" t="s">
        <v>424</v>
      </c>
      <c r="D360" s="15" t="s">
        <v>88</v>
      </c>
      <c r="E360" s="15">
        <v>2017</v>
      </c>
      <c r="F360" s="15" t="s">
        <v>101</v>
      </c>
      <c r="G360" s="15">
        <v>3</v>
      </c>
      <c r="H360" s="51">
        <v>0</v>
      </c>
      <c r="I360" s="50">
        <f t="shared" si="18"/>
        <v>0</v>
      </c>
      <c r="J360" s="50">
        <f t="shared" si="19"/>
        <v>0</v>
      </c>
      <c r="K360" s="50">
        <f t="shared" si="20"/>
        <v>0</v>
      </c>
      <c r="L360" s="15"/>
      <c r="M360" s="15"/>
      <c r="N360" s="15"/>
      <c r="O360" s="15"/>
      <c r="P360" s="15"/>
      <c r="Q360" s="15"/>
      <c r="R360" s="15"/>
      <c r="S360" s="15"/>
    </row>
    <row r="361" spans="2:19" x14ac:dyDescent="0.3">
      <c r="B361" s="53">
        <v>2020</v>
      </c>
      <c r="C361" s="15" t="s">
        <v>423</v>
      </c>
      <c r="D361" s="15" t="s">
        <v>422</v>
      </c>
      <c r="E361" s="15">
        <v>2017</v>
      </c>
      <c r="F361" s="15" t="s">
        <v>94</v>
      </c>
      <c r="G361" s="15">
        <v>3</v>
      </c>
      <c r="H361" s="51">
        <v>0</v>
      </c>
      <c r="I361" s="50">
        <f t="shared" si="18"/>
        <v>0</v>
      </c>
      <c r="J361" s="50">
        <f t="shared" si="19"/>
        <v>0</v>
      </c>
      <c r="K361" s="50">
        <f t="shared" si="20"/>
        <v>0</v>
      </c>
      <c r="L361" s="15"/>
      <c r="M361" s="15"/>
      <c r="N361" s="15"/>
      <c r="O361" s="15"/>
      <c r="P361" s="15"/>
      <c r="Q361" s="15"/>
      <c r="R361" s="15"/>
      <c r="S361" s="15"/>
    </row>
    <row r="362" spans="2:19" x14ac:dyDescent="0.3">
      <c r="B362" s="53">
        <v>2020</v>
      </c>
      <c r="C362" s="15" t="s">
        <v>421</v>
      </c>
      <c r="D362" s="15" t="s">
        <v>420</v>
      </c>
      <c r="E362" s="15">
        <v>2019</v>
      </c>
      <c r="F362" s="15" t="s">
        <v>82</v>
      </c>
      <c r="G362" s="15">
        <v>5</v>
      </c>
      <c r="H362" s="51">
        <v>5</v>
      </c>
      <c r="I362" s="50">
        <f t="shared" si="18"/>
        <v>0</v>
      </c>
      <c r="J362" s="50">
        <f t="shared" si="19"/>
        <v>0</v>
      </c>
      <c r="K362" s="50">
        <f t="shared" si="20"/>
        <v>5</v>
      </c>
      <c r="L362" s="15"/>
      <c r="M362" s="15"/>
      <c r="N362" s="15"/>
      <c r="O362" s="15"/>
      <c r="P362" s="15"/>
      <c r="Q362" s="15"/>
      <c r="R362" s="15"/>
      <c r="S362" s="15"/>
    </row>
    <row r="363" spans="2:19" x14ac:dyDescent="0.3">
      <c r="B363" s="53">
        <v>2020</v>
      </c>
      <c r="C363" s="15" t="s">
        <v>419</v>
      </c>
      <c r="D363" s="15" t="s">
        <v>88</v>
      </c>
      <c r="E363" s="15">
        <v>2014</v>
      </c>
      <c r="F363" s="15" t="s">
        <v>90</v>
      </c>
      <c r="G363" s="15">
        <v>5</v>
      </c>
      <c r="H363" s="51">
        <v>0</v>
      </c>
      <c r="I363" s="50">
        <f t="shared" si="18"/>
        <v>0</v>
      </c>
      <c r="J363" s="50">
        <f t="shared" si="19"/>
        <v>0</v>
      </c>
      <c r="K363" s="50">
        <f t="shared" si="20"/>
        <v>0</v>
      </c>
      <c r="L363" s="15"/>
      <c r="M363" s="15"/>
      <c r="N363" s="15"/>
      <c r="O363" s="15"/>
      <c r="P363" s="15"/>
      <c r="Q363" s="15"/>
      <c r="R363" s="15"/>
      <c r="S363" s="15"/>
    </row>
    <row r="364" spans="2:19" x14ac:dyDescent="0.3">
      <c r="B364" s="53">
        <v>2020</v>
      </c>
      <c r="C364" s="15" t="s">
        <v>419</v>
      </c>
      <c r="D364" s="15" t="s">
        <v>418</v>
      </c>
      <c r="E364" s="15">
        <v>2019</v>
      </c>
      <c r="F364" s="15" t="s">
        <v>90</v>
      </c>
      <c r="G364" s="15">
        <v>5</v>
      </c>
      <c r="H364" s="51">
        <v>13</v>
      </c>
      <c r="I364" s="50">
        <f t="shared" si="18"/>
        <v>0</v>
      </c>
      <c r="J364" s="50">
        <f t="shared" si="19"/>
        <v>0</v>
      </c>
      <c r="K364" s="50">
        <f t="shared" si="20"/>
        <v>13</v>
      </c>
      <c r="L364" s="15"/>
      <c r="M364" s="15"/>
      <c r="N364" s="15"/>
      <c r="O364" s="15"/>
      <c r="P364" s="15"/>
      <c r="Q364" s="15"/>
      <c r="R364" s="15"/>
      <c r="S364" s="15"/>
    </row>
    <row r="365" spans="2:19" x14ac:dyDescent="0.3">
      <c r="B365" s="53">
        <v>2020</v>
      </c>
      <c r="C365" s="15" t="s">
        <v>417</v>
      </c>
      <c r="D365" s="15" t="s">
        <v>88</v>
      </c>
      <c r="E365" s="15">
        <v>2017</v>
      </c>
      <c r="F365" s="15" t="s">
        <v>307</v>
      </c>
      <c r="G365" s="15">
        <v>3</v>
      </c>
      <c r="H365" s="51">
        <v>2</v>
      </c>
      <c r="I365" s="50">
        <f t="shared" si="18"/>
        <v>2</v>
      </c>
      <c r="J365" s="50">
        <f t="shared" si="19"/>
        <v>0</v>
      </c>
      <c r="K365" s="50">
        <f t="shared" si="20"/>
        <v>0</v>
      </c>
      <c r="L365" s="15"/>
      <c r="M365" s="15"/>
      <c r="N365" s="15"/>
      <c r="O365" s="15"/>
      <c r="P365" s="15"/>
      <c r="Q365" s="15"/>
      <c r="R365" s="15"/>
      <c r="S365" s="15"/>
    </row>
    <row r="366" spans="2:19" x14ac:dyDescent="0.3">
      <c r="B366" s="53">
        <v>2020</v>
      </c>
      <c r="C366" s="15" t="s">
        <v>416</v>
      </c>
      <c r="D366" s="15" t="s">
        <v>88</v>
      </c>
      <c r="E366" s="15">
        <v>2019</v>
      </c>
      <c r="F366" s="15" t="s">
        <v>94</v>
      </c>
      <c r="G366" s="15">
        <v>5</v>
      </c>
      <c r="H366" s="51">
        <v>9</v>
      </c>
      <c r="I366" s="50">
        <f t="shared" si="18"/>
        <v>0</v>
      </c>
      <c r="J366" s="50">
        <f t="shared" si="19"/>
        <v>0</v>
      </c>
      <c r="K366" s="50">
        <f t="shared" si="20"/>
        <v>9</v>
      </c>
      <c r="L366" s="15"/>
      <c r="M366" s="15"/>
      <c r="N366" s="15"/>
      <c r="O366" s="15"/>
      <c r="P366" s="15"/>
      <c r="Q366" s="15"/>
      <c r="R366" s="15"/>
      <c r="S366" s="15"/>
    </row>
    <row r="367" spans="2:19" x14ac:dyDescent="0.3">
      <c r="B367" s="53">
        <v>2020</v>
      </c>
      <c r="C367" s="15" t="s">
        <v>415</v>
      </c>
      <c r="D367" s="15" t="s">
        <v>88</v>
      </c>
      <c r="E367" s="15">
        <v>2015</v>
      </c>
      <c r="F367" s="15" t="s">
        <v>99</v>
      </c>
      <c r="G367" s="15">
        <v>5</v>
      </c>
      <c r="H367" s="51">
        <v>1</v>
      </c>
      <c r="I367" s="50">
        <f t="shared" si="18"/>
        <v>0</v>
      </c>
      <c r="J367" s="50">
        <f t="shared" si="19"/>
        <v>0</v>
      </c>
      <c r="K367" s="50">
        <f t="shared" si="20"/>
        <v>1</v>
      </c>
      <c r="L367" s="15"/>
      <c r="M367" s="15"/>
      <c r="N367" s="15"/>
      <c r="O367" s="15"/>
      <c r="P367" s="15"/>
      <c r="Q367" s="15"/>
      <c r="R367" s="15"/>
      <c r="S367" s="15"/>
    </row>
    <row r="368" spans="2:19" x14ac:dyDescent="0.3">
      <c r="B368" s="53">
        <v>2020</v>
      </c>
      <c r="C368" s="15" t="s">
        <v>414</v>
      </c>
      <c r="D368" s="15" t="s">
        <v>413</v>
      </c>
      <c r="E368" s="15">
        <v>2018</v>
      </c>
      <c r="F368" s="15" t="s">
        <v>101</v>
      </c>
      <c r="G368" s="15">
        <v>4</v>
      </c>
      <c r="H368" s="51">
        <v>1</v>
      </c>
      <c r="I368" s="50">
        <f t="shared" si="18"/>
        <v>0</v>
      </c>
      <c r="J368" s="50">
        <f t="shared" si="19"/>
        <v>1</v>
      </c>
      <c r="K368" s="50">
        <f t="shared" si="20"/>
        <v>0</v>
      </c>
      <c r="L368" s="15"/>
      <c r="M368" s="15"/>
      <c r="N368" s="15"/>
      <c r="O368" s="15"/>
      <c r="P368" s="15"/>
      <c r="Q368" s="15"/>
      <c r="R368" s="15"/>
      <c r="S368" s="15"/>
    </row>
    <row r="369" spans="2:19" x14ac:dyDescent="0.3">
      <c r="B369" s="53">
        <v>2020</v>
      </c>
      <c r="C369" s="15" t="s">
        <v>412</v>
      </c>
      <c r="D369" s="15" t="s">
        <v>411</v>
      </c>
      <c r="E369" s="15">
        <v>2014</v>
      </c>
      <c r="F369" s="15" t="s">
        <v>94</v>
      </c>
      <c r="G369" s="15">
        <v>4</v>
      </c>
      <c r="H369" s="51">
        <v>2</v>
      </c>
      <c r="I369" s="50">
        <f t="shared" si="18"/>
        <v>0</v>
      </c>
      <c r="J369" s="50">
        <f t="shared" si="19"/>
        <v>2</v>
      </c>
      <c r="K369" s="50">
        <f t="shared" si="20"/>
        <v>0</v>
      </c>
      <c r="L369" s="15"/>
      <c r="M369" s="15"/>
      <c r="N369" s="15"/>
      <c r="O369" s="15"/>
      <c r="P369" s="15"/>
      <c r="Q369" s="15"/>
      <c r="R369" s="15"/>
      <c r="S369" s="15"/>
    </row>
    <row r="370" spans="2:19" x14ac:dyDescent="0.3">
      <c r="B370" s="53">
        <v>2020</v>
      </c>
      <c r="C370" s="15" t="s">
        <v>410</v>
      </c>
      <c r="D370" s="15" t="s">
        <v>409</v>
      </c>
      <c r="E370" s="15">
        <v>2021</v>
      </c>
      <c r="F370" s="15" t="s">
        <v>85</v>
      </c>
      <c r="G370" s="15">
        <v>5</v>
      </c>
      <c r="H370" s="51">
        <v>0</v>
      </c>
      <c r="I370" s="50">
        <f t="shared" si="18"/>
        <v>0</v>
      </c>
      <c r="J370" s="50">
        <f t="shared" si="19"/>
        <v>0</v>
      </c>
      <c r="K370" s="50">
        <f t="shared" si="20"/>
        <v>0</v>
      </c>
      <c r="L370" s="15"/>
      <c r="M370" s="15"/>
      <c r="N370" s="15"/>
      <c r="O370" s="15"/>
      <c r="P370" s="15"/>
      <c r="Q370" s="15"/>
      <c r="R370" s="15"/>
      <c r="S370" s="15"/>
    </row>
    <row r="371" spans="2:19" x14ac:dyDescent="0.3">
      <c r="B371" s="53">
        <v>2020</v>
      </c>
      <c r="C371" s="15" t="s">
        <v>408</v>
      </c>
      <c r="D371" s="15" t="s">
        <v>407</v>
      </c>
      <c r="E371" s="15">
        <v>2021</v>
      </c>
      <c r="F371" s="15" t="s">
        <v>77</v>
      </c>
      <c r="G371" s="15">
        <v>5</v>
      </c>
      <c r="H371" s="51">
        <v>0</v>
      </c>
      <c r="I371" s="50">
        <f t="shared" si="18"/>
        <v>0</v>
      </c>
      <c r="J371" s="50">
        <f t="shared" si="19"/>
        <v>0</v>
      </c>
      <c r="K371" s="50">
        <f t="shared" si="20"/>
        <v>0</v>
      </c>
      <c r="L371" s="15"/>
      <c r="M371" s="15"/>
      <c r="N371" s="15"/>
      <c r="O371" s="15"/>
      <c r="P371" s="15"/>
      <c r="Q371" s="15"/>
      <c r="R371" s="15"/>
      <c r="S371" s="15"/>
    </row>
    <row r="372" spans="2:19" x14ac:dyDescent="0.3">
      <c r="B372" s="53">
        <v>2020</v>
      </c>
      <c r="C372" s="15" t="s">
        <v>406</v>
      </c>
      <c r="D372" s="15" t="s">
        <v>88</v>
      </c>
      <c r="E372" s="15">
        <v>2017</v>
      </c>
      <c r="F372" s="15" t="s">
        <v>117</v>
      </c>
      <c r="G372" s="15">
        <v>5</v>
      </c>
      <c r="H372" s="51">
        <v>26</v>
      </c>
      <c r="I372" s="50">
        <f t="shared" si="18"/>
        <v>0</v>
      </c>
      <c r="J372" s="50">
        <f t="shared" si="19"/>
        <v>0</v>
      </c>
      <c r="K372" s="50">
        <f t="shared" si="20"/>
        <v>26</v>
      </c>
      <c r="L372" s="15"/>
      <c r="M372" s="15"/>
      <c r="N372" s="15"/>
      <c r="O372" s="15"/>
      <c r="P372" s="15"/>
      <c r="Q372" s="15"/>
      <c r="R372" s="15"/>
      <c r="S372" s="15"/>
    </row>
    <row r="373" spans="2:19" x14ac:dyDescent="0.3">
      <c r="B373" s="53">
        <v>2020</v>
      </c>
      <c r="C373" s="15" t="s">
        <v>405</v>
      </c>
      <c r="D373" s="15" t="s">
        <v>88</v>
      </c>
      <c r="E373" s="15">
        <v>2019</v>
      </c>
      <c r="F373" s="15" t="s">
        <v>77</v>
      </c>
      <c r="G373" s="15">
        <v>5</v>
      </c>
      <c r="H373" s="51">
        <v>69</v>
      </c>
      <c r="I373" s="50">
        <f t="shared" si="18"/>
        <v>0</v>
      </c>
      <c r="J373" s="50">
        <f t="shared" si="19"/>
        <v>0</v>
      </c>
      <c r="K373" s="50">
        <f t="shared" si="20"/>
        <v>69</v>
      </c>
      <c r="L373" s="15"/>
      <c r="M373" s="15"/>
      <c r="N373" s="15"/>
      <c r="O373" s="15"/>
      <c r="P373" s="15"/>
      <c r="Q373" s="15"/>
      <c r="R373" s="15"/>
      <c r="S373" s="15"/>
    </row>
    <row r="374" spans="2:19" x14ac:dyDescent="0.3">
      <c r="B374" s="53">
        <v>2020</v>
      </c>
      <c r="C374" s="15" t="s">
        <v>404</v>
      </c>
      <c r="D374" s="15" t="s">
        <v>88</v>
      </c>
      <c r="E374" s="15">
        <v>2020</v>
      </c>
      <c r="F374" s="15" t="s">
        <v>117</v>
      </c>
      <c r="G374" s="15">
        <v>4</v>
      </c>
      <c r="H374" s="51">
        <v>2</v>
      </c>
      <c r="I374" s="50">
        <f t="shared" si="18"/>
        <v>0</v>
      </c>
      <c r="J374" s="50">
        <f t="shared" si="19"/>
        <v>2</v>
      </c>
      <c r="K374" s="50">
        <f t="shared" si="20"/>
        <v>0</v>
      </c>
      <c r="L374" s="15"/>
      <c r="M374" s="15"/>
      <c r="N374" s="15"/>
      <c r="O374" s="15"/>
      <c r="P374" s="15"/>
      <c r="Q374" s="15"/>
      <c r="R374" s="15"/>
      <c r="S374" s="15"/>
    </row>
    <row r="375" spans="2:19" x14ac:dyDescent="0.3">
      <c r="B375" s="53">
        <v>2020</v>
      </c>
      <c r="C375" s="15" t="s">
        <v>403</v>
      </c>
      <c r="D375" s="15" t="s">
        <v>402</v>
      </c>
      <c r="E375" s="15">
        <v>2015</v>
      </c>
      <c r="F375" s="15" t="s">
        <v>117</v>
      </c>
      <c r="G375" s="15">
        <v>5</v>
      </c>
      <c r="H375" s="51">
        <v>13</v>
      </c>
      <c r="I375" s="50">
        <f t="shared" si="18"/>
        <v>0</v>
      </c>
      <c r="J375" s="50">
        <f t="shared" si="19"/>
        <v>0</v>
      </c>
      <c r="K375" s="50">
        <f t="shared" si="20"/>
        <v>13</v>
      </c>
      <c r="L375" s="15"/>
      <c r="M375" s="15"/>
      <c r="N375" s="15"/>
      <c r="O375" s="15"/>
      <c r="P375" s="15"/>
      <c r="Q375" s="15"/>
      <c r="R375" s="15"/>
      <c r="S375" s="15"/>
    </row>
    <row r="376" spans="2:19" x14ac:dyDescent="0.3">
      <c r="B376" s="53">
        <v>2020</v>
      </c>
      <c r="C376" s="15" t="s">
        <v>400</v>
      </c>
      <c r="D376" s="15" t="s">
        <v>401</v>
      </c>
      <c r="E376" s="15">
        <v>2015</v>
      </c>
      <c r="F376" s="15" t="s">
        <v>94</v>
      </c>
      <c r="G376" s="15">
        <v>5</v>
      </c>
      <c r="H376" s="51">
        <v>13</v>
      </c>
      <c r="I376" s="50">
        <f t="shared" si="18"/>
        <v>0</v>
      </c>
      <c r="J376" s="50">
        <f t="shared" si="19"/>
        <v>0</v>
      </c>
      <c r="K376" s="50">
        <f t="shared" si="20"/>
        <v>13</v>
      </c>
      <c r="L376" s="15"/>
      <c r="M376" s="15"/>
      <c r="N376" s="15"/>
      <c r="O376" s="15"/>
      <c r="P376" s="15"/>
      <c r="Q376" s="15"/>
      <c r="R376" s="15"/>
      <c r="S376" s="15"/>
    </row>
    <row r="377" spans="2:19" x14ac:dyDescent="0.3">
      <c r="B377" s="53">
        <v>2020</v>
      </c>
      <c r="C377" s="15" t="s">
        <v>400</v>
      </c>
      <c r="D377" s="15" t="s">
        <v>399</v>
      </c>
      <c r="E377" s="15">
        <v>2020</v>
      </c>
      <c r="F377" s="15" t="s">
        <v>117</v>
      </c>
      <c r="G377" s="15">
        <v>5</v>
      </c>
      <c r="H377" s="51">
        <v>0</v>
      </c>
      <c r="I377" s="50">
        <f t="shared" si="18"/>
        <v>0</v>
      </c>
      <c r="J377" s="50">
        <f t="shared" si="19"/>
        <v>0</v>
      </c>
      <c r="K377" s="50">
        <f t="shared" si="20"/>
        <v>0</v>
      </c>
      <c r="L377" s="15"/>
      <c r="M377" s="15"/>
      <c r="N377" s="15"/>
      <c r="O377" s="15"/>
      <c r="P377" s="15"/>
      <c r="Q377" s="15"/>
      <c r="R377" s="15"/>
      <c r="S377" s="15"/>
    </row>
    <row r="378" spans="2:19" x14ac:dyDescent="0.3">
      <c r="B378" s="53">
        <v>2020</v>
      </c>
      <c r="C378" s="15" t="s">
        <v>398</v>
      </c>
      <c r="D378" s="15" t="s">
        <v>88</v>
      </c>
      <c r="E378" s="15">
        <v>2014</v>
      </c>
      <c r="F378" s="15" t="s">
        <v>94</v>
      </c>
      <c r="G378" s="15">
        <v>4</v>
      </c>
      <c r="H378" s="51">
        <v>27</v>
      </c>
      <c r="I378" s="50">
        <f t="shared" si="18"/>
        <v>0</v>
      </c>
      <c r="J378" s="50">
        <f t="shared" si="19"/>
        <v>27</v>
      </c>
      <c r="K378" s="50">
        <f t="shared" si="20"/>
        <v>0</v>
      </c>
      <c r="L378" s="15"/>
      <c r="M378" s="15"/>
      <c r="N378" s="15"/>
      <c r="O378" s="15"/>
      <c r="P378" s="15"/>
      <c r="Q378" s="15"/>
      <c r="R378" s="15"/>
      <c r="S378" s="15"/>
    </row>
    <row r="379" spans="2:19" x14ac:dyDescent="0.3">
      <c r="B379" s="53">
        <v>2020</v>
      </c>
      <c r="C379" s="15" t="s">
        <v>398</v>
      </c>
      <c r="D379" s="15" t="s">
        <v>397</v>
      </c>
      <c r="E379" s="15">
        <v>2020</v>
      </c>
      <c r="F379" s="15" t="s">
        <v>94</v>
      </c>
      <c r="G379" s="15">
        <v>3</v>
      </c>
      <c r="H379" s="51">
        <v>0</v>
      </c>
      <c r="I379" s="50">
        <f t="shared" si="18"/>
        <v>0</v>
      </c>
      <c r="J379" s="50">
        <f t="shared" si="19"/>
        <v>0</v>
      </c>
      <c r="K379" s="50">
        <f t="shared" si="20"/>
        <v>0</v>
      </c>
      <c r="L379" s="15"/>
      <c r="M379" s="15"/>
      <c r="N379" s="15"/>
      <c r="O379" s="15"/>
      <c r="P379" s="15"/>
      <c r="Q379" s="15"/>
      <c r="R379" s="15"/>
      <c r="S379" s="15"/>
    </row>
    <row r="380" spans="2:19" x14ac:dyDescent="0.3">
      <c r="B380" s="53">
        <v>2020</v>
      </c>
      <c r="C380" s="15" t="s">
        <v>396</v>
      </c>
      <c r="D380" s="15" t="s">
        <v>395</v>
      </c>
      <c r="E380" s="15">
        <v>2015</v>
      </c>
      <c r="F380" s="15" t="s">
        <v>94</v>
      </c>
      <c r="G380" s="15">
        <v>4</v>
      </c>
      <c r="H380" s="51">
        <v>122</v>
      </c>
      <c r="I380" s="50">
        <f t="shared" si="18"/>
        <v>0</v>
      </c>
      <c r="J380" s="50">
        <f t="shared" si="19"/>
        <v>122</v>
      </c>
      <c r="K380" s="50">
        <f t="shared" si="20"/>
        <v>0</v>
      </c>
      <c r="L380" s="15"/>
      <c r="M380" s="15"/>
      <c r="N380" s="15"/>
      <c r="O380" s="15"/>
      <c r="P380" s="15"/>
      <c r="Q380" s="15"/>
      <c r="R380" s="15"/>
      <c r="S380" s="15"/>
    </row>
    <row r="381" spans="2:19" x14ac:dyDescent="0.3">
      <c r="B381" s="53">
        <v>2020</v>
      </c>
      <c r="C381" s="15" t="s">
        <v>394</v>
      </c>
      <c r="D381" s="15" t="s">
        <v>88</v>
      </c>
      <c r="E381" s="15">
        <v>2017</v>
      </c>
      <c r="F381" s="15" t="s">
        <v>117</v>
      </c>
      <c r="G381" s="15">
        <v>5</v>
      </c>
      <c r="H381" s="51">
        <v>116</v>
      </c>
      <c r="I381" s="50">
        <f t="shared" si="18"/>
        <v>0</v>
      </c>
      <c r="J381" s="50">
        <f t="shared" si="19"/>
        <v>0</v>
      </c>
      <c r="K381" s="50">
        <f t="shared" si="20"/>
        <v>116</v>
      </c>
      <c r="L381" s="15"/>
      <c r="M381" s="15"/>
      <c r="N381" s="15"/>
      <c r="O381" s="15"/>
      <c r="P381" s="15"/>
      <c r="Q381" s="15"/>
      <c r="R381" s="15"/>
      <c r="S381" s="15"/>
    </row>
    <row r="382" spans="2:19" x14ac:dyDescent="0.3">
      <c r="B382" s="53">
        <v>2020</v>
      </c>
      <c r="C382" s="15" t="s">
        <v>393</v>
      </c>
      <c r="D382" s="15" t="s">
        <v>88</v>
      </c>
      <c r="E382" s="15">
        <v>2016</v>
      </c>
      <c r="F382" s="15" t="s">
        <v>117</v>
      </c>
      <c r="G382" s="15">
        <v>5</v>
      </c>
      <c r="H382" s="51">
        <v>20</v>
      </c>
      <c r="I382" s="50">
        <f t="shared" si="18"/>
        <v>0</v>
      </c>
      <c r="J382" s="50">
        <f t="shared" si="19"/>
        <v>0</v>
      </c>
      <c r="K382" s="50">
        <f t="shared" si="20"/>
        <v>20</v>
      </c>
      <c r="L382" s="15"/>
      <c r="M382" s="15"/>
      <c r="N382" s="15"/>
      <c r="O382" s="15"/>
      <c r="P382" s="15"/>
      <c r="Q382" s="15"/>
      <c r="R382" s="15"/>
      <c r="S382" s="15"/>
    </row>
    <row r="383" spans="2:19" x14ac:dyDescent="0.3">
      <c r="B383" s="53">
        <v>2020</v>
      </c>
      <c r="C383" s="15" t="s">
        <v>392</v>
      </c>
      <c r="D383" s="15" t="s">
        <v>391</v>
      </c>
      <c r="E383" s="15">
        <v>2017</v>
      </c>
      <c r="F383" s="15" t="s">
        <v>82</v>
      </c>
      <c r="G383" s="15">
        <v>5</v>
      </c>
      <c r="H383" s="51">
        <v>101</v>
      </c>
      <c r="I383" s="50">
        <f t="shared" si="18"/>
        <v>0</v>
      </c>
      <c r="J383" s="50">
        <f t="shared" si="19"/>
        <v>0</v>
      </c>
      <c r="K383" s="50">
        <f t="shared" si="20"/>
        <v>101</v>
      </c>
      <c r="L383" s="15"/>
      <c r="M383" s="15"/>
      <c r="N383" s="15"/>
      <c r="O383" s="15"/>
      <c r="P383" s="15"/>
      <c r="Q383" s="15"/>
      <c r="R383" s="15"/>
      <c r="S383" s="15"/>
    </row>
    <row r="384" spans="2:19" x14ac:dyDescent="0.3">
      <c r="B384" s="53">
        <v>2020</v>
      </c>
      <c r="C384" s="15" t="s">
        <v>390</v>
      </c>
      <c r="D384" s="15" t="s">
        <v>389</v>
      </c>
      <c r="E384" s="15">
        <v>2018</v>
      </c>
      <c r="F384" s="15" t="s">
        <v>77</v>
      </c>
      <c r="G384" s="15">
        <v>5</v>
      </c>
      <c r="H384" s="51">
        <v>0</v>
      </c>
      <c r="I384" s="50">
        <f t="shared" si="18"/>
        <v>0</v>
      </c>
      <c r="J384" s="50">
        <f t="shared" si="19"/>
        <v>0</v>
      </c>
      <c r="K384" s="50">
        <f t="shared" si="20"/>
        <v>0</v>
      </c>
      <c r="L384" s="15"/>
      <c r="M384" s="15"/>
      <c r="N384" s="15"/>
      <c r="O384" s="15"/>
      <c r="P384" s="15"/>
      <c r="Q384" s="15"/>
      <c r="R384" s="15"/>
      <c r="S384" s="15"/>
    </row>
    <row r="385" spans="2:19" x14ac:dyDescent="0.3">
      <c r="B385" s="53">
        <v>2020</v>
      </c>
      <c r="C385" s="15" t="s">
        <v>388</v>
      </c>
      <c r="D385" s="15" t="s">
        <v>387</v>
      </c>
      <c r="E385" s="15">
        <v>2018</v>
      </c>
      <c r="F385" s="15" t="s">
        <v>77</v>
      </c>
      <c r="G385" s="15">
        <v>5</v>
      </c>
      <c r="H385" s="51">
        <v>34</v>
      </c>
      <c r="I385" s="50">
        <f t="shared" si="18"/>
        <v>0</v>
      </c>
      <c r="J385" s="50">
        <f t="shared" si="19"/>
        <v>0</v>
      </c>
      <c r="K385" s="50">
        <f t="shared" si="20"/>
        <v>34</v>
      </c>
      <c r="L385" s="15"/>
      <c r="M385" s="15"/>
      <c r="N385" s="15"/>
      <c r="O385" s="15"/>
      <c r="P385" s="15"/>
      <c r="Q385" s="15"/>
      <c r="R385" s="15"/>
      <c r="S385" s="15"/>
    </row>
    <row r="386" spans="2:19" x14ac:dyDescent="0.3">
      <c r="B386" s="53">
        <v>2020</v>
      </c>
      <c r="C386" s="15" t="s">
        <v>386</v>
      </c>
      <c r="D386" s="15" t="s">
        <v>385</v>
      </c>
      <c r="E386" s="15">
        <v>2015</v>
      </c>
      <c r="F386" s="15" t="s">
        <v>82</v>
      </c>
      <c r="G386" s="15">
        <v>5</v>
      </c>
      <c r="H386" s="51">
        <v>135</v>
      </c>
      <c r="I386" s="50">
        <f t="shared" si="18"/>
        <v>0</v>
      </c>
      <c r="J386" s="50">
        <f t="shared" si="19"/>
        <v>0</v>
      </c>
      <c r="K386" s="50">
        <f t="shared" si="20"/>
        <v>135</v>
      </c>
      <c r="L386" s="15"/>
      <c r="M386" s="15"/>
      <c r="N386" s="15"/>
      <c r="O386" s="15"/>
      <c r="P386" s="15"/>
      <c r="Q386" s="15"/>
      <c r="R386" s="15"/>
      <c r="S386" s="15"/>
    </row>
    <row r="387" spans="2:19" x14ac:dyDescent="0.3">
      <c r="B387" s="53">
        <v>2020</v>
      </c>
      <c r="C387" s="15" t="s">
        <v>384</v>
      </c>
      <c r="D387" s="15" t="s">
        <v>383</v>
      </c>
      <c r="E387" s="15">
        <v>2015</v>
      </c>
      <c r="F387" s="15" t="s">
        <v>117</v>
      </c>
      <c r="G387" s="15">
        <v>5</v>
      </c>
      <c r="H387" s="51">
        <v>0</v>
      </c>
      <c r="I387" s="50">
        <f t="shared" si="18"/>
        <v>0</v>
      </c>
      <c r="J387" s="50">
        <f t="shared" si="19"/>
        <v>0</v>
      </c>
      <c r="K387" s="50">
        <f t="shared" si="20"/>
        <v>0</v>
      </c>
      <c r="L387" s="15"/>
      <c r="M387" s="15"/>
      <c r="N387" s="15"/>
      <c r="O387" s="15"/>
      <c r="P387" s="15"/>
      <c r="Q387" s="15"/>
      <c r="R387" s="15"/>
      <c r="S387" s="15"/>
    </row>
    <row r="388" spans="2:19" x14ac:dyDescent="0.3">
      <c r="B388" s="53">
        <v>2020</v>
      </c>
      <c r="C388" s="15" t="s">
        <v>382</v>
      </c>
      <c r="D388" s="15" t="s">
        <v>88</v>
      </c>
      <c r="E388" s="15">
        <v>2013</v>
      </c>
      <c r="F388" s="15" t="s">
        <v>85</v>
      </c>
      <c r="G388" s="15">
        <v>5</v>
      </c>
      <c r="H388" s="51">
        <v>0</v>
      </c>
      <c r="I388" s="50">
        <f t="shared" si="18"/>
        <v>0</v>
      </c>
      <c r="J388" s="50">
        <f t="shared" si="19"/>
        <v>0</v>
      </c>
      <c r="K388" s="50">
        <f t="shared" si="20"/>
        <v>0</v>
      </c>
      <c r="L388" s="15"/>
      <c r="M388" s="15"/>
      <c r="N388" s="15"/>
      <c r="O388" s="15"/>
      <c r="P388" s="15"/>
      <c r="Q388" s="15"/>
      <c r="R388" s="15"/>
      <c r="S388" s="15"/>
    </row>
    <row r="389" spans="2:19" x14ac:dyDescent="0.3">
      <c r="B389" s="53">
        <v>2020</v>
      </c>
      <c r="C389" s="15" t="s">
        <v>381</v>
      </c>
      <c r="D389" s="15" t="s">
        <v>380</v>
      </c>
      <c r="E389" s="15">
        <v>2020</v>
      </c>
      <c r="F389" s="15" t="s">
        <v>137</v>
      </c>
      <c r="G389" s="15">
        <v>5</v>
      </c>
      <c r="H389" s="51">
        <v>0</v>
      </c>
      <c r="I389" s="50">
        <f t="shared" si="18"/>
        <v>0</v>
      </c>
      <c r="J389" s="50">
        <f t="shared" si="19"/>
        <v>0</v>
      </c>
      <c r="K389" s="50">
        <f t="shared" si="20"/>
        <v>0</v>
      </c>
      <c r="L389" s="15"/>
      <c r="M389" s="15"/>
      <c r="N389" s="15"/>
      <c r="O389" s="15"/>
      <c r="P389" s="15"/>
      <c r="Q389" s="15"/>
      <c r="R389" s="15"/>
      <c r="S389" s="15"/>
    </row>
    <row r="390" spans="2:19" x14ac:dyDescent="0.3">
      <c r="B390" s="53">
        <v>2020</v>
      </c>
      <c r="C390" s="15" t="s">
        <v>379</v>
      </c>
      <c r="D390" s="15" t="s">
        <v>88</v>
      </c>
      <c r="E390" s="15">
        <v>2017</v>
      </c>
      <c r="F390" s="15" t="s">
        <v>82</v>
      </c>
      <c r="G390" s="15">
        <v>5</v>
      </c>
      <c r="H390" s="51">
        <v>2</v>
      </c>
      <c r="I390" s="50">
        <f t="shared" si="18"/>
        <v>0</v>
      </c>
      <c r="J390" s="50">
        <f t="shared" si="19"/>
        <v>0</v>
      </c>
      <c r="K390" s="50">
        <f t="shared" si="20"/>
        <v>2</v>
      </c>
      <c r="L390" s="15"/>
      <c r="M390" s="15"/>
      <c r="N390" s="15"/>
      <c r="O390" s="15"/>
      <c r="P390" s="15"/>
      <c r="Q390" s="15"/>
      <c r="R390" s="15"/>
      <c r="S390" s="15"/>
    </row>
    <row r="391" spans="2:19" x14ac:dyDescent="0.3">
      <c r="B391" s="53">
        <v>2020</v>
      </c>
      <c r="C391" s="15" t="s">
        <v>378</v>
      </c>
      <c r="D391" s="15" t="s">
        <v>377</v>
      </c>
      <c r="E391" s="15">
        <v>2017</v>
      </c>
      <c r="F391" s="15" t="s">
        <v>82</v>
      </c>
      <c r="G391" s="15">
        <v>5</v>
      </c>
      <c r="H391" s="51">
        <v>38</v>
      </c>
      <c r="I391" s="50">
        <f t="shared" si="18"/>
        <v>0</v>
      </c>
      <c r="J391" s="50">
        <f t="shared" si="19"/>
        <v>0</v>
      </c>
      <c r="K391" s="50">
        <f t="shared" si="20"/>
        <v>38</v>
      </c>
      <c r="L391" s="15"/>
      <c r="M391" s="15"/>
      <c r="N391" s="15"/>
      <c r="O391" s="15"/>
      <c r="P391" s="15"/>
      <c r="Q391" s="15"/>
      <c r="R391" s="15"/>
      <c r="S391" s="15"/>
    </row>
    <row r="392" spans="2:19" x14ac:dyDescent="0.3">
      <c r="B392" s="53">
        <v>2020</v>
      </c>
      <c r="C392" s="15" t="s">
        <v>376</v>
      </c>
      <c r="D392" s="15" t="s">
        <v>375</v>
      </c>
      <c r="E392" s="15">
        <v>2018</v>
      </c>
      <c r="F392" s="15" t="s">
        <v>85</v>
      </c>
      <c r="G392" s="15">
        <v>5</v>
      </c>
      <c r="H392" s="51">
        <v>8</v>
      </c>
      <c r="I392" s="50">
        <f t="shared" si="18"/>
        <v>0</v>
      </c>
      <c r="J392" s="50">
        <f t="shared" si="19"/>
        <v>0</v>
      </c>
      <c r="K392" s="50">
        <f t="shared" si="20"/>
        <v>8</v>
      </c>
      <c r="L392" s="15"/>
      <c r="M392" s="15"/>
      <c r="N392" s="15"/>
      <c r="O392" s="15"/>
      <c r="P392" s="15"/>
      <c r="Q392" s="15"/>
      <c r="R392" s="15"/>
      <c r="S392" s="15"/>
    </row>
    <row r="393" spans="2:19" x14ac:dyDescent="0.3">
      <c r="B393" s="53">
        <v>2020</v>
      </c>
      <c r="C393" s="15" t="s">
        <v>374</v>
      </c>
      <c r="D393" s="15" t="s">
        <v>373</v>
      </c>
      <c r="E393" s="15">
        <v>2015</v>
      </c>
      <c r="F393" s="15" t="s">
        <v>90</v>
      </c>
      <c r="G393" s="15">
        <v>5</v>
      </c>
      <c r="H393" s="51">
        <v>1</v>
      </c>
      <c r="I393" s="50">
        <f t="shared" si="18"/>
        <v>0</v>
      </c>
      <c r="J393" s="50">
        <f t="shared" si="19"/>
        <v>0</v>
      </c>
      <c r="K393" s="50">
        <f t="shared" si="20"/>
        <v>1</v>
      </c>
      <c r="L393" s="15"/>
      <c r="M393" s="15"/>
      <c r="N393" s="15"/>
      <c r="O393" s="15"/>
      <c r="P393" s="15"/>
      <c r="Q393" s="15"/>
      <c r="R393" s="15"/>
      <c r="S393" s="15"/>
    </row>
    <row r="394" spans="2:19" x14ac:dyDescent="0.3">
      <c r="B394" s="53">
        <v>2020</v>
      </c>
      <c r="C394" s="15" t="s">
        <v>372</v>
      </c>
      <c r="D394" s="15" t="s">
        <v>88</v>
      </c>
      <c r="E394" s="15">
        <v>2015</v>
      </c>
      <c r="F394" s="15" t="s">
        <v>85</v>
      </c>
      <c r="G394" s="15">
        <v>5</v>
      </c>
      <c r="H394" s="51">
        <v>1</v>
      </c>
      <c r="I394" s="50">
        <f t="shared" si="18"/>
        <v>0</v>
      </c>
      <c r="J394" s="50">
        <f t="shared" si="19"/>
        <v>0</v>
      </c>
      <c r="K394" s="50">
        <f t="shared" si="20"/>
        <v>1</v>
      </c>
      <c r="L394" s="15"/>
      <c r="M394" s="15"/>
      <c r="N394" s="15"/>
      <c r="O394" s="15"/>
      <c r="P394" s="15"/>
      <c r="Q394" s="15"/>
      <c r="R394" s="15"/>
      <c r="S394" s="15"/>
    </row>
    <row r="395" spans="2:19" x14ac:dyDescent="0.3">
      <c r="B395" s="53">
        <v>2020</v>
      </c>
      <c r="C395" s="15" t="s">
        <v>371</v>
      </c>
      <c r="D395" s="15" t="s">
        <v>88</v>
      </c>
      <c r="E395" s="15">
        <v>2013</v>
      </c>
      <c r="F395" s="15" t="s">
        <v>82</v>
      </c>
      <c r="G395" s="15">
        <v>5</v>
      </c>
      <c r="H395" s="51">
        <v>0</v>
      </c>
      <c r="I395" s="50">
        <f t="shared" si="18"/>
        <v>0</v>
      </c>
      <c r="J395" s="50">
        <f t="shared" si="19"/>
        <v>0</v>
      </c>
      <c r="K395" s="50">
        <f t="shared" si="20"/>
        <v>0</v>
      </c>
      <c r="L395" s="15"/>
      <c r="M395" s="15"/>
      <c r="N395" s="15"/>
      <c r="O395" s="15"/>
      <c r="P395" s="15"/>
      <c r="Q395" s="15"/>
      <c r="R395" s="15"/>
      <c r="S395" s="15"/>
    </row>
    <row r="396" spans="2:19" x14ac:dyDescent="0.3">
      <c r="B396" s="53">
        <v>2020</v>
      </c>
      <c r="C396" s="15" t="s">
        <v>371</v>
      </c>
      <c r="D396" s="15" t="s">
        <v>370</v>
      </c>
      <c r="E396" s="15">
        <v>2019</v>
      </c>
      <c r="F396" s="15" t="s">
        <v>82</v>
      </c>
      <c r="G396" s="15">
        <v>4</v>
      </c>
      <c r="H396" s="51">
        <v>4</v>
      </c>
      <c r="I396" s="50">
        <f t="shared" si="18"/>
        <v>0</v>
      </c>
      <c r="J396" s="50">
        <f t="shared" si="19"/>
        <v>4</v>
      </c>
      <c r="K396" s="50">
        <f t="shared" si="20"/>
        <v>0</v>
      </c>
      <c r="L396" s="15"/>
      <c r="M396" s="15"/>
      <c r="N396" s="15"/>
      <c r="O396" s="15"/>
      <c r="P396" s="15"/>
      <c r="Q396" s="15"/>
      <c r="R396" s="15"/>
      <c r="S396" s="15"/>
    </row>
    <row r="397" spans="2:19" x14ac:dyDescent="0.3">
      <c r="B397" s="53">
        <v>2020</v>
      </c>
      <c r="C397" s="15" t="s">
        <v>369</v>
      </c>
      <c r="D397" s="15" t="s">
        <v>368</v>
      </c>
      <c r="E397" s="15">
        <v>2017</v>
      </c>
      <c r="F397" s="15" t="s">
        <v>82</v>
      </c>
      <c r="G397" s="15">
        <v>5</v>
      </c>
      <c r="H397" s="51">
        <v>22</v>
      </c>
      <c r="I397" s="50">
        <f t="shared" si="18"/>
        <v>0</v>
      </c>
      <c r="J397" s="50">
        <f t="shared" si="19"/>
        <v>0</v>
      </c>
      <c r="K397" s="50">
        <f t="shared" si="20"/>
        <v>22</v>
      </c>
      <c r="L397" s="15"/>
      <c r="M397" s="15"/>
      <c r="N397" s="15"/>
      <c r="O397" s="15"/>
      <c r="P397" s="15"/>
      <c r="Q397" s="15"/>
      <c r="R397" s="15"/>
      <c r="S397" s="15"/>
    </row>
    <row r="398" spans="2:19" x14ac:dyDescent="0.3">
      <c r="B398" s="53">
        <v>2020</v>
      </c>
      <c r="C398" s="15" t="s">
        <v>367</v>
      </c>
      <c r="D398" s="15" t="s">
        <v>88</v>
      </c>
      <c r="E398" s="15">
        <v>2014</v>
      </c>
      <c r="F398" s="15" t="s">
        <v>82</v>
      </c>
      <c r="G398" s="15">
        <v>5</v>
      </c>
      <c r="H398" s="51">
        <v>0</v>
      </c>
      <c r="I398" s="50">
        <f t="shared" si="18"/>
        <v>0</v>
      </c>
      <c r="J398" s="50">
        <f t="shared" si="19"/>
        <v>0</v>
      </c>
      <c r="K398" s="50">
        <f t="shared" si="20"/>
        <v>0</v>
      </c>
      <c r="L398" s="15"/>
      <c r="M398" s="15"/>
      <c r="N398" s="15"/>
      <c r="O398" s="15"/>
      <c r="P398" s="15"/>
      <c r="Q398" s="15"/>
      <c r="R398" s="15"/>
      <c r="S398" s="15"/>
    </row>
    <row r="399" spans="2:19" x14ac:dyDescent="0.3">
      <c r="B399" s="53">
        <v>2020</v>
      </c>
      <c r="C399" s="15" t="s">
        <v>367</v>
      </c>
      <c r="D399" s="15" t="s">
        <v>366</v>
      </c>
      <c r="E399" s="15">
        <v>2019</v>
      </c>
      <c r="F399" s="15" t="s">
        <v>82</v>
      </c>
      <c r="G399" s="15">
        <v>3</v>
      </c>
      <c r="H399" s="51">
        <v>14</v>
      </c>
      <c r="I399" s="50">
        <f t="shared" si="18"/>
        <v>14</v>
      </c>
      <c r="J399" s="50">
        <f t="shared" si="19"/>
        <v>0</v>
      </c>
      <c r="K399" s="50">
        <f t="shared" si="20"/>
        <v>0</v>
      </c>
      <c r="L399" s="15"/>
      <c r="M399" s="15"/>
      <c r="N399" s="15"/>
      <c r="O399" s="15"/>
      <c r="P399" s="15"/>
      <c r="Q399" s="15"/>
      <c r="R399" s="15"/>
      <c r="S399" s="15"/>
    </row>
    <row r="400" spans="2:19" x14ac:dyDescent="0.3">
      <c r="B400" s="53">
        <v>2020</v>
      </c>
      <c r="C400" s="15" t="s">
        <v>365</v>
      </c>
      <c r="D400" s="15" t="s">
        <v>364</v>
      </c>
      <c r="E400" s="15">
        <v>2018</v>
      </c>
      <c r="F400" s="15" t="s">
        <v>77</v>
      </c>
      <c r="G400" s="15">
        <v>1</v>
      </c>
      <c r="H400" s="51">
        <v>13</v>
      </c>
      <c r="I400" s="50">
        <f t="shared" si="18"/>
        <v>13</v>
      </c>
      <c r="J400" s="50">
        <f t="shared" si="19"/>
        <v>0</v>
      </c>
      <c r="K400" s="50">
        <f t="shared" si="20"/>
        <v>0</v>
      </c>
      <c r="L400" s="15"/>
      <c r="M400" s="15"/>
      <c r="N400" s="15"/>
      <c r="O400" s="15"/>
      <c r="P400" s="15"/>
      <c r="Q400" s="15"/>
      <c r="R400" s="15"/>
      <c r="S400" s="15"/>
    </row>
    <row r="401" spans="2:19" x14ac:dyDescent="0.3">
      <c r="B401" s="53">
        <v>2020</v>
      </c>
      <c r="C401" s="15" t="s">
        <v>363</v>
      </c>
      <c r="D401" s="15" t="s">
        <v>88</v>
      </c>
      <c r="E401" s="15">
        <v>2013</v>
      </c>
      <c r="F401" s="15" t="s">
        <v>101</v>
      </c>
      <c r="G401" s="15">
        <v>5</v>
      </c>
      <c r="H401" s="51">
        <v>0</v>
      </c>
      <c r="I401" s="50">
        <f t="shared" si="18"/>
        <v>0</v>
      </c>
      <c r="J401" s="50">
        <f t="shared" si="19"/>
        <v>0</v>
      </c>
      <c r="K401" s="50">
        <f t="shared" si="20"/>
        <v>0</v>
      </c>
      <c r="L401" s="15"/>
      <c r="M401" s="15"/>
      <c r="N401" s="15"/>
      <c r="O401" s="15"/>
      <c r="P401" s="15"/>
      <c r="Q401" s="15"/>
      <c r="R401" s="15"/>
      <c r="S401" s="15"/>
    </row>
    <row r="402" spans="2:19" x14ac:dyDescent="0.3">
      <c r="B402" s="53">
        <v>2020</v>
      </c>
      <c r="C402" s="15" t="s">
        <v>362</v>
      </c>
      <c r="D402" s="15" t="s">
        <v>361</v>
      </c>
      <c r="E402" s="15">
        <v>2019</v>
      </c>
      <c r="F402" s="15" t="s">
        <v>117</v>
      </c>
      <c r="G402" s="15">
        <v>5</v>
      </c>
      <c r="H402" s="51">
        <v>167</v>
      </c>
      <c r="I402" s="50">
        <f t="shared" si="18"/>
        <v>0</v>
      </c>
      <c r="J402" s="50">
        <f t="shared" si="19"/>
        <v>0</v>
      </c>
      <c r="K402" s="50">
        <f t="shared" si="20"/>
        <v>167</v>
      </c>
      <c r="L402" s="15"/>
      <c r="M402" s="15"/>
      <c r="N402" s="15"/>
      <c r="O402" s="15"/>
      <c r="P402" s="15"/>
      <c r="Q402" s="15"/>
      <c r="R402" s="15"/>
      <c r="S402" s="15"/>
    </row>
    <row r="403" spans="2:19" x14ac:dyDescent="0.3">
      <c r="B403" s="53">
        <v>2020</v>
      </c>
      <c r="C403" s="15" t="s">
        <v>360</v>
      </c>
      <c r="D403" s="15" t="s">
        <v>359</v>
      </c>
      <c r="E403" s="15">
        <v>2016</v>
      </c>
      <c r="F403" s="15" t="s">
        <v>117</v>
      </c>
      <c r="G403" s="15">
        <v>5</v>
      </c>
      <c r="H403" s="51">
        <v>10</v>
      </c>
      <c r="I403" s="50">
        <f t="shared" si="18"/>
        <v>0</v>
      </c>
      <c r="J403" s="50">
        <f t="shared" si="19"/>
        <v>0</v>
      </c>
      <c r="K403" s="50">
        <f t="shared" si="20"/>
        <v>10</v>
      </c>
      <c r="L403" s="15"/>
      <c r="M403" s="15"/>
      <c r="N403" s="15"/>
      <c r="O403" s="15"/>
      <c r="P403" s="15"/>
      <c r="Q403" s="15"/>
      <c r="R403" s="15"/>
      <c r="S403" s="15"/>
    </row>
    <row r="404" spans="2:19" x14ac:dyDescent="0.3">
      <c r="B404" s="53">
        <v>2020</v>
      </c>
      <c r="C404" s="15" t="s">
        <v>358</v>
      </c>
      <c r="D404" s="15" t="s">
        <v>357</v>
      </c>
      <c r="E404" s="15">
        <v>2015</v>
      </c>
      <c r="F404" s="15" t="s">
        <v>90</v>
      </c>
      <c r="G404" s="15">
        <v>5</v>
      </c>
      <c r="H404" s="51">
        <v>5</v>
      </c>
      <c r="I404" s="50">
        <f t="shared" si="18"/>
        <v>0</v>
      </c>
      <c r="J404" s="50">
        <f t="shared" si="19"/>
        <v>0</v>
      </c>
      <c r="K404" s="50">
        <f t="shared" si="20"/>
        <v>5</v>
      </c>
      <c r="L404" s="15"/>
      <c r="M404" s="15"/>
      <c r="N404" s="15"/>
      <c r="O404" s="15"/>
      <c r="P404" s="15"/>
      <c r="Q404" s="15"/>
      <c r="R404" s="15"/>
      <c r="S404" s="15"/>
    </row>
    <row r="405" spans="2:19" x14ac:dyDescent="0.3">
      <c r="B405" s="53">
        <v>2020</v>
      </c>
      <c r="C405" s="15" t="s">
        <v>356</v>
      </c>
      <c r="D405" s="15" t="s">
        <v>88</v>
      </c>
      <c r="E405" s="15">
        <v>2017</v>
      </c>
      <c r="F405" s="15" t="s">
        <v>94</v>
      </c>
      <c r="G405" s="15">
        <v>4</v>
      </c>
      <c r="H405" s="51">
        <v>19</v>
      </c>
      <c r="I405" s="50">
        <f t="shared" si="18"/>
        <v>0</v>
      </c>
      <c r="J405" s="50">
        <f t="shared" si="19"/>
        <v>19</v>
      </c>
      <c r="K405" s="50">
        <f t="shared" si="20"/>
        <v>0</v>
      </c>
      <c r="L405" s="15"/>
      <c r="M405" s="15"/>
      <c r="N405" s="15"/>
      <c r="O405" s="15"/>
      <c r="P405" s="15"/>
      <c r="Q405" s="15"/>
      <c r="R405" s="15"/>
      <c r="S405" s="15"/>
    </row>
    <row r="406" spans="2:19" x14ac:dyDescent="0.3">
      <c r="B406" s="53">
        <v>2020</v>
      </c>
      <c r="C406" s="15" t="s">
        <v>355</v>
      </c>
      <c r="D406" s="15" t="s">
        <v>354</v>
      </c>
      <c r="E406" s="15">
        <v>2017</v>
      </c>
      <c r="F406" s="15" t="s">
        <v>117</v>
      </c>
      <c r="G406" s="15">
        <v>5</v>
      </c>
      <c r="H406" s="51">
        <v>11</v>
      </c>
      <c r="I406" s="50">
        <f t="shared" si="18"/>
        <v>0</v>
      </c>
      <c r="J406" s="50">
        <f t="shared" si="19"/>
        <v>0</v>
      </c>
      <c r="K406" s="50">
        <f t="shared" si="20"/>
        <v>11</v>
      </c>
      <c r="L406" s="15"/>
      <c r="M406" s="15"/>
      <c r="N406" s="15"/>
      <c r="O406" s="15"/>
      <c r="P406" s="15"/>
      <c r="Q406" s="15"/>
      <c r="R406" s="15"/>
      <c r="S406" s="15"/>
    </row>
    <row r="407" spans="2:19" x14ac:dyDescent="0.3">
      <c r="B407" s="53">
        <v>2020</v>
      </c>
      <c r="C407" s="15" t="s">
        <v>352</v>
      </c>
      <c r="D407" s="15" t="s">
        <v>353</v>
      </c>
      <c r="E407" s="15">
        <v>2014</v>
      </c>
      <c r="F407" s="15" t="s">
        <v>77</v>
      </c>
      <c r="G407" s="15">
        <v>5</v>
      </c>
      <c r="H407" s="51">
        <v>6</v>
      </c>
      <c r="I407" s="50">
        <f t="shared" si="18"/>
        <v>0</v>
      </c>
      <c r="J407" s="50">
        <f t="shared" si="19"/>
        <v>0</v>
      </c>
      <c r="K407" s="50">
        <f t="shared" si="20"/>
        <v>6</v>
      </c>
      <c r="L407" s="15"/>
      <c r="M407" s="15"/>
      <c r="N407" s="15"/>
      <c r="O407" s="15"/>
      <c r="P407" s="15"/>
      <c r="Q407" s="15"/>
      <c r="R407" s="15"/>
      <c r="S407" s="15"/>
    </row>
    <row r="408" spans="2:19" x14ac:dyDescent="0.3">
      <c r="B408" s="53">
        <v>2020</v>
      </c>
      <c r="C408" s="15" t="s">
        <v>352</v>
      </c>
      <c r="D408" s="15" t="s">
        <v>351</v>
      </c>
      <c r="E408" s="15">
        <v>2020</v>
      </c>
      <c r="F408" s="15" t="s">
        <v>77</v>
      </c>
      <c r="G408" s="15">
        <v>5</v>
      </c>
      <c r="H408" s="51">
        <v>0</v>
      </c>
      <c r="I408" s="50">
        <f t="shared" si="18"/>
        <v>0</v>
      </c>
      <c r="J408" s="50">
        <f t="shared" si="19"/>
        <v>0</v>
      </c>
      <c r="K408" s="50">
        <f t="shared" si="20"/>
        <v>0</v>
      </c>
      <c r="L408" s="15"/>
      <c r="M408" s="15"/>
      <c r="N408" s="15"/>
      <c r="O408" s="15"/>
      <c r="P408" s="15"/>
      <c r="Q408" s="15"/>
      <c r="R408" s="15"/>
      <c r="S408" s="15"/>
    </row>
    <row r="409" spans="2:19" x14ac:dyDescent="0.3">
      <c r="B409" s="53">
        <v>2020</v>
      </c>
      <c r="C409" s="15" t="s">
        <v>350</v>
      </c>
      <c r="D409" s="15" t="s">
        <v>349</v>
      </c>
      <c r="E409" s="15">
        <v>2014</v>
      </c>
      <c r="F409" s="15" t="s">
        <v>101</v>
      </c>
      <c r="G409" s="15">
        <v>4</v>
      </c>
      <c r="H409" s="51">
        <v>0</v>
      </c>
      <c r="I409" s="50">
        <f t="shared" si="18"/>
        <v>0</v>
      </c>
      <c r="J409" s="50">
        <f t="shared" si="19"/>
        <v>0</v>
      </c>
      <c r="K409" s="50">
        <f t="shared" si="20"/>
        <v>0</v>
      </c>
      <c r="L409" s="15"/>
      <c r="M409" s="15"/>
      <c r="N409" s="15"/>
      <c r="O409" s="15"/>
      <c r="P409" s="15"/>
      <c r="Q409" s="15"/>
      <c r="R409" s="15"/>
      <c r="S409" s="15"/>
    </row>
    <row r="410" spans="2:19" x14ac:dyDescent="0.3">
      <c r="B410" s="53">
        <v>2020</v>
      </c>
      <c r="C410" s="15" t="s">
        <v>348</v>
      </c>
      <c r="D410" s="15" t="s">
        <v>88</v>
      </c>
      <c r="E410" s="15">
        <v>2014</v>
      </c>
      <c r="F410" s="15" t="s">
        <v>101</v>
      </c>
      <c r="G410" s="15">
        <v>4</v>
      </c>
      <c r="H410" s="51">
        <v>0</v>
      </c>
      <c r="I410" s="50">
        <f t="shared" si="18"/>
        <v>0</v>
      </c>
      <c r="J410" s="50">
        <f t="shared" si="19"/>
        <v>0</v>
      </c>
      <c r="K410" s="50">
        <f t="shared" si="20"/>
        <v>0</v>
      </c>
      <c r="L410" s="15"/>
      <c r="M410" s="15"/>
      <c r="N410" s="15"/>
      <c r="O410" s="15"/>
      <c r="P410" s="15"/>
      <c r="Q410" s="15"/>
      <c r="R410" s="15"/>
      <c r="S410" s="15"/>
    </row>
    <row r="411" spans="2:19" x14ac:dyDescent="0.3">
      <c r="B411" s="53">
        <v>2020</v>
      </c>
      <c r="C411" s="15" t="s">
        <v>347</v>
      </c>
      <c r="D411" s="15" t="s">
        <v>346</v>
      </c>
      <c r="E411" s="15">
        <v>2015</v>
      </c>
      <c r="F411" s="15" t="s">
        <v>82</v>
      </c>
      <c r="G411" s="15">
        <v>5</v>
      </c>
      <c r="H411" s="51">
        <v>321</v>
      </c>
      <c r="I411" s="50">
        <f t="shared" si="18"/>
        <v>0</v>
      </c>
      <c r="J411" s="50">
        <f t="shared" si="19"/>
        <v>0</v>
      </c>
      <c r="K411" s="50">
        <f t="shared" si="20"/>
        <v>321</v>
      </c>
      <c r="L411" s="15"/>
      <c r="M411" s="15"/>
      <c r="N411" s="15"/>
      <c r="O411" s="15"/>
      <c r="P411" s="15"/>
      <c r="Q411" s="15"/>
      <c r="R411" s="15"/>
      <c r="S411" s="15"/>
    </row>
    <row r="412" spans="2:19" x14ac:dyDescent="0.3">
      <c r="B412" s="53">
        <v>2020</v>
      </c>
      <c r="C412" s="15" t="s">
        <v>345</v>
      </c>
      <c r="D412" s="15" t="s">
        <v>344</v>
      </c>
      <c r="E412" s="15">
        <v>2017</v>
      </c>
      <c r="F412" s="15" t="s">
        <v>85</v>
      </c>
      <c r="G412" s="15">
        <v>5</v>
      </c>
      <c r="H412" s="51">
        <v>2</v>
      </c>
      <c r="I412" s="50">
        <f t="shared" si="18"/>
        <v>0</v>
      </c>
      <c r="J412" s="50">
        <f t="shared" si="19"/>
        <v>0</v>
      </c>
      <c r="K412" s="50">
        <f t="shared" si="20"/>
        <v>2</v>
      </c>
      <c r="L412" s="15"/>
      <c r="M412" s="15"/>
      <c r="N412" s="15"/>
      <c r="O412" s="15"/>
      <c r="P412" s="15"/>
      <c r="Q412" s="15"/>
      <c r="R412" s="15"/>
      <c r="S412" s="15"/>
    </row>
    <row r="413" spans="2:19" x14ac:dyDescent="0.3">
      <c r="B413" s="53">
        <v>2020</v>
      </c>
      <c r="C413" s="15" t="s">
        <v>343</v>
      </c>
      <c r="D413" s="15" t="s">
        <v>88</v>
      </c>
      <c r="E413" s="15">
        <v>2017</v>
      </c>
      <c r="F413" s="15" t="s">
        <v>117</v>
      </c>
      <c r="G413" s="15">
        <v>5</v>
      </c>
      <c r="H413" s="51">
        <v>13</v>
      </c>
      <c r="I413" s="50">
        <f t="shared" si="18"/>
        <v>0</v>
      </c>
      <c r="J413" s="50">
        <f t="shared" si="19"/>
        <v>0</v>
      </c>
      <c r="K413" s="50">
        <f t="shared" si="20"/>
        <v>13</v>
      </c>
      <c r="L413" s="15"/>
      <c r="M413" s="15"/>
      <c r="N413" s="15"/>
      <c r="O413" s="15"/>
      <c r="P413" s="15"/>
      <c r="Q413" s="15"/>
      <c r="R413" s="15"/>
      <c r="S413" s="15"/>
    </row>
    <row r="414" spans="2:19" x14ac:dyDescent="0.3">
      <c r="B414" s="53">
        <v>2020</v>
      </c>
      <c r="C414" s="15" t="s">
        <v>342</v>
      </c>
      <c r="D414" s="15" t="s">
        <v>341</v>
      </c>
      <c r="E414" s="15">
        <v>2015</v>
      </c>
      <c r="F414" s="15" t="s">
        <v>94</v>
      </c>
      <c r="G414" s="15">
        <v>2</v>
      </c>
      <c r="H414" s="51">
        <v>0</v>
      </c>
      <c r="I414" s="50">
        <f t="shared" si="18"/>
        <v>0</v>
      </c>
      <c r="J414" s="50">
        <f t="shared" si="19"/>
        <v>0</v>
      </c>
      <c r="K414" s="50">
        <f t="shared" si="20"/>
        <v>0</v>
      </c>
      <c r="L414" s="15"/>
      <c r="M414" s="15"/>
      <c r="N414" s="15"/>
      <c r="O414" s="15"/>
      <c r="P414" s="15"/>
      <c r="Q414" s="15"/>
      <c r="R414" s="15"/>
      <c r="S414" s="15"/>
    </row>
    <row r="415" spans="2:19" x14ac:dyDescent="0.3">
      <c r="B415" s="53">
        <v>2020</v>
      </c>
      <c r="C415" s="15" t="s">
        <v>340</v>
      </c>
      <c r="D415" s="15" t="s">
        <v>339</v>
      </c>
      <c r="E415" s="15">
        <v>2020</v>
      </c>
      <c r="F415" s="15" t="s">
        <v>77</v>
      </c>
      <c r="G415" s="15">
        <v>5</v>
      </c>
      <c r="H415" s="51">
        <v>6</v>
      </c>
      <c r="I415" s="50">
        <f t="shared" si="18"/>
        <v>0</v>
      </c>
      <c r="J415" s="50">
        <f t="shared" si="19"/>
        <v>0</v>
      </c>
      <c r="K415" s="50">
        <f t="shared" si="20"/>
        <v>6</v>
      </c>
      <c r="L415" s="15"/>
      <c r="M415" s="15"/>
      <c r="N415" s="15"/>
      <c r="O415" s="15"/>
      <c r="P415" s="15"/>
      <c r="Q415" s="15"/>
      <c r="R415" s="15"/>
      <c r="S415" s="15"/>
    </row>
    <row r="416" spans="2:19" x14ac:dyDescent="0.3">
      <c r="B416" s="53">
        <v>2020</v>
      </c>
      <c r="C416" s="15" t="s">
        <v>338</v>
      </c>
      <c r="D416" s="15" t="s">
        <v>88</v>
      </c>
      <c r="E416" s="15">
        <v>2017</v>
      </c>
      <c r="F416" s="15" t="s">
        <v>77</v>
      </c>
      <c r="G416" s="15">
        <v>5</v>
      </c>
      <c r="H416" s="51">
        <v>20</v>
      </c>
      <c r="I416" s="50">
        <f t="shared" si="18"/>
        <v>0</v>
      </c>
      <c r="J416" s="50">
        <f t="shared" si="19"/>
        <v>0</v>
      </c>
      <c r="K416" s="50">
        <f t="shared" si="20"/>
        <v>20</v>
      </c>
      <c r="L416" s="15"/>
      <c r="M416" s="15"/>
      <c r="N416" s="15"/>
      <c r="O416" s="15"/>
      <c r="P416" s="15"/>
      <c r="Q416" s="15"/>
      <c r="R416" s="15"/>
      <c r="S416" s="15"/>
    </row>
    <row r="417" spans="2:19" x14ac:dyDescent="0.3">
      <c r="B417" s="53">
        <v>2020</v>
      </c>
      <c r="C417" s="15" t="s">
        <v>337</v>
      </c>
      <c r="D417" s="15" t="s">
        <v>336</v>
      </c>
      <c r="E417" s="15">
        <v>2014</v>
      </c>
      <c r="F417" s="15" t="s">
        <v>82</v>
      </c>
      <c r="G417" s="15">
        <v>5</v>
      </c>
      <c r="H417" s="51">
        <v>51</v>
      </c>
      <c r="I417" s="50">
        <f t="shared" si="18"/>
        <v>0</v>
      </c>
      <c r="J417" s="50">
        <f t="shared" si="19"/>
        <v>0</v>
      </c>
      <c r="K417" s="50">
        <f t="shared" si="20"/>
        <v>51</v>
      </c>
      <c r="L417" s="15"/>
      <c r="M417" s="15"/>
      <c r="N417" s="15"/>
      <c r="O417" s="15"/>
      <c r="P417" s="15"/>
      <c r="Q417" s="15"/>
      <c r="R417" s="15"/>
      <c r="S417" s="15"/>
    </row>
    <row r="418" spans="2:19" x14ac:dyDescent="0.3">
      <c r="B418" s="53">
        <v>2020</v>
      </c>
      <c r="C418" s="15" t="s">
        <v>335</v>
      </c>
      <c r="D418" s="15" t="s">
        <v>334</v>
      </c>
      <c r="E418" s="15">
        <v>2019</v>
      </c>
      <c r="F418" s="15" t="s">
        <v>82</v>
      </c>
      <c r="G418" s="15">
        <v>5</v>
      </c>
      <c r="H418" s="51">
        <v>129</v>
      </c>
      <c r="I418" s="50">
        <f t="shared" si="18"/>
        <v>0</v>
      </c>
      <c r="J418" s="50">
        <f t="shared" si="19"/>
        <v>0</v>
      </c>
      <c r="K418" s="50">
        <f t="shared" si="20"/>
        <v>129</v>
      </c>
      <c r="L418" s="15"/>
      <c r="M418" s="15"/>
      <c r="N418" s="15"/>
      <c r="O418" s="15"/>
      <c r="P418" s="15"/>
      <c r="Q418" s="15"/>
      <c r="R418" s="15"/>
      <c r="S418" s="15"/>
    </row>
    <row r="419" spans="2:19" x14ac:dyDescent="0.3">
      <c r="B419" s="53">
        <v>2020</v>
      </c>
      <c r="C419" s="15" t="s">
        <v>333</v>
      </c>
      <c r="D419" s="15" t="s">
        <v>332</v>
      </c>
      <c r="E419" s="15">
        <v>2017</v>
      </c>
      <c r="F419" s="15" t="s">
        <v>82</v>
      </c>
      <c r="G419" s="15">
        <v>5</v>
      </c>
      <c r="H419" s="51">
        <v>11</v>
      </c>
      <c r="I419" s="50">
        <f t="shared" si="18"/>
        <v>0</v>
      </c>
      <c r="J419" s="50">
        <f t="shared" si="19"/>
        <v>0</v>
      </c>
      <c r="K419" s="50">
        <f t="shared" si="20"/>
        <v>11</v>
      </c>
      <c r="L419" s="15"/>
      <c r="M419" s="15"/>
      <c r="N419" s="15"/>
      <c r="O419" s="15"/>
      <c r="P419" s="15"/>
      <c r="Q419" s="15"/>
      <c r="R419" s="15"/>
      <c r="S419" s="15"/>
    </row>
    <row r="420" spans="2:19" x14ac:dyDescent="0.3">
      <c r="B420" s="53">
        <v>2020</v>
      </c>
      <c r="C420" s="15" t="s">
        <v>331</v>
      </c>
      <c r="D420" s="15" t="s">
        <v>330</v>
      </c>
      <c r="E420" s="15">
        <v>2018</v>
      </c>
      <c r="F420" s="15" t="s">
        <v>90</v>
      </c>
      <c r="G420" s="15">
        <v>5</v>
      </c>
      <c r="H420" s="51">
        <v>22</v>
      </c>
      <c r="I420" s="50">
        <f t="shared" si="18"/>
        <v>0</v>
      </c>
      <c r="J420" s="50">
        <f t="shared" si="19"/>
        <v>0</v>
      </c>
      <c r="K420" s="50">
        <f t="shared" si="20"/>
        <v>22</v>
      </c>
      <c r="L420" s="15"/>
      <c r="M420" s="15"/>
      <c r="N420" s="15"/>
      <c r="O420" s="15"/>
      <c r="P420" s="15"/>
      <c r="Q420" s="15"/>
      <c r="R420" s="15"/>
      <c r="S420" s="15"/>
    </row>
    <row r="421" spans="2:19" x14ac:dyDescent="0.3">
      <c r="B421" s="53">
        <v>2020</v>
      </c>
      <c r="C421" s="15" t="s">
        <v>329</v>
      </c>
      <c r="D421" s="15" t="s">
        <v>88</v>
      </c>
      <c r="E421" s="15">
        <v>2013</v>
      </c>
      <c r="F421" s="15" t="s">
        <v>90</v>
      </c>
      <c r="G421" s="15">
        <v>5</v>
      </c>
      <c r="H421" s="51">
        <v>4</v>
      </c>
      <c r="I421" s="50">
        <f t="shared" si="18"/>
        <v>0</v>
      </c>
      <c r="J421" s="50">
        <f t="shared" si="19"/>
        <v>0</v>
      </c>
      <c r="K421" s="50">
        <f t="shared" si="20"/>
        <v>4</v>
      </c>
      <c r="L421" s="15"/>
      <c r="M421" s="15"/>
      <c r="N421" s="15"/>
      <c r="O421" s="15"/>
      <c r="P421" s="15"/>
      <c r="Q421" s="15"/>
      <c r="R421" s="15"/>
      <c r="S421" s="15"/>
    </row>
    <row r="422" spans="2:19" x14ac:dyDescent="0.3">
      <c r="B422" s="53">
        <v>2020</v>
      </c>
      <c r="C422" s="15" t="s">
        <v>328</v>
      </c>
      <c r="D422" s="15" t="s">
        <v>327</v>
      </c>
      <c r="E422" s="15">
        <v>2014</v>
      </c>
      <c r="F422" s="15" t="s">
        <v>82</v>
      </c>
      <c r="G422" s="15">
        <v>5</v>
      </c>
      <c r="H422" s="51">
        <v>55</v>
      </c>
      <c r="I422" s="50">
        <f t="shared" ref="I422:I485" si="21">IF(G422&lt;4,H422,0)</f>
        <v>0</v>
      </c>
      <c r="J422" s="50">
        <f t="shared" ref="J422:J485" si="22">IF(G422=4,H422,0)</f>
        <v>0</v>
      </c>
      <c r="K422" s="50">
        <f t="shared" ref="K422:K485" si="23">IF(G422=5,H422,0)</f>
        <v>55</v>
      </c>
      <c r="L422" s="15"/>
      <c r="M422" s="15"/>
      <c r="N422" s="15"/>
      <c r="O422" s="15"/>
      <c r="P422" s="15"/>
      <c r="Q422" s="15"/>
      <c r="R422" s="15"/>
      <c r="S422" s="15"/>
    </row>
    <row r="423" spans="2:19" x14ac:dyDescent="0.3">
      <c r="B423" s="53">
        <v>2020</v>
      </c>
      <c r="C423" s="15" t="s">
        <v>326</v>
      </c>
      <c r="D423" s="15" t="s">
        <v>325</v>
      </c>
      <c r="E423" s="15">
        <v>2015</v>
      </c>
      <c r="F423" s="15" t="s">
        <v>77</v>
      </c>
      <c r="G423" s="15">
        <v>5</v>
      </c>
      <c r="H423" s="51">
        <v>75</v>
      </c>
      <c r="I423" s="50">
        <f t="shared" si="21"/>
        <v>0</v>
      </c>
      <c r="J423" s="50">
        <f t="shared" si="22"/>
        <v>0</v>
      </c>
      <c r="K423" s="50">
        <f t="shared" si="23"/>
        <v>75</v>
      </c>
      <c r="L423" s="15"/>
      <c r="M423" s="15"/>
      <c r="N423" s="15"/>
      <c r="O423" s="15"/>
      <c r="P423" s="15"/>
      <c r="Q423" s="15"/>
      <c r="R423" s="15"/>
      <c r="S423" s="15"/>
    </row>
    <row r="424" spans="2:19" x14ac:dyDescent="0.3">
      <c r="B424" s="53">
        <v>2020</v>
      </c>
      <c r="C424" s="15" t="s">
        <v>324</v>
      </c>
      <c r="D424" s="15" t="s">
        <v>323</v>
      </c>
      <c r="E424" s="15">
        <v>2019</v>
      </c>
      <c r="F424" s="15" t="s">
        <v>82</v>
      </c>
      <c r="G424" s="15">
        <v>5</v>
      </c>
      <c r="H424" s="51">
        <v>37</v>
      </c>
      <c r="I424" s="50">
        <f t="shared" si="21"/>
        <v>0</v>
      </c>
      <c r="J424" s="50">
        <f t="shared" si="22"/>
        <v>0</v>
      </c>
      <c r="K424" s="50">
        <f t="shared" si="23"/>
        <v>37</v>
      </c>
      <c r="L424" s="15"/>
      <c r="M424" s="15"/>
      <c r="N424" s="15"/>
      <c r="O424" s="15"/>
      <c r="P424" s="15"/>
      <c r="Q424" s="15"/>
      <c r="R424" s="15"/>
      <c r="S424" s="15"/>
    </row>
    <row r="425" spans="2:19" x14ac:dyDescent="0.3">
      <c r="B425" s="53">
        <v>2020</v>
      </c>
      <c r="C425" s="15" t="s">
        <v>322</v>
      </c>
      <c r="D425" s="15" t="s">
        <v>88</v>
      </c>
      <c r="E425" s="15">
        <v>2013</v>
      </c>
      <c r="F425" s="15" t="s">
        <v>85</v>
      </c>
      <c r="G425" s="15">
        <v>5</v>
      </c>
      <c r="H425" s="51">
        <v>0</v>
      </c>
      <c r="I425" s="50">
        <f t="shared" si="21"/>
        <v>0</v>
      </c>
      <c r="J425" s="50">
        <f t="shared" si="22"/>
        <v>0</v>
      </c>
      <c r="K425" s="50">
        <f t="shared" si="23"/>
        <v>0</v>
      </c>
      <c r="L425" s="15"/>
      <c r="M425" s="15"/>
      <c r="N425" s="15"/>
      <c r="O425" s="15"/>
      <c r="P425" s="15"/>
      <c r="Q425" s="15"/>
      <c r="R425" s="15"/>
      <c r="S425" s="15"/>
    </row>
    <row r="426" spans="2:19" x14ac:dyDescent="0.3">
      <c r="B426" s="53">
        <v>2020</v>
      </c>
      <c r="C426" s="15" t="s">
        <v>321</v>
      </c>
      <c r="D426" s="15" t="s">
        <v>315</v>
      </c>
      <c r="E426" s="15">
        <v>2015</v>
      </c>
      <c r="F426" s="15" t="s">
        <v>94</v>
      </c>
      <c r="G426" s="15">
        <v>4</v>
      </c>
      <c r="H426" s="51">
        <v>2</v>
      </c>
      <c r="I426" s="50">
        <f t="shared" si="21"/>
        <v>0</v>
      </c>
      <c r="J426" s="50">
        <f t="shared" si="22"/>
        <v>2</v>
      </c>
      <c r="K426" s="50">
        <f t="shared" si="23"/>
        <v>0</v>
      </c>
      <c r="L426" s="15"/>
      <c r="M426" s="15"/>
      <c r="N426" s="15"/>
      <c r="O426" s="15"/>
      <c r="P426" s="15"/>
      <c r="Q426" s="15"/>
      <c r="R426" s="15"/>
      <c r="S426" s="15"/>
    </row>
    <row r="427" spans="2:19" x14ac:dyDescent="0.3">
      <c r="B427" s="53">
        <v>2020</v>
      </c>
      <c r="C427" s="15" t="s">
        <v>320</v>
      </c>
      <c r="D427" s="15" t="s">
        <v>319</v>
      </c>
      <c r="E427" s="15">
        <v>2019</v>
      </c>
      <c r="F427" s="15" t="s">
        <v>117</v>
      </c>
      <c r="G427" s="15">
        <v>5</v>
      </c>
      <c r="H427" s="51">
        <v>28</v>
      </c>
      <c r="I427" s="50">
        <f t="shared" si="21"/>
        <v>0</v>
      </c>
      <c r="J427" s="50">
        <f t="shared" si="22"/>
        <v>0</v>
      </c>
      <c r="K427" s="50">
        <f t="shared" si="23"/>
        <v>28</v>
      </c>
      <c r="L427" s="15"/>
      <c r="M427" s="15"/>
      <c r="N427" s="15"/>
      <c r="O427" s="15"/>
      <c r="P427" s="15"/>
      <c r="Q427" s="15"/>
      <c r="R427" s="15"/>
      <c r="S427" s="15"/>
    </row>
    <row r="428" spans="2:19" x14ac:dyDescent="0.3">
      <c r="B428" s="53">
        <v>2020</v>
      </c>
      <c r="C428" s="15" t="s">
        <v>318</v>
      </c>
      <c r="D428" s="15" t="s">
        <v>317</v>
      </c>
      <c r="E428" s="15">
        <v>2018</v>
      </c>
      <c r="F428" s="15" t="s">
        <v>90</v>
      </c>
      <c r="G428" s="15">
        <v>5</v>
      </c>
      <c r="H428" s="51">
        <v>10</v>
      </c>
      <c r="I428" s="50">
        <f t="shared" si="21"/>
        <v>0</v>
      </c>
      <c r="J428" s="50">
        <f t="shared" si="22"/>
        <v>0</v>
      </c>
      <c r="K428" s="50">
        <f t="shared" si="23"/>
        <v>10</v>
      </c>
      <c r="L428" s="15"/>
      <c r="M428" s="15"/>
      <c r="N428" s="15"/>
      <c r="O428" s="15"/>
      <c r="P428" s="15"/>
      <c r="Q428" s="15"/>
      <c r="R428" s="15"/>
      <c r="S428" s="15"/>
    </row>
    <row r="429" spans="2:19" x14ac:dyDescent="0.3">
      <c r="B429" s="53">
        <v>2020</v>
      </c>
      <c r="C429" s="15" t="s">
        <v>316</v>
      </c>
      <c r="D429" s="15" t="s">
        <v>315</v>
      </c>
      <c r="E429" s="15">
        <v>2015</v>
      </c>
      <c r="F429" s="15" t="s">
        <v>94</v>
      </c>
      <c r="G429" s="15">
        <v>4</v>
      </c>
      <c r="H429" s="51">
        <v>0</v>
      </c>
      <c r="I429" s="50">
        <f t="shared" si="21"/>
        <v>0</v>
      </c>
      <c r="J429" s="50">
        <f t="shared" si="22"/>
        <v>0</v>
      </c>
      <c r="K429" s="50">
        <f t="shared" si="23"/>
        <v>0</v>
      </c>
      <c r="L429" s="15"/>
      <c r="M429" s="15"/>
      <c r="N429" s="15"/>
      <c r="O429" s="15"/>
      <c r="P429" s="15"/>
      <c r="Q429" s="15"/>
      <c r="R429" s="15"/>
      <c r="S429" s="15"/>
    </row>
    <row r="430" spans="2:19" x14ac:dyDescent="0.3">
      <c r="B430" s="53">
        <v>2020</v>
      </c>
      <c r="C430" s="15" t="s">
        <v>314</v>
      </c>
      <c r="D430" s="15" t="s">
        <v>313</v>
      </c>
      <c r="E430" s="15">
        <v>2019</v>
      </c>
      <c r="F430" s="15" t="s">
        <v>82</v>
      </c>
      <c r="G430" s="15">
        <v>5</v>
      </c>
      <c r="H430" s="51">
        <v>73</v>
      </c>
      <c r="I430" s="50">
        <f t="shared" si="21"/>
        <v>0</v>
      </c>
      <c r="J430" s="50">
        <f t="shared" si="22"/>
        <v>0</v>
      </c>
      <c r="K430" s="50">
        <f t="shared" si="23"/>
        <v>73</v>
      </c>
      <c r="L430" s="15"/>
      <c r="M430" s="15"/>
      <c r="N430" s="15"/>
      <c r="O430" s="15"/>
      <c r="P430" s="15"/>
      <c r="Q430" s="15"/>
      <c r="R430" s="15"/>
      <c r="S430" s="15"/>
    </row>
    <row r="431" spans="2:19" x14ac:dyDescent="0.3">
      <c r="B431" s="53">
        <v>2020</v>
      </c>
      <c r="C431" s="15" t="s">
        <v>312</v>
      </c>
      <c r="D431" s="15" t="s">
        <v>88</v>
      </c>
      <c r="E431" s="15">
        <v>2017</v>
      </c>
      <c r="F431" s="15" t="s">
        <v>82</v>
      </c>
      <c r="G431" s="15">
        <v>5</v>
      </c>
      <c r="H431" s="51">
        <v>82</v>
      </c>
      <c r="I431" s="50">
        <f t="shared" si="21"/>
        <v>0</v>
      </c>
      <c r="J431" s="50">
        <f t="shared" si="22"/>
        <v>0</v>
      </c>
      <c r="K431" s="50">
        <f t="shared" si="23"/>
        <v>82</v>
      </c>
      <c r="L431" s="15"/>
      <c r="M431" s="15"/>
      <c r="N431" s="15"/>
      <c r="O431" s="15"/>
      <c r="P431" s="15"/>
      <c r="Q431" s="15"/>
      <c r="R431" s="15"/>
      <c r="S431" s="15"/>
    </row>
    <row r="432" spans="2:19" x14ac:dyDescent="0.3">
      <c r="B432" s="53">
        <v>2020</v>
      </c>
      <c r="C432" s="15" t="s">
        <v>311</v>
      </c>
      <c r="D432" s="15" t="s">
        <v>310</v>
      </c>
      <c r="E432" s="15">
        <v>2020</v>
      </c>
      <c r="F432" s="15" t="s">
        <v>117</v>
      </c>
      <c r="G432" s="15">
        <v>5</v>
      </c>
      <c r="H432" s="51">
        <v>12</v>
      </c>
      <c r="I432" s="50">
        <f t="shared" si="21"/>
        <v>0</v>
      </c>
      <c r="J432" s="50">
        <f t="shared" si="22"/>
        <v>0</v>
      </c>
      <c r="K432" s="50">
        <f t="shared" si="23"/>
        <v>12</v>
      </c>
      <c r="L432" s="15"/>
      <c r="M432" s="15"/>
      <c r="N432" s="15"/>
      <c r="O432" s="15"/>
      <c r="P432" s="15"/>
      <c r="Q432" s="15"/>
      <c r="R432" s="15"/>
      <c r="S432" s="15"/>
    </row>
    <row r="433" spans="2:19" x14ac:dyDescent="0.3">
      <c r="B433" s="53">
        <v>2020</v>
      </c>
      <c r="C433" s="15" t="s">
        <v>309</v>
      </c>
      <c r="D433" s="15" t="s">
        <v>308</v>
      </c>
      <c r="E433" s="15">
        <v>2015</v>
      </c>
      <c r="F433" s="15" t="s">
        <v>307</v>
      </c>
      <c r="G433" s="15">
        <v>4</v>
      </c>
      <c r="H433" s="51">
        <v>1</v>
      </c>
      <c r="I433" s="50">
        <f t="shared" si="21"/>
        <v>0</v>
      </c>
      <c r="J433" s="50">
        <f t="shared" si="22"/>
        <v>1</v>
      </c>
      <c r="K433" s="50">
        <f t="shared" si="23"/>
        <v>0</v>
      </c>
      <c r="L433" s="15"/>
      <c r="M433" s="15"/>
      <c r="N433" s="15"/>
      <c r="O433" s="15"/>
      <c r="P433" s="15"/>
      <c r="Q433" s="15"/>
      <c r="R433" s="15"/>
      <c r="S433" s="15"/>
    </row>
    <row r="434" spans="2:19" x14ac:dyDescent="0.3">
      <c r="B434" s="53">
        <v>2020</v>
      </c>
      <c r="C434" s="15" t="s">
        <v>306</v>
      </c>
      <c r="D434" s="15" t="s">
        <v>305</v>
      </c>
      <c r="E434" s="15">
        <v>2018</v>
      </c>
      <c r="F434" s="15" t="s">
        <v>117</v>
      </c>
      <c r="G434" s="15">
        <v>5</v>
      </c>
      <c r="H434" s="51">
        <v>1</v>
      </c>
      <c r="I434" s="50">
        <f t="shared" si="21"/>
        <v>0</v>
      </c>
      <c r="J434" s="50">
        <f t="shared" si="22"/>
        <v>0</v>
      </c>
      <c r="K434" s="50">
        <f t="shared" si="23"/>
        <v>1</v>
      </c>
      <c r="L434" s="15"/>
      <c r="M434" s="15"/>
      <c r="N434" s="15"/>
      <c r="O434" s="15"/>
      <c r="P434" s="15"/>
      <c r="Q434" s="15"/>
      <c r="R434" s="15"/>
      <c r="S434" s="15"/>
    </row>
    <row r="435" spans="2:19" x14ac:dyDescent="0.3">
      <c r="B435" s="53">
        <v>2020</v>
      </c>
      <c r="C435" s="15" t="s">
        <v>304</v>
      </c>
      <c r="D435" s="15" t="s">
        <v>303</v>
      </c>
      <c r="E435" s="15">
        <v>2019</v>
      </c>
      <c r="F435" s="15" t="s">
        <v>101</v>
      </c>
      <c r="G435" s="15">
        <v>5</v>
      </c>
      <c r="H435" s="51">
        <v>3</v>
      </c>
      <c r="I435" s="50">
        <f t="shared" si="21"/>
        <v>0</v>
      </c>
      <c r="J435" s="50">
        <f t="shared" si="22"/>
        <v>0</v>
      </c>
      <c r="K435" s="50">
        <f t="shared" si="23"/>
        <v>3</v>
      </c>
      <c r="L435" s="15"/>
      <c r="M435" s="15"/>
      <c r="N435" s="15"/>
      <c r="O435" s="15"/>
      <c r="P435" s="15"/>
      <c r="Q435" s="15"/>
      <c r="R435" s="15"/>
      <c r="S435" s="15"/>
    </row>
    <row r="436" spans="2:19" x14ac:dyDescent="0.3">
      <c r="B436" s="53">
        <v>2020</v>
      </c>
      <c r="C436" s="15" t="s">
        <v>302</v>
      </c>
      <c r="D436" s="15" t="s">
        <v>301</v>
      </c>
      <c r="E436" s="15">
        <v>2014</v>
      </c>
      <c r="F436" s="15" t="s">
        <v>90</v>
      </c>
      <c r="G436" s="15">
        <v>5</v>
      </c>
      <c r="H436" s="51">
        <v>5</v>
      </c>
      <c r="I436" s="50">
        <f t="shared" si="21"/>
        <v>0</v>
      </c>
      <c r="J436" s="50">
        <f t="shared" si="22"/>
        <v>0</v>
      </c>
      <c r="K436" s="50">
        <f t="shared" si="23"/>
        <v>5</v>
      </c>
      <c r="L436" s="15"/>
      <c r="M436" s="15"/>
      <c r="N436" s="15"/>
      <c r="O436" s="15"/>
      <c r="P436" s="15"/>
      <c r="Q436" s="15"/>
      <c r="R436" s="15"/>
      <c r="S436" s="15"/>
    </row>
    <row r="437" spans="2:19" x14ac:dyDescent="0.3">
      <c r="B437" s="53">
        <v>2020</v>
      </c>
      <c r="C437" s="15" t="s">
        <v>300</v>
      </c>
      <c r="D437" s="15" t="s">
        <v>88</v>
      </c>
      <c r="E437" s="15">
        <v>2017</v>
      </c>
      <c r="F437" s="15" t="s">
        <v>90</v>
      </c>
      <c r="G437" s="15">
        <v>5</v>
      </c>
      <c r="H437" s="51">
        <v>0</v>
      </c>
      <c r="I437" s="50">
        <f t="shared" si="21"/>
        <v>0</v>
      </c>
      <c r="J437" s="50">
        <f t="shared" si="22"/>
        <v>0</v>
      </c>
      <c r="K437" s="50">
        <f t="shared" si="23"/>
        <v>0</v>
      </c>
      <c r="L437" s="15"/>
      <c r="M437" s="15"/>
      <c r="N437" s="15"/>
      <c r="O437" s="15"/>
      <c r="P437" s="15"/>
      <c r="Q437" s="15"/>
      <c r="R437" s="15"/>
      <c r="S437" s="15"/>
    </row>
    <row r="438" spans="2:19" x14ac:dyDescent="0.3">
      <c r="B438" s="53">
        <v>2020</v>
      </c>
      <c r="C438" s="15" t="s">
        <v>299</v>
      </c>
      <c r="D438" s="15" t="s">
        <v>88</v>
      </c>
      <c r="E438" s="15">
        <v>2013</v>
      </c>
      <c r="F438" s="15" t="s">
        <v>101</v>
      </c>
      <c r="G438" s="15">
        <v>4</v>
      </c>
      <c r="H438" s="51">
        <v>0</v>
      </c>
      <c r="I438" s="50">
        <f t="shared" si="21"/>
        <v>0</v>
      </c>
      <c r="J438" s="50">
        <f t="shared" si="22"/>
        <v>0</v>
      </c>
      <c r="K438" s="50">
        <f t="shared" si="23"/>
        <v>0</v>
      </c>
      <c r="L438" s="15"/>
      <c r="M438" s="15"/>
      <c r="N438" s="15"/>
      <c r="O438" s="15"/>
      <c r="P438" s="15"/>
      <c r="Q438" s="15"/>
      <c r="R438" s="15"/>
      <c r="S438" s="15"/>
    </row>
    <row r="439" spans="2:19" x14ac:dyDescent="0.3">
      <c r="B439" s="53">
        <v>2020</v>
      </c>
      <c r="C439" s="15" t="s">
        <v>298</v>
      </c>
      <c r="D439" s="15" t="s">
        <v>297</v>
      </c>
      <c r="E439" s="15">
        <v>2019</v>
      </c>
      <c r="F439" s="15" t="s">
        <v>117</v>
      </c>
      <c r="G439" s="15">
        <v>5</v>
      </c>
      <c r="H439" s="51">
        <v>36</v>
      </c>
      <c r="I439" s="50">
        <f t="shared" si="21"/>
        <v>0</v>
      </c>
      <c r="J439" s="50">
        <f t="shared" si="22"/>
        <v>0</v>
      </c>
      <c r="K439" s="50">
        <f t="shared" si="23"/>
        <v>36</v>
      </c>
      <c r="L439" s="15"/>
      <c r="M439" s="15"/>
      <c r="N439" s="15"/>
      <c r="O439" s="15"/>
      <c r="P439" s="15"/>
      <c r="Q439" s="15"/>
      <c r="R439" s="15"/>
      <c r="S439" s="15"/>
    </row>
    <row r="440" spans="2:19" x14ac:dyDescent="0.3">
      <c r="B440" s="53">
        <v>2020</v>
      </c>
      <c r="C440" s="15" t="s">
        <v>296</v>
      </c>
      <c r="D440" s="15" t="s">
        <v>88</v>
      </c>
      <c r="E440" s="15">
        <v>2013</v>
      </c>
      <c r="F440" s="15" t="s">
        <v>117</v>
      </c>
      <c r="G440" s="15">
        <v>5</v>
      </c>
      <c r="H440" s="51">
        <v>0</v>
      </c>
      <c r="I440" s="50">
        <f t="shared" si="21"/>
        <v>0</v>
      </c>
      <c r="J440" s="50">
        <f t="shared" si="22"/>
        <v>0</v>
      </c>
      <c r="K440" s="50">
        <f t="shared" si="23"/>
        <v>0</v>
      </c>
      <c r="L440" s="15"/>
      <c r="M440" s="15"/>
      <c r="N440" s="15"/>
      <c r="O440" s="15"/>
      <c r="P440" s="15"/>
      <c r="Q440" s="15"/>
      <c r="R440" s="15"/>
      <c r="S440" s="15"/>
    </row>
    <row r="441" spans="2:19" x14ac:dyDescent="0.3">
      <c r="B441" s="53">
        <v>2020</v>
      </c>
      <c r="C441" s="15" t="s">
        <v>295</v>
      </c>
      <c r="D441" s="15" t="s">
        <v>88</v>
      </c>
      <c r="E441" s="15">
        <v>2016</v>
      </c>
      <c r="F441" s="15" t="s">
        <v>85</v>
      </c>
      <c r="G441" s="15">
        <v>5</v>
      </c>
      <c r="H441" s="51">
        <v>3</v>
      </c>
      <c r="I441" s="50">
        <f t="shared" si="21"/>
        <v>0</v>
      </c>
      <c r="J441" s="50">
        <f t="shared" si="22"/>
        <v>0</v>
      </c>
      <c r="K441" s="50">
        <f t="shared" si="23"/>
        <v>3</v>
      </c>
      <c r="L441" s="15"/>
      <c r="M441" s="15"/>
      <c r="N441" s="15"/>
      <c r="O441" s="15"/>
      <c r="P441" s="15"/>
      <c r="Q441" s="15"/>
      <c r="R441" s="15"/>
      <c r="S441" s="15"/>
    </row>
    <row r="442" spans="2:19" x14ac:dyDescent="0.3">
      <c r="B442" s="53">
        <v>2020</v>
      </c>
      <c r="C442" s="15" t="s">
        <v>294</v>
      </c>
      <c r="D442" s="15" t="s">
        <v>293</v>
      </c>
      <c r="E442" s="15">
        <v>2016</v>
      </c>
      <c r="F442" s="15" t="s">
        <v>85</v>
      </c>
      <c r="G442" s="15">
        <v>5</v>
      </c>
      <c r="H442" s="51">
        <v>8</v>
      </c>
      <c r="I442" s="50">
        <f t="shared" si="21"/>
        <v>0</v>
      </c>
      <c r="J442" s="50">
        <f t="shared" si="22"/>
        <v>0</v>
      </c>
      <c r="K442" s="50">
        <f t="shared" si="23"/>
        <v>8</v>
      </c>
      <c r="L442" s="15"/>
      <c r="M442" s="15"/>
      <c r="N442" s="15"/>
      <c r="O442" s="15"/>
      <c r="P442" s="15"/>
      <c r="Q442" s="15"/>
      <c r="R442" s="15"/>
      <c r="S442" s="15"/>
    </row>
    <row r="443" spans="2:19" x14ac:dyDescent="0.3">
      <c r="B443" s="53">
        <v>2020</v>
      </c>
      <c r="C443" s="15" t="s">
        <v>292</v>
      </c>
      <c r="D443" s="15" t="s">
        <v>291</v>
      </c>
      <c r="E443" s="15">
        <v>2019</v>
      </c>
      <c r="F443" s="15" t="s">
        <v>82</v>
      </c>
      <c r="G443" s="15">
        <v>5</v>
      </c>
      <c r="H443" s="51">
        <v>0</v>
      </c>
      <c r="I443" s="50">
        <f t="shared" si="21"/>
        <v>0</v>
      </c>
      <c r="J443" s="50">
        <f t="shared" si="22"/>
        <v>0</v>
      </c>
      <c r="K443" s="50">
        <f t="shared" si="23"/>
        <v>0</v>
      </c>
      <c r="L443" s="15"/>
      <c r="M443" s="15"/>
      <c r="N443" s="15"/>
      <c r="O443" s="15"/>
      <c r="P443" s="15"/>
      <c r="Q443" s="15"/>
      <c r="R443" s="15"/>
      <c r="S443" s="15"/>
    </row>
    <row r="444" spans="2:19" x14ac:dyDescent="0.3">
      <c r="B444" s="53">
        <v>2020</v>
      </c>
      <c r="C444" s="15" t="s">
        <v>290</v>
      </c>
      <c r="D444" s="15" t="s">
        <v>289</v>
      </c>
      <c r="E444" s="15">
        <v>2019</v>
      </c>
      <c r="F444" s="15" t="s">
        <v>77</v>
      </c>
      <c r="G444" s="15">
        <v>5</v>
      </c>
      <c r="H444" s="51">
        <v>1</v>
      </c>
      <c r="I444" s="50">
        <f t="shared" si="21"/>
        <v>0</v>
      </c>
      <c r="J444" s="50">
        <f t="shared" si="22"/>
        <v>0</v>
      </c>
      <c r="K444" s="50">
        <f t="shared" si="23"/>
        <v>1</v>
      </c>
      <c r="L444" s="15"/>
      <c r="M444" s="15"/>
      <c r="N444" s="15"/>
      <c r="O444" s="15"/>
      <c r="P444" s="15"/>
      <c r="Q444" s="15"/>
      <c r="R444" s="15"/>
      <c r="S444" s="15"/>
    </row>
    <row r="445" spans="2:19" x14ac:dyDescent="0.3">
      <c r="B445" s="53">
        <v>2020</v>
      </c>
      <c r="C445" s="15" t="s">
        <v>288</v>
      </c>
      <c r="D445" s="15" t="s">
        <v>287</v>
      </c>
      <c r="E445" s="15">
        <v>2014</v>
      </c>
      <c r="F445" s="15" t="s">
        <v>82</v>
      </c>
      <c r="G445" s="15">
        <v>5</v>
      </c>
      <c r="H445" s="51">
        <v>5</v>
      </c>
      <c r="I445" s="50">
        <f t="shared" si="21"/>
        <v>0</v>
      </c>
      <c r="J445" s="50">
        <f t="shared" si="22"/>
        <v>0</v>
      </c>
      <c r="K445" s="50">
        <f t="shared" si="23"/>
        <v>5</v>
      </c>
      <c r="L445" s="15"/>
      <c r="M445" s="15"/>
      <c r="N445" s="15"/>
      <c r="O445" s="15"/>
      <c r="P445" s="15"/>
      <c r="Q445" s="15"/>
      <c r="R445" s="15"/>
      <c r="S445" s="15"/>
    </row>
    <row r="446" spans="2:19" x14ac:dyDescent="0.3">
      <c r="B446" s="53">
        <v>2020</v>
      </c>
      <c r="C446" s="15" t="s">
        <v>286</v>
      </c>
      <c r="D446" s="15" t="s">
        <v>285</v>
      </c>
      <c r="E446" s="15">
        <v>2019</v>
      </c>
      <c r="F446" s="15" t="s">
        <v>82</v>
      </c>
      <c r="G446" s="15">
        <v>5</v>
      </c>
      <c r="H446" s="51">
        <v>7</v>
      </c>
      <c r="I446" s="50">
        <f t="shared" si="21"/>
        <v>0</v>
      </c>
      <c r="J446" s="50">
        <f t="shared" si="22"/>
        <v>0</v>
      </c>
      <c r="K446" s="50">
        <f t="shared" si="23"/>
        <v>7</v>
      </c>
      <c r="L446" s="15"/>
      <c r="M446" s="15"/>
      <c r="N446" s="15"/>
      <c r="O446" s="15"/>
      <c r="P446" s="15"/>
      <c r="Q446" s="15"/>
      <c r="R446" s="15"/>
      <c r="S446" s="15"/>
    </row>
    <row r="447" spans="2:19" x14ac:dyDescent="0.3">
      <c r="B447" s="53">
        <v>2020</v>
      </c>
      <c r="C447" s="15" t="s">
        <v>284</v>
      </c>
      <c r="D447" s="15" t="s">
        <v>283</v>
      </c>
      <c r="E447" s="15">
        <v>2015</v>
      </c>
      <c r="F447" s="15" t="s">
        <v>82</v>
      </c>
      <c r="G447" s="15">
        <v>5</v>
      </c>
      <c r="H447" s="51">
        <v>32</v>
      </c>
      <c r="I447" s="50">
        <f t="shared" si="21"/>
        <v>0</v>
      </c>
      <c r="J447" s="50">
        <f t="shared" si="22"/>
        <v>0</v>
      </c>
      <c r="K447" s="50">
        <f t="shared" si="23"/>
        <v>32</v>
      </c>
      <c r="L447" s="15"/>
      <c r="M447" s="15"/>
      <c r="N447" s="15"/>
      <c r="O447" s="15"/>
      <c r="P447" s="15"/>
      <c r="Q447" s="15"/>
      <c r="R447" s="15"/>
      <c r="S447" s="15"/>
    </row>
    <row r="448" spans="2:19" x14ac:dyDescent="0.3">
      <c r="B448" s="53">
        <v>2020</v>
      </c>
      <c r="C448" s="15" t="s">
        <v>282</v>
      </c>
      <c r="D448" s="15" t="s">
        <v>281</v>
      </c>
      <c r="E448" s="15">
        <v>2019</v>
      </c>
      <c r="F448" s="15" t="s">
        <v>77</v>
      </c>
      <c r="G448" s="15">
        <v>5</v>
      </c>
      <c r="H448" s="51">
        <v>68</v>
      </c>
      <c r="I448" s="50">
        <f t="shared" si="21"/>
        <v>0</v>
      </c>
      <c r="J448" s="50">
        <f t="shared" si="22"/>
        <v>0</v>
      </c>
      <c r="K448" s="50">
        <f t="shared" si="23"/>
        <v>68</v>
      </c>
      <c r="L448" s="15"/>
      <c r="M448" s="15"/>
      <c r="N448" s="15"/>
      <c r="O448" s="15"/>
      <c r="P448" s="15"/>
      <c r="Q448" s="15"/>
      <c r="R448" s="15"/>
      <c r="S448" s="15"/>
    </row>
    <row r="449" spans="2:19" x14ac:dyDescent="0.3">
      <c r="B449" s="53">
        <v>2020</v>
      </c>
      <c r="C449" s="15" t="s">
        <v>280</v>
      </c>
      <c r="D449" s="15" t="s">
        <v>88</v>
      </c>
      <c r="E449" s="15">
        <v>2014</v>
      </c>
      <c r="F449" s="15" t="s">
        <v>99</v>
      </c>
      <c r="G449" s="15">
        <v>5</v>
      </c>
      <c r="H449" s="51">
        <v>23</v>
      </c>
      <c r="I449" s="50">
        <f t="shared" si="21"/>
        <v>0</v>
      </c>
      <c r="J449" s="50">
        <f t="shared" si="22"/>
        <v>0</v>
      </c>
      <c r="K449" s="50">
        <f t="shared" si="23"/>
        <v>23</v>
      </c>
      <c r="L449" s="15"/>
      <c r="M449" s="15"/>
      <c r="N449" s="15"/>
      <c r="O449" s="15"/>
      <c r="P449" s="15"/>
      <c r="Q449" s="15"/>
      <c r="R449" s="15"/>
      <c r="S449" s="15"/>
    </row>
    <row r="450" spans="2:19" x14ac:dyDescent="0.3">
      <c r="B450" s="53">
        <v>2020</v>
      </c>
      <c r="C450" s="15" t="s">
        <v>279</v>
      </c>
      <c r="D450" s="15" t="s">
        <v>278</v>
      </c>
      <c r="E450" s="15">
        <v>2017</v>
      </c>
      <c r="F450" s="15" t="s">
        <v>137</v>
      </c>
      <c r="G450" s="15">
        <v>5</v>
      </c>
      <c r="H450" s="51">
        <v>0</v>
      </c>
      <c r="I450" s="50">
        <f t="shared" si="21"/>
        <v>0</v>
      </c>
      <c r="J450" s="50">
        <f t="shared" si="22"/>
        <v>0</v>
      </c>
      <c r="K450" s="50">
        <f t="shared" si="23"/>
        <v>0</v>
      </c>
      <c r="L450" s="15"/>
      <c r="M450" s="15"/>
      <c r="N450" s="15"/>
      <c r="O450" s="15"/>
      <c r="P450" s="15"/>
      <c r="Q450" s="15"/>
      <c r="R450" s="15"/>
      <c r="S450" s="15"/>
    </row>
    <row r="451" spans="2:19" x14ac:dyDescent="0.3">
      <c r="B451" s="53">
        <v>2020</v>
      </c>
      <c r="C451" s="15" t="s">
        <v>277</v>
      </c>
      <c r="D451" s="15" t="s">
        <v>88</v>
      </c>
      <c r="E451" s="15">
        <v>2014</v>
      </c>
      <c r="F451" s="15" t="s">
        <v>94</v>
      </c>
      <c r="G451" s="15">
        <v>3</v>
      </c>
      <c r="H451" s="51">
        <v>0</v>
      </c>
      <c r="I451" s="50">
        <f t="shared" si="21"/>
        <v>0</v>
      </c>
      <c r="J451" s="50">
        <f t="shared" si="22"/>
        <v>0</v>
      </c>
      <c r="K451" s="50">
        <f t="shared" si="23"/>
        <v>0</v>
      </c>
      <c r="L451" s="15"/>
      <c r="M451" s="15"/>
      <c r="N451" s="15"/>
      <c r="O451" s="15"/>
      <c r="P451" s="15"/>
      <c r="Q451" s="15"/>
      <c r="R451" s="15"/>
      <c r="S451" s="15"/>
    </row>
    <row r="452" spans="2:19" x14ac:dyDescent="0.3">
      <c r="B452" s="53">
        <v>2020</v>
      </c>
      <c r="C452" s="15" t="s">
        <v>276</v>
      </c>
      <c r="D452" s="15" t="s">
        <v>88</v>
      </c>
      <c r="E452" s="15">
        <v>2019</v>
      </c>
      <c r="F452" s="15" t="s">
        <v>82</v>
      </c>
      <c r="G452" s="15">
        <v>5</v>
      </c>
      <c r="H452" s="51">
        <v>0</v>
      </c>
      <c r="I452" s="50">
        <f t="shared" si="21"/>
        <v>0</v>
      </c>
      <c r="J452" s="50">
        <f t="shared" si="22"/>
        <v>0</v>
      </c>
      <c r="K452" s="50">
        <f t="shared" si="23"/>
        <v>0</v>
      </c>
      <c r="L452" s="15"/>
      <c r="M452" s="15"/>
      <c r="N452" s="15"/>
      <c r="O452" s="15"/>
      <c r="P452" s="15"/>
      <c r="Q452" s="15"/>
      <c r="R452" s="15"/>
      <c r="S452" s="15"/>
    </row>
    <row r="453" spans="2:19" x14ac:dyDescent="0.3">
      <c r="B453" s="53">
        <v>2020</v>
      </c>
      <c r="C453" s="15" t="s">
        <v>275</v>
      </c>
      <c r="D453" s="15" t="s">
        <v>88</v>
      </c>
      <c r="E453" s="15">
        <v>2017</v>
      </c>
      <c r="F453" s="15" t="s">
        <v>117</v>
      </c>
      <c r="G453" s="15">
        <v>3</v>
      </c>
      <c r="H453" s="51">
        <v>0</v>
      </c>
      <c r="I453" s="50">
        <f t="shared" si="21"/>
        <v>0</v>
      </c>
      <c r="J453" s="50">
        <f t="shared" si="22"/>
        <v>0</v>
      </c>
      <c r="K453" s="50">
        <f t="shared" si="23"/>
        <v>0</v>
      </c>
      <c r="L453" s="15"/>
      <c r="M453" s="15"/>
      <c r="N453" s="15"/>
      <c r="O453" s="15"/>
      <c r="P453" s="15"/>
      <c r="Q453" s="15"/>
      <c r="R453" s="15"/>
      <c r="S453" s="15"/>
    </row>
    <row r="454" spans="2:19" x14ac:dyDescent="0.3">
      <c r="B454" s="53">
        <v>2020</v>
      </c>
      <c r="C454" s="15" t="s">
        <v>274</v>
      </c>
      <c r="D454" s="15" t="s">
        <v>88</v>
      </c>
      <c r="E454" s="15">
        <v>2019</v>
      </c>
      <c r="F454" s="15" t="s">
        <v>117</v>
      </c>
      <c r="G454" s="15">
        <v>5</v>
      </c>
      <c r="H454" s="51">
        <v>0</v>
      </c>
      <c r="I454" s="50">
        <f t="shared" si="21"/>
        <v>0</v>
      </c>
      <c r="J454" s="50">
        <f t="shared" si="22"/>
        <v>0</v>
      </c>
      <c r="K454" s="50">
        <f t="shared" si="23"/>
        <v>0</v>
      </c>
      <c r="L454" s="15"/>
      <c r="M454" s="15"/>
      <c r="N454" s="15"/>
      <c r="O454" s="15"/>
      <c r="P454" s="15"/>
      <c r="Q454" s="15"/>
      <c r="R454" s="15"/>
      <c r="S454" s="15"/>
    </row>
    <row r="455" spans="2:19" x14ac:dyDescent="0.3">
      <c r="B455" s="53">
        <v>2020</v>
      </c>
      <c r="C455" s="15" t="s">
        <v>273</v>
      </c>
      <c r="D455" s="15" t="s">
        <v>88</v>
      </c>
      <c r="E455" s="15">
        <v>2015</v>
      </c>
      <c r="F455" s="15" t="s">
        <v>94</v>
      </c>
      <c r="G455" s="15">
        <v>4</v>
      </c>
      <c r="H455" s="51">
        <v>8</v>
      </c>
      <c r="I455" s="50">
        <f t="shared" si="21"/>
        <v>0</v>
      </c>
      <c r="J455" s="50">
        <f t="shared" si="22"/>
        <v>8</v>
      </c>
      <c r="K455" s="50">
        <f t="shared" si="23"/>
        <v>0</v>
      </c>
      <c r="L455" s="15"/>
      <c r="M455" s="15"/>
      <c r="N455" s="15"/>
      <c r="O455" s="15"/>
      <c r="P455" s="15"/>
      <c r="Q455" s="15"/>
      <c r="R455" s="15"/>
      <c r="S455" s="15"/>
    </row>
    <row r="456" spans="2:19" x14ac:dyDescent="0.3">
      <c r="B456" s="53">
        <v>2020</v>
      </c>
      <c r="C456" s="15" t="s">
        <v>272</v>
      </c>
      <c r="D456" s="15" t="s">
        <v>88</v>
      </c>
      <c r="E456" s="15">
        <v>2017</v>
      </c>
      <c r="F456" s="15" t="s">
        <v>101</v>
      </c>
      <c r="G456" s="15">
        <v>5</v>
      </c>
      <c r="H456" s="51">
        <v>11</v>
      </c>
      <c r="I456" s="50">
        <f t="shared" si="21"/>
        <v>0</v>
      </c>
      <c r="J456" s="50">
        <f t="shared" si="22"/>
        <v>0</v>
      </c>
      <c r="K456" s="50">
        <f t="shared" si="23"/>
        <v>11</v>
      </c>
      <c r="L456" s="15"/>
      <c r="M456" s="15"/>
      <c r="N456" s="15"/>
      <c r="O456" s="15"/>
      <c r="P456" s="15"/>
      <c r="Q456" s="15"/>
      <c r="R456" s="15"/>
      <c r="S456" s="15"/>
    </row>
    <row r="457" spans="2:19" x14ac:dyDescent="0.3">
      <c r="B457" s="53">
        <v>2020</v>
      </c>
      <c r="C457" s="15" t="s">
        <v>271</v>
      </c>
      <c r="D457" s="15" t="s">
        <v>270</v>
      </c>
      <c r="E457" s="15">
        <v>2014</v>
      </c>
      <c r="F457" s="15" t="s">
        <v>94</v>
      </c>
      <c r="G457" s="15">
        <v>4</v>
      </c>
      <c r="H457" s="51">
        <v>0</v>
      </c>
      <c r="I457" s="50">
        <f t="shared" si="21"/>
        <v>0</v>
      </c>
      <c r="J457" s="50">
        <f t="shared" si="22"/>
        <v>0</v>
      </c>
      <c r="K457" s="50">
        <f t="shared" si="23"/>
        <v>0</v>
      </c>
      <c r="L457" s="15"/>
      <c r="M457" s="15"/>
      <c r="N457" s="15"/>
      <c r="O457" s="15"/>
      <c r="P457" s="15"/>
      <c r="Q457" s="15"/>
      <c r="R457" s="15"/>
      <c r="S457" s="15"/>
    </row>
    <row r="458" spans="2:19" x14ac:dyDescent="0.3">
      <c r="B458" s="53">
        <v>2020</v>
      </c>
      <c r="C458" s="15" t="s">
        <v>269</v>
      </c>
      <c r="D458" s="15" t="s">
        <v>268</v>
      </c>
      <c r="E458" s="15">
        <v>2017</v>
      </c>
      <c r="F458" s="15" t="s">
        <v>82</v>
      </c>
      <c r="G458" s="15">
        <v>5</v>
      </c>
      <c r="H458" s="51">
        <v>51</v>
      </c>
      <c r="I458" s="50">
        <f t="shared" si="21"/>
        <v>0</v>
      </c>
      <c r="J458" s="50">
        <f t="shared" si="22"/>
        <v>0</v>
      </c>
      <c r="K458" s="50">
        <f t="shared" si="23"/>
        <v>51</v>
      </c>
      <c r="L458" s="15"/>
      <c r="M458" s="15"/>
      <c r="N458" s="15"/>
      <c r="O458" s="15"/>
      <c r="P458" s="15"/>
      <c r="Q458" s="15"/>
      <c r="R458" s="15"/>
      <c r="S458" s="15"/>
    </row>
    <row r="459" spans="2:19" x14ac:dyDescent="0.3">
      <c r="B459" s="53">
        <v>2020</v>
      </c>
      <c r="C459" s="15" t="s">
        <v>267</v>
      </c>
      <c r="D459" s="15" t="s">
        <v>88</v>
      </c>
      <c r="E459" s="15">
        <v>2015</v>
      </c>
      <c r="F459" s="15" t="s">
        <v>137</v>
      </c>
      <c r="G459" s="15">
        <v>4</v>
      </c>
      <c r="H459" s="51">
        <v>0</v>
      </c>
      <c r="I459" s="50">
        <f t="shared" si="21"/>
        <v>0</v>
      </c>
      <c r="J459" s="50">
        <f t="shared" si="22"/>
        <v>0</v>
      </c>
      <c r="K459" s="50">
        <f t="shared" si="23"/>
        <v>0</v>
      </c>
      <c r="L459" s="15"/>
      <c r="M459" s="15"/>
      <c r="N459" s="15"/>
      <c r="O459" s="15"/>
      <c r="P459" s="15"/>
      <c r="Q459" s="15"/>
      <c r="R459" s="15"/>
      <c r="S459" s="15"/>
    </row>
    <row r="460" spans="2:19" x14ac:dyDescent="0.3">
      <c r="B460" s="53">
        <v>2020</v>
      </c>
      <c r="C460" s="15" t="s">
        <v>266</v>
      </c>
      <c r="D460" s="15" t="s">
        <v>88</v>
      </c>
      <c r="E460" s="15">
        <v>2013</v>
      </c>
      <c r="F460" s="15" t="s">
        <v>82</v>
      </c>
      <c r="G460" s="15">
        <v>5</v>
      </c>
      <c r="H460" s="51">
        <v>29</v>
      </c>
      <c r="I460" s="50">
        <f t="shared" si="21"/>
        <v>0</v>
      </c>
      <c r="J460" s="50">
        <f t="shared" si="22"/>
        <v>0</v>
      </c>
      <c r="K460" s="50">
        <f t="shared" si="23"/>
        <v>29</v>
      </c>
      <c r="L460" s="15"/>
      <c r="M460" s="15"/>
      <c r="N460" s="15"/>
      <c r="O460" s="15"/>
      <c r="P460" s="15"/>
      <c r="Q460" s="15"/>
      <c r="R460" s="15"/>
      <c r="S460" s="15"/>
    </row>
    <row r="461" spans="2:19" x14ac:dyDescent="0.3">
      <c r="B461" s="53">
        <v>2020</v>
      </c>
      <c r="C461" s="15" t="s">
        <v>265</v>
      </c>
      <c r="D461" s="15" t="s">
        <v>88</v>
      </c>
      <c r="E461" s="15">
        <v>2013</v>
      </c>
      <c r="F461" s="15" t="s">
        <v>94</v>
      </c>
      <c r="G461" s="15">
        <v>4</v>
      </c>
      <c r="H461" s="51">
        <v>6</v>
      </c>
      <c r="I461" s="50">
        <f t="shared" si="21"/>
        <v>0</v>
      </c>
      <c r="J461" s="50">
        <f t="shared" si="22"/>
        <v>6</v>
      </c>
      <c r="K461" s="50">
        <f t="shared" si="23"/>
        <v>0</v>
      </c>
      <c r="L461" s="15"/>
      <c r="M461" s="15"/>
      <c r="N461" s="15"/>
      <c r="O461" s="15"/>
      <c r="P461" s="15"/>
      <c r="Q461" s="15"/>
      <c r="R461" s="15"/>
      <c r="S461" s="15"/>
    </row>
    <row r="462" spans="2:19" x14ac:dyDescent="0.3">
      <c r="B462" s="53">
        <v>2020</v>
      </c>
      <c r="C462" s="15" t="s">
        <v>264</v>
      </c>
      <c r="D462" s="15" t="s">
        <v>88</v>
      </c>
      <c r="E462" s="15">
        <v>2014</v>
      </c>
      <c r="F462" s="15" t="s">
        <v>101</v>
      </c>
      <c r="G462" s="15">
        <v>3</v>
      </c>
      <c r="H462" s="51">
        <v>1</v>
      </c>
      <c r="I462" s="50">
        <f t="shared" si="21"/>
        <v>1</v>
      </c>
      <c r="J462" s="50">
        <f t="shared" si="22"/>
        <v>0</v>
      </c>
      <c r="K462" s="50">
        <f t="shared" si="23"/>
        <v>0</v>
      </c>
      <c r="L462" s="15"/>
      <c r="M462" s="15"/>
      <c r="N462" s="15"/>
      <c r="O462" s="15"/>
      <c r="P462" s="15"/>
      <c r="Q462" s="15"/>
      <c r="R462" s="15"/>
      <c r="S462" s="15"/>
    </row>
    <row r="463" spans="2:19" x14ac:dyDescent="0.3">
      <c r="B463" s="53">
        <v>2020</v>
      </c>
      <c r="C463" s="15" t="s">
        <v>263</v>
      </c>
      <c r="D463" s="15" t="s">
        <v>88</v>
      </c>
      <c r="E463" s="15">
        <v>2013</v>
      </c>
      <c r="F463" s="15" t="s">
        <v>101</v>
      </c>
      <c r="G463" s="15">
        <v>3</v>
      </c>
      <c r="H463" s="51">
        <v>0</v>
      </c>
      <c r="I463" s="50">
        <f t="shared" si="21"/>
        <v>0</v>
      </c>
      <c r="J463" s="50">
        <f t="shared" si="22"/>
        <v>0</v>
      </c>
      <c r="K463" s="50">
        <f t="shared" si="23"/>
        <v>0</v>
      </c>
      <c r="L463" s="15"/>
      <c r="M463" s="15"/>
      <c r="N463" s="15"/>
      <c r="O463" s="15"/>
      <c r="P463" s="15"/>
      <c r="Q463" s="15"/>
      <c r="R463" s="15"/>
      <c r="S463" s="15"/>
    </row>
    <row r="464" spans="2:19" x14ac:dyDescent="0.3">
      <c r="B464" s="53">
        <v>2020</v>
      </c>
      <c r="C464" s="15" t="s">
        <v>262</v>
      </c>
      <c r="D464" s="15" t="s">
        <v>261</v>
      </c>
      <c r="E464" s="15">
        <v>2019</v>
      </c>
      <c r="F464" s="15" t="s">
        <v>82</v>
      </c>
      <c r="G464" s="15">
        <v>5</v>
      </c>
      <c r="H464" s="51">
        <v>114</v>
      </c>
      <c r="I464" s="50">
        <f t="shared" si="21"/>
        <v>0</v>
      </c>
      <c r="J464" s="50">
        <f t="shared" si="22"/>
        <v>0</v>
      </c>
      <c r="K464" s="50">
        <f t="shared" si="23"/>
        <v>114</v>
      </c>
      <c r="L464" s="15"/>
      <c r="M464" s="15"/>
      <c r="N464" s="15"/>
      <c r="O464" s="15"/>
      <c r="P464" s="15"/>
      <c r="Q464" s="15"/>
      <c r="R464" s="15"/>
      <c r="S464" s="15"/>
    </row>
    <row r="465" spans="2:19" x14ac:dyDescent="0.3">
      <c r="B465" s="53">
        <v>2020</v>
      </c>
      <c r="C465" s="15" t="s">
        <v>260</v>
      </c>
      <c r="D465" s="15" t="s">
        <v>259</v>
      </c>
      <c r="E465" s="15">
        <v>2018</v>
      </c>
      <c r="F465" s="15" t="s">
        <v>117</v>
      </c>
      <c r="G465" s="15">
        <v>5</v>
      </c>
      <c r="H465" s="51">
        <v>30</v>
      </c>
      <c r="I465" s="50">
        <f t="shared" si="21"/>
        <v>0</v>
      </c>
      <c r="J465" s="50">
        <f t="shared" si="22"/>
        <v>0</v>
      </c>
      <c r="K465" s="50">
        <f t="shared" si="23"/>
        <v>30</v>
      </c>
      <c r="L465" s="15"/>
      <c r="M465" s="15"/>
      <c r="N465" s="15"/>
      <c r="O465" s="15"/>
      <c r="P465" s="15"/>
      <c r="Q465" s="15"/>
      <c r="R465" s="15"/>
      <c r="S465" s="15"/>
    </row>
    <row r="466" spans="2:19" x14ac:dyDescent="0.3">
      <c r="B466" s="53">
        <v>2020</v>
      </c>
      <c r="C466" s="15" t="s">
        <v>258</v>
      </c>
      <c r="D466" s="15" t="s">
        <v>88</v>
      </c>
      <c r="E466" s="15">
        <v>2017</v>
      </c>
      <c r="F466" s="15" t="s">
        <v>94</v>
      </c>
      <c r="G466" s="15">
        <v>5</v>
      </c>
      <c r="H466" s="51">
        <v>18</v>
      </c>
      <c r="I466" s="50">
        <f t="shared" si="21"/>
        <v>0</v>
      </c>
      <c r="J466" s="50">
        <f t="shared" si="22"/>
        <v>0</v>
      </c>
      <c r="K466" s="50">
        <f t="shared" si="23"/>
        <v>18</v>
      </c>
      <c r="L466" s="15"/>
      <c r="M466" s="15"/>
      <c r="N466" s="15"/>
      <c r="O466" s="15"/>
      <c r="P466" s="15"/>
      <c r="Q466" s="15"/>
      <c r="R466" s="15"/>
      <c r="S466" s="15"/>
    </row>
    <row r="467" spans="2:19" x14ac:dyDescent="0.3">
      <c r="B467" s="53">
        <v>2020</v>
      </c>
      <c r="C467" s="15" t="s">
        <v>257</v>
      </c>
      <c r="D467" s="15" t="s">
        <v>88</v>
      </c>
      <c r="E467" s="15">
        <v>2013</v>
      </c>
      <c r="F467" s="15" t="s">
        <v>94</v>
      </c>
      <c r="G467" s="15">
        <v>4</v>
      </c>
      <c r="H467" s="51">
        <v>0</v>
      </c>
      <c r="I467" s="50">
        <f t="shared" si="21"/>
        <v>0</v>
      </c>
      <c r="J467" s="50">
        <f t="shared" si="22"/>
        <v>0</v>
      </c>
      <c r="K467" s="50">
        <f t="shared" si="23"/>
        <v>0</v>
      </c>
      <c r="L467" s="15"/>
      <c r="M467" s="15"/>
      <c r="N467" s="15"/>
      <c r="O467" s="15"/>
      <c r="P467" s="15"/>
      <c r="Q467" s="15"/>
      <c r="R467" s="15"/>
      <c r="S467" s="15"/>
    </row>
    <row r="468" spans="2:19" x14ac:dyDescent="0.3">
      <c r="B468" s="53">
        <v>2020</v>
      </c>
      <c r="C468" s="15" t="s">
        <v>256</v>
      </c>
      <c r="D468" s="15" t="s">
        <v>88</v>
      </c>
      <c r="E468" s="15">
        <v>2015</v>
      </c>
      <c r="F468" s="15" t="s">
        <v>137</v>
      </c>
      <c r="G468" s="15">
        <v>4</v>
      </c>
      <c r="H468" s="51">
        <v>0</v>
      </c>
      <c r="I468" s="50">
        <f t="shared" si="21"/>
        <v>0</v>
      </c>
      <c r="J468" s="50">
        <f t="shared" si="22"/>
        <v>0</v>
      </c>
      <c r="K468" s="50">
        <f t="shared" si="23"/>
        <v>0</v>
      </c>
      <c r="L468" s="15"/>
      <c r="M468" s="15"/>
      <c r="N468" s="15"/>
      <c r="O468" s="15"/>
      <c r="P468" s="15"/>
      <c r="Q468" s="15"/>
      <c r="R468" s="15"/>
      <c r="S468" s="15"/>
    </row>
    <row r="469" spans="2:19" x14ac:dyDescent="0.3">
      <c r="B469" s="53">
        <v>2020</v>
      </c>
      <c r="C469" s="15" t="s">
        <v>255</v>
      </c>
      <c r="D469" s="15" t="s">
        <v>254</v>
      </c>
      <c r="E469" s="15">
        <v>2014</v>
      </c>
      <c r="F469" s="15" t="s">
        <v>117</v>
      </c>
      <c r="G469" s="15">
        <v>5</v>
      </c>
      <c r="H469" s="51">
        <v>0</v>
      </c>
      <c r="I469" s="50">
        <f t="shared" si="21"/>
        <v>0</v>
      </c>
      <c r="J469" s="50">
        <f t="shared" si="22"/>
        <v>0</v>
      </c>
      <c r="K469" s="50">
        <f t="shared" si="23"/>
        <v>0</v>
      </c>
      <c r="L469" s="15"/>
      <c r="M469" s="15"/>
      <c r="N469" s="15"/>
      <c r="O469" s="15"/>
      <c r="P469" s="15"/>
      <c r="Q469" s="15"/>
      <c r="R469" s="15"/>
      <c r="S469" s="15"/>
    </row>
    <row r="470" spans="2:19" x14ac:dyDescent="0.3">
      <c r="B470" s="53">
        <v>2020</v>
      </c>
      <c r="C470" s="15" t="s">
        <v>253</v>
      </c>
      <c r="D470" s="15" t="s">
        <v>88</v>
      </c>
      <c r="E470" s="15">
        <v>2014</v>
      </c>
      <c r="F470" s="15" t="s">
        <v>117</v>
      </c>
      <c r="G470" s="15">
        <v>5</v>
      </c>
      <c r="H470" s="51">
        <v>277</v>
      </c>
      <c r="I470" s="50">
        <f t="shared" si="21"/>
        <v>0</v>
      </c>
      <c r="J470" s="50">
        <f t="shared" si="22"/>
        <v>0</v>
      </c>
      <c r="K470" s="50">
        <f t="shared" si="23"/>
        <v>277</v>
      </c>
      <c r="L470" s="15"/>
      <c r="M470" s="15"/>
      <c r="N470" s="15"/>
      <c r="O470" s="15"/>
      <c r="P470" s="15"/>
      <c r="Q470" s="15"/>
      <c r="R470" s="15"/>
      <c r="S470" s="15"/>
    </row>
    <row r="471" spans="2:19" x14ac:dyDescent="0.3">
      <c r="B471" s="53">
        <v>2020</v>
      </c>
      <c r="C471" s="15" t="s">
        <v>252</v>
      </c>
      <c r="D471" s="15" t="s">
        <v>251</v>
      </c>
      <c r="E471" s="15">
        <v>2014</v>
      </c>
      <c r="F471" s="15" t="s">
        <v>82</v>
      </c>
      <c r="G471" s="15">
        <v>5</v>
      </c>
      <c r="H471" s="51">
        <v>147</v>
      </c>
      <c r="I471" s="50">
        <f t="shared" si="21"/>
        <v>0</v>
      </c>
      <c r="J471" s="50">
        <f t="shared" si="22"/>
        <v>0</v>
      </c>
      <c r="K471" s="50">
        <f t="shared" si="23"/>
        <v>147</v>
      </c>
      <c r="L471" s="15"/>
      <c r="M471" s="15"/>
      <c r="N471" s="15"/>
      <c r="O471" s="15"/>
      <c r="P471" s="15"/>
      <c r="Q471" s="15"/>
      <c r="R471" s="15"/>
      <c r="S471" s="15"/>
    </row>
    <row r="472" spans="2:19" x14ac:dyDescent="0.3">
      <c r="B472" s="53">
        <v>2020</v>
      </c>
      <c r="C472" s="15" t="s">
        <v>250</v>
      </c>
      <c r="D472" s="15" t="s">
        <v>88</v>
      </c>
      <c r="E472" s="15">
        <v>2013</v>
      </c>
      <c r="F472" s="15" t="s">
        <v>94</v>
      </c>
      <c r="G472" s="15">
        <v>4</v>
      </c>
      <c r="H472" s="51">
        <v>0</v>
      </c>
      <c r="I472" s="50">
        <f t="shared" si="21"/>
        <v>0</v>
      </c>
      <c r="J472" s="50">
        <f t="shared" si="22"/>
        <v>0</v>
      </c>
      <c r="K472" s="50">
        <f t="shared" si="23"/>
        <v>0</v>
      </c>
      <c r="L472" s="15"/>
      <c r="M472" s="15"/>
      <c r="N472" s="15"/>
      <c r="O472" s="15"/>
      <c r="P472" s="15"/>
      <c r="Q472" s="15"/>
      <c r="R472" s="15"/>
      <c r="S472" s="15"/>
    </row>
    <row r="473" spans="2:19" x14ac:dyDescent="0.3">
      <c r="B473" s="53">
        <v>2020</v>
      </c>
      <c r="C473" s="15" t="s">
        <v>249</v>
      </c>
      <c r="D473" s="15" t="s">
        <v>88</v>
      </c>
      <c r="E473" s="15">
        <v>2017</v>
      </c>
      <c r="F473" s="15" t="s">
        <v>117</v>
      </c>
      <c r="G473" s="15">
        <v>4</v>
      </c>
      <c r="H473" s="51">
        <v>0</v>
      </c>
      <c r="I473" s="50">
        <f t="shared" si="21"/>
        <v>0</v>
      </c>
      <c r="J473" s="50">
        <f t="shared" si="22"/>
        <v>0</v>
      </c>
      <c r="K473" s="50">
        <f t="shared" si="23"/>
        <v>0</v>
      </c>
      <c r="L473" s="15"/>
      <c r="M473" s="15"/>
      <c r="N473" s="15"/>
      <c r="O473" s="15"/>
      <c r="P473" s="15"/>
      <c r="Q473" s="15"/>
      <c r="R473" s="15"/>
      <c r="S473" s="15"/>
    </row>
    <row r="474" spans="2:19" x14ac:dyDescent="0.3">
      <c r="B474" s="53">
        <v>2020</v>
      </c>
      <c r="C474" s="15" t="s">
        <v>248</v>
      </c>
      <c r="D474" s="15" t="s">
        <v>88</v>
      </c>
      <c r="E474" s="15">
        <v>2015</v>
      </c>
      <c r="F474" s="15" t="s">
        <v>117</v>
      </c>
      <c r="G474" s="15">
        <v>5</v>
      </c>
      <c r="H474" s="51">
        <v>44</v>
      </c>
      <c r="I474" s="50">
        <f t="shared" si="21"/>
        <v>0</v>
      </c>
      <c r="J474" s="50">
        <f t="shared" si="22"/>
        <v>0</v>
      </c>
      <c r="K474" s="50">
        <f t="shared" si="23"/>
        <v>44</v>
      </c>
      <c r="L474" s="15"/>
      <c r="M474" s="15"/>
      <c r="N474" s="15"/>
      <c r="O474" s="15"/>
      <c r="P474" s="15"/>
      <c r="Q474" s="15"/>
      <c r="R474" s="15"/>
      <c r="S474" s="15"/>
    </row>
    <row r="475" spans="2:19" x14ac:dyDescent="0.3">
      <c r="B475" s="53">
        <v>2020</v>
      </c>
      <c r="C475" s="15" t="s">
        <v>247</v>
      </c>
      <c r="D475" s="15" t="s">
        <v>88</v>
      </c>
      <c r="E475" s="15">
        <v>2018</v>
      </c>
      <c r="F475" s="15" t="s">
        <v>101</v>
      </c>
      <c r="G475" s="15">
        <v>4</v>
      </c>
      <c r="H475" s="51">
        <v>44</v>
      </c>
      <c r="I475" s="50">
        <f t="shared" si="21"/>
        <v>0</v>
      </c>
      <c r="J475" s="50">
        <f t="shared" si="22"/>
        <v>44</v>
      </c>
      <c r="K475" s="50">
        <f t="shared" si="23"/>
        <v>0</v>
      </c>
      <c r="L475" s="15"/>
      <c r="M475" s="15"/>
      <c r="N475" s="15"/>
      <c r="O475" s="15"/>
      <c r="P475" s="15"/>
      <c r="Q475" s="15"/>
      <c r="R475" s="15"/>
      <c r="S475" s="15"/>
    </row>
    <row r="476" spans="2:19" x14ac:dyDescent="0.3">
      <c r="B476" s="53">
        <v>2020</v>
      </c>
      <c r="C476" s="15" t="s">
        <v>246</v>
      </c>
      <c r="D476" s="15" t="s">
        <v>88</v>
      </c>
      <c r="E476" s="15">
        <v>2019</v>
      </c>
      <c r="F476" s="15" t="s">
        <v>94</v>
      </c>
      <c r="G476" s="15">
        <v>4</v>
      </c>
      <c r="H476" s="51">
        <v>18</v>
      </c>
      <c r="I476" s="50">
        <f t="shared" si="21"/>
        <v>0</v>
      </c>
      <c r="J476" s="50">
        <f t="shared" si="22"/>
        <v>18</v>
      </c>
      <c r="K476" s="50">
        <f t="shared" si="23"/>
        <v>0</v>
      </c>
      <c r="L476" s="15"/>
      <c r="M476" s="15"/>
      <c r="N476" s="15"/>
      <c r="O476" s="15"/>
      <c r="P476" s="15"/>
      <c r="Q476" s="15"/>
      <c r="R476" s="15"/>
      <c r="S476" s="15"/>
    </row>
    <row r="477" spans="2:19" x14ac:dyDescent="0.3">
      <c r="B477" s="53">
        <v>2020</v>
      </c>
      <c r="C477" s="15" t="s">
        <v>245</v>
      </c>
      <c r="D477" s="15" t="s">
        <v>88</v>
      </c>
      <c r="E477" s="15">
        <v>2017</v>
      </c>
      <c r="F477" s="15" t="s">
        <v>101</v>
      </c>
      <c r="G477" s="15">
        <v>5</v>
      </c>
      <c r="H477" s="51">
        <v>82</v>
      </c>
      <c r="I477" s="50">
        <f t="shared" si="21"/>
        <v>0</v>
      </c>
      <c r="J477" s="50">
        <f t="shared" si="22"/>
        <v>0</v>
      </c>
      <c r="K477" s="50">
        <f t="shared" si="23"/>
        <v>82</v>
      </c>
      <c r="L477" s="15"/>
      <c r="M477" s="15"/>
      <c r="N477" s="15"/>
      <c r="O477" s="15"/>
      <c r="P477" s="15"/>
      <c r="Q477" s="15"/>
      <c r="R477" s="15"/>
      <c r="S477" s="15"/>
    </row>
    <row r="478" spans="2:19" x14ac:dyDescent="0.3">
      <c r="B478" s="53">
        <v>2020</v>
      </c>
      <c r="C478" s="15" t="s">
        <v>244</v>
      </c>
      <c r="D478" s="15" t="s">
        <v>88</v>
      </c>
      <c r="E478" s="15">
        <v>2017</v>
      </c>
      <c r="F478" s="15" t="s">
        <v>82</v>
      </c>
      <c r="G478" s="15">
        <v>5</v>
      </c>
      <c r="H478" s="51">
        <v>111</v>
      </c>
      <c r="I478" s="50">
        <f t="shared" si="21"/>
        <v>0</v>
      </c>
      <c r="J478" s="50">
        <f t="shared" si="22"/>
        <v>0</v>
      </c>
      <c r="K478" s="50">
        <f t="shared" si="23"/>
        <v>111</v>
      </c>
      <c r="L478" s="15"/>
      <c r="M478" s="15"/>
      <c r="N478" s="15"/>
      <c r="O478" s="15"/>
      <c r="P478" s="15"/>
      <c r="Q478" s="15"/>
      <c r="R478" s="15"/>
      <c r="S478" s="15"/>
    </row>
    <row r="479" spans="2:19" x14ac:dyDescent="0.3">
      <c r="B479" s="53">
        <v>2020</v>
      </c>
      <c r="C479" s="15" t="s">
        <v>243</v>
      </c>
      <c r="D479" s="15" t="s">
        <v>88</v>
      </c>
      <c r="E479" s="15">
        <v>2017</v>
      </c>
      <c r="F479" s="15" t="s">
        <v>90</v>
      </c>
      <c r="G479" s="15">
        <v>5</v>
      </c>
      <c r="H479" s="51">
        <v>35</v>
      </c>
      <c r="I479" s="50">
        <f t="shared" si="21"/>
        <v>0</v>
      </c>
      <c r="J479" s="50">
        <f t="shared" si="22"/>
        <v>0</v>
      </c>
      <c r="K479" s="50">
        <f t="shared" si="23"/>
        <v>35</v>
      </c>
      <c r="L479" s="15"/>
      <c r="M479" s="15"/>
      <c r="N479" s="15"/>
      <c r="O479" s="15"/>
      <c r="P479" s="15"/>
      <c r="Q479" s="15"/>
      <c r="R479" s="15"/>
      <c r="S479" s="15"/>
    </row>
    <row r="480" spans="2:19" x14ac:dyDescent="0.3">
      <c r="B480" s="53">
        <v>2020</v>
      </c>
      <c r="C480" s="15" t="s">
        <v>242</v>
      </c>
      <c r="D480" s="15" t="s">
        <v>88</v>
      </c>
      <c r="E480" s="15">
        <v>2017</v>
      </c>
      <c r="F480" s="15" t="s">
        <v>94</v>
      </c>
      <c r="G480" s="15">
        <v>3</v>
      </c>
      <c r="H480" s="51">
        <v>0</v>
      </c>
      <c r="I480" s="50">
        <f t="shared" si="21"/>
        <v>0</v>
      </c>
      <c r="J480" s="50">
        <f t="shared" si="22"/>
        <v>0</v>
      </c>
      <c r="K480" s="50">
        <f t="shared" si="23"/>
        <v>0</v>
      </c>
      <c r="L480" s="15"/>
      <c r="M480" s="15"/>
      <c r="N480" s="15"/>
      <c r="O480" s="15"/>
      <c r="P480" s="15"/>
      <c r="Q480" s="15"/>
      <c r="R480" s="15"/>
      <c r="S480" s="15"/>
    </row>
    <row r="481" spans="2:19" x14ac:dyDescent="0.3">
      <c r="B481" s="53">
        <v>2020</v>
      </c>
      <c r="C481" s="15" t="s">
        <v>241</v>
      </c>
      <c r="D481" s="15" t="s">
        <v>88</v>
      </c>
      <c r="E481" s="15">
        <v>2014</v>
      </c>
      <c r="F481" s="15" t="s">
        <v>94</v>
      </c>
      <c r="G481" s="15">
        <v>4</v>
      </c>
      <c r="H481" s="51">
        <v>0</v>
      </c>
      <c r="I481" s="50">
        <f t="shared" si="21"/>
        <v>0</v>
      </c>
      <c r="J481" s="50">
        <f t="shared" si="22"/>
        <v>0</v>
      </c>
      <c r="K481" s="50">
        <f t="shared" si="23"/>
        <v>0</v>
      </c>
      <c r="L481" s="15"/>
      <c r="M481" s="15"/>
      <c r="N481" s="15"/>
      <c r="O481" s="15"/>
      <c r="P481" s="15"/>
      <c r="Q481" s="15"/>
      <c r="R481" s="15"/>
      <c r="S481" s="15"/>
    </row>
    <row r="482" spans="2:19" x14ac:dyDescent="0.3">
      <c r="B482" s="53">
        <v>2020</v>
      </c>
      <c r="C482" s="15" t="s">
        <v>240</v>
      </c>
      <c r="D482" s="15" t="s">
        <v>88</v>
      </c>
      <c r="E482" s="15">
        <v>2013</v>
      </c>
      <c r="F482" s="15" t="s">
        <v>94</v>
      </c>
      <c r="G482" s="15">
        <v>5</v>
      </c>
      <c r="H482" s="51">
        <v>0</v>
      </c>
      <c r="I482" s="50">
        <f t="shared" si="21"/>
        <v>0</v>
      </c>
      <c r="J482" s="50">
        <f t="shared" si="22"/>
        <v>0</v>
      </c>
      <c r="K482" s="50">
        <f t="shared" si="23"/>
        <v>0</v>
      </c>
      <c r="L482" s="15"/>
      <c r="M482" s="15"/>
      <c r="N482" s="15"/>
      <c r="O482" s="15"/>
      <c r="P482" s="15"/>
      <c r="Q482" s="15"/>
      <c r="R482" s="15"/>
      <c r="S482" s="15"/>
    </row>
    <row r="483" spans="2:19" x14ac:dyDescent="0.3">
      <c r="B483" s="53">
        <v>2020</v>
      </c>
      <c r="C483" s="15" t="s">
        <v>240</v>
      </c>
      <c r="D483" s="15" t="s">
        <v>239</v>
      </c>
      <c r="E483" s="15">
        <v>2019</v>
      </c>
      <c r="F483" s="15" t="s">
        <v>82</v>
      </c>
      <c r="G483" s="15">
        <v>5</v>
      </c>
      <c r="H483" s="51">
        <v>112</v>
      </c>
      <c r="I483" s="50">
        <f t="shared" si="21"/>
        <v>0</v>
      </c>
      <c r="J483" s="50">
        <f t="shared" si="22"/>
        <v>0</v>
      </c>
      <c r="K483" s="50">
        <f t="shared" si="23"/>
        <v>112</v>
      </c>
      <c r="L483" s="15"/>
      <c r="M483" s="15"/>
      <c r="N483" s="15"/>
      <c r="O483" s="15"/>
      <c r="P483" s="15"/>
      <c r="Q483" s="15"/>
      <c r="R483" s="15"/>
      <c r="S483" s="15"/>
    </row>
    <row r="484" spans="2:19" x14ac:dyDescent="0.3">
      <c r="B484" s="53">
        <v>2020</v>
      </c>
      <c r="C484" s="15" t="s">
        <v>238</v>
      </c>
      <c r="D484" s="15" t="s">
        <v>237</v>
      </c>
      <c r="E484" s="15">
        <v>2019</v>
      </c>
      <c r="F484" s="15" t="s">
        <v>94</v>
      </c>
      <c r="G484" s="15">
        <v>4</v>
      </c>
      <c r="H484" s="51">
        <v>47</v>
      </c>
      <c r="I484" s="50">
        <f t="shared" si="21"/>
        <v>0</v>
      </c>
      <c r="J484" s="50">
        <f t="shared" si="22"/>
        <v>47</v>
      </c>
      <c r="K484" s="50">
        <f t="shared" si="23"/>
        <v>0</v>
      </c>
      <c r="L484" s="15"/>
      <c r="M484" s="15"/>
      <c r="N484" s="15"/>
      <c r="O484" s="15"/>
      <c r="P484" s="15"/>
      <c r="Q484" s="15"/>
      <c r="R484" s="15"/>
      <c r="S484" s="15"/>
    </row>
    <row r="485" spans="2:19" x14ac:dyDescent="0.3">
      <c r="B485" s="53">
        <v>2020</v>
      </c>
      <c r="C485" s="15" t="s">
        <v>236</v>
      </c>
      <c r="D485" s="15" t="s">
        <v>88</v>
      </c>
      <c r="E485" s="15">
        <v>2016</v>
      </c>
      <c r="F485" s="15" t="s">
        <v>82</v>
      </c>
      <c r="G485" s="15">
        <v>5</v>
      </c>
      <c r="H485" s="51">
        <v>265</v>
      </c>
      <c r="I485" s="50">
        <f t="shared" si="21"/>
        <v>0</v>
      </c>
      <c r="J485" s="50">
        <f t="shared" si="22"/>
        <v>0</v>
      </c>
      <c r="K485" s="50">
        <f t="shared" si="23"/>
        <v>265</v>
      </c>
      <c r="L485" s="15"/>
      <c r="M485" s="15"/>
      <c r="N485" s="15"/>
      <c r="O485" s="15"/>
      <c r="P485" s="15"/>
      <c r="Q485" s="15"/>
      <c r="R485" s="15"/>
      <c r="S485" s="15"/>
    </row>
    <row r="486" spans="2:19" x14ac:dyDescent="0.3">
      <c r="B486" s="53">
        <v>2020</v>
      </c>
      <c r="C486" s="15" t="s">
        <v>235</v>
      </c>
      <c r="D486" s="15" t="s">
        <v>88</v>
      </c>
      <c r="E486" s="15">
        <v>2014</v>
      </c>
      <c r="F486" s="15" t="s">
        <v>117</v>
      </c>
      <c r="G486" s="15">
        <v>3</v>
      </c>
      <c r="H486" s="51">
        <v>0</v>
      </c>
      <c r="I486" s="50">
        <f t="shared" ref="I486:I549" si="24">IF(G486&lt;4,H486,0)</f>
        <v>0</v>
      </c>
      <c r="J486" s="50">
        <f t="shared" ref="J486:J549" si="25">IF(G486=4,H486,0)</f>
        <v>0</v>
      </c>
      <c r="K486" s="50">
        <f t="shared" ref="K486:K549" si="26">IF(G486=5,H486,0)</f>
        <v>0</v>
      </c>
      <c r="L486" s="15"/>
      <c r="M486" s="15"/>
      <c r="N486" s="15"/>
      <c r="O486" s="15"/>
      <c r="P486" s="15"/>
      <c r="Q486" s="15"/>
      <c r="R486" s="15"/>
      <c r="S486" s="15"/>
    </row>
    <row r="487" spans="2:19" x14ac:dyDescent="0.3">
      <c r="B487" s="53">
        <v>2020</v>
      </c>
      <c r="C487" s="15" t="s">
        <v>234</v>
      </c>
      <c r="D487" s="15" t="s">
        <v>88</v>
      </c>
      <c r="E487" s="15">
        <v>2013</v>
      </c>
      <c r="F487" s="15" t="s">
        <v>117</v>
      </c>
      <c r="G487" s="15">
        <v>5</v>
      </c>
      <c r="H487" s="51">
        <v>341</v>
      </c>
      <c r="I487" s="50">
        <f t="shared" si="24"/>
        <v>0</v>
      </c>
      <c r="J487" s="50">
        <f t="shared" si="25"/>
        <v>0</v>
      </c>
      <c r="K487" s="50">
        <f t="shared" si="26"/>
        <v>341</v>
      </c>
      <c r="L487" s="15"/>
      <c r="M487" s="15"/>
      <c r="N487" s="15"/>
      <c r="O487" s="15"/>
      <c r="P487" s="15"/>
      <c r="Q487" s="15"/>
      <c r="R487" s="15"/>
      <c r="S487" s="15"/>
    </row>
    <row r="488" spans="2:19" x14ac:dyDescent="0.3">
      <c r="B488" s="53">
        <v>2020</v>
      </c>
      <c r="C488" s="15" t="s">
        <v>233</v>
      </c>
      <c r="D488" s="15" t="s">
        <v>88</v>
      </c>
      <c r="E488" s="15">
        <v>2016</v>
      </c>
      <c r="F488" s="15" t="s">
        <v>82</v>
      </c>
      <c r="G488" s="15">
        <v>5</v>
      </c>
      <c r="H488" s="51">
        <v>260</v>
      </c>
      <c r="I488" s="50">
        <f t="shared" si="24"/>
        <v>0</v>
      </c>
      <c r="J488" s="50">
        <f t="shared" si="25"/>
        <v>0</v>
      </c>
      <c r="K488" s="50">
        <f t="shared" si="26"/>
        <v>260</v>
      </c>
      <c r="L488" s="15"/>
      <c r="M488" s="15"/>
      <c r="N488" s="15"/>
      <c r="O488" s="15"/>
      <c r="P488" s="15"/>
      <c r="Q488" s="15"/>
      <c r="R488" s="15"/>
      <c r="S488" s="15"/>
    </row>
    <row r="489" spans="2:19" x14ac:dyDescent="0.3">
      <c r="B489" s="53">
        <v>2020</v>
      </c>
      <c r="C489" s="15" t="s">
        <v>232</v>
      </c>
      <c r="D489" s="15" t="s">
        <v>88</v>
      </c>
      <c r="E489" s="15">
        <v>2018</v>
      </c>
      <c r="F489" s="15" t="s">
        <v>90</v>
      </c>
      <c r="G489" s="15">
        <v>5</v>
      </c>
      <c r="H489" s="51">
        <v>22</v>
      </c>
      <c r="I489" s="50">
        <f t="shared" si="24"/>
        <v>0</v>
      </c>
      <c r="J489" s="50">
        <f t="shared" si="25"/>
        <v>0</v>
      </c>
      <c r="K489" s="50">
        <f t="shared" si="26"/>
        <v>22</v>
      </c>
      <c r="L489" s="15"/>
      <c r="M489" s="15"/>
      <c r="N489" s="15"/>
      <c r="O489" s="15"/>
      <c r="P489" s="15"/>
      <c r="Q489" s="15"/>
      <c r="R489" s="15"/>
      <c r="S489" s="15"/>
    </row>
    <row r="490" spans="2:19" x14ac:dyDescent="0.3">
      <c r="B490" s="53">
        <v>2020</v>
      </c>
      <c r="C490" s="15" t="s">
        <v>231</v>
      </c>
      <c r="D490" s="15" t="s">
        <v>88</v>
      </c>
      <c r="E490" s="15">
        <v>2014</v>
      </c>
      <c r="F490" s="15" t="s">
        <v>101</v>
      </c>
      <c r="G490" s="15">
        <v>3</v>
      </c>
      <c r="H490" s="51">
        <v>0</v>
      </c>
      <c r="I490" s="50">
        <f t="shared" si="24"/>
        <v>0</v>
      </c>
      <c r="J490" s="50">
        <f t="shared" si="25"/>
        <v>0</v>
      </c>
      <c r="K490" s="50">
        <f t="shared" si="26"/>
        <v>0</v>
      </c>
      <c r="L490" s="15"/>
      <c r="M490" s="15"/>
      <c r="N490" s="15"/>
      <c r="O490" s="15"/>
      <c r="P490" s="15"/>
      <c r="Q490" s="15"/>
      <c r="R490" s="15"/>
      <c r="S490" s="15"/>
    </row>
    <row r="491" spans="2:19" x14ac:dyDescent="0.3">
      <c r="B491" s="53">
        <v>2020</v>
      </c>
      <c r="C491" s="15" t="s">
        <v>230</v>
      </c>
      <c r="D491" s="15" t="s">
        <v>229</v>
      </c>
      <c r="E491" s="15">
        <v>2018</v>
      </c>
      <c r="F491" s="15" t="s">
        <v>101</v>
      </c>
      <c r="G491" s="15">
        <v>4</v>
      </c>
      <c r="H491" s="51">
        <v>147</v>
      </c>
      <c r="I491" s="50">
        <f t="shared" si="24"/>
        <v>0</v>
      </c>
      <c r="J491" s="50">
        <f t="shared" si="25"/>
        <v>147</v>
      </c>
      <c r="K491" s="50">
        <f t="shared" si="26"/>
        <v>0</v>
      </c>
      <c r="L491" s="15"/>
      <c r="M491" s="15"/>
      <c r="N491" s="15"/>
      <c r="O491" s="15"/>
      <c r="P491" s="15"/>
      <c r="Q491" s="15"/>
      <c r="R491" s="15"/>
      <c r="S491" s="15"/>
    </row>
    <row r="492" spans="2:19" x14ac:dyDescent="0.3">
      <c r="B492" s="53">
        <v>2020</v>
      </c>
      <c r="C492" s="15" t="s">
        <v>228</v>
      </c>
      <c r="D492" s="15" t="s">
        <v>88</v>
      </c>
      <c r="E492" s="15">
        <v>2015</v>
      </c>
      <c r="F492" s="15" t="s">
        <v>133</v>
      </c>
      <c r="G492" s="15">
        <v>5</v>
      </c>
      <c r="H492" s="51">
        <v>0</v>
      </c>
      <c r="I492" s="50">
        <f t="shared" si="24"/>
        <v>0</v>
      </c>
      <c r="J492" s="50">
        <f t="shared" si="25"/>
        <v>0</v>
      </c>
      <c r="K492" s="50">
        <f t="shared" si="26"/>
        <v>0</v>
      </c>
      <c r="L492" s="15"/>
      <c r="M492" s="15"/>
      <c r="N492" s="15"/>
      <c r="O492" s="15"/>
      <c r="P492" s="15"/>
      <c r="Q492" s="15"/>
      <c r="R492" s="15"/>
      <c r="S492" s="15"/>
    </row>
    <row r="493" spans="2:19" x14ac:dyDescent="0.3">
      <c r="B493" s="53">
        <v>2020</v>
      </c>
      <c r="C493" s="15" t="s">
        <v>227</v>
      </c>
      <c r="D493" s="15" t="s">
        <v>226</v>
      </c>
      <c r="E493" s="15">
        <v>2021</v>
      </c>
      <c r="F493" s="15" t="s">
        <v>85</v>
      </c>
      <c r="G493" s="15">
        <v>5</v>
      </c>
      <c r="H493" s="51">
        <v>0</v>
      </c>
      <c r="I493" s="50">
        <f t="shared" si="24"/>
        <v>0</v>
      </c>
      <c r="J493" s="50">
        <f t="shared" si="25"/>
        <v>0</v>
      </c>
      <c r="K493" s="50">
        <f t="shared" si="26"/>
        <v>0</v>
      </c>
      <c r="L493" s="15"/>
      <c r="M493" s="15"/>
      <c r="N493" s="15"/>
      <c r="O493" s="15"/>
      <c r="P493" s="15"/>
      <c r="Q493" s="15"/>
      <c r="R493" s="15"/>
      <c r="S493" s="15"/>
    </row>
    <row r="494" spans="2:19" x14ac:dyDescent="0.3">
      <c r="B494" s="53">
        <v>2020</v>
      </c>
      <c r="C494" s="15" t="s">
        <v>225</v>
      </c>
      <c r="D494" s="15" t="s">
        <v>224</v>
      </c>
      <c r="E494" s="15">
        <v>2017</v>
      </c>
      <c r="F494" s="15" t="s">
        <v>77</v>
      </c>
      <c r="G494" s="15">
        <v>5</v>
      </c>
      <c r="H494" s="51">
        <v>63</v>
      </c>
      <c r="I494" s="50">
        <f t="shared" si="24"/>
        <v>0</v>
      </c>
      <c r="J494" s="50">
        <f t="shared" si="25"/>
        <v>0</v>
      </c>
      <c r="K494" s="50">
        <f t="shared" si="26"/>
        <v>63</v>
      </c>
      <c r="L494" s="15"/>
      <c r="M494" s="15"/>
      <c r="N494" s="15"/>
      <c r="O494" s="15"/>
      <c r="P494" s="15"/>
      <c r="Q494" s="15"/>
      <c r="R494" s="15"/>
      <c r="S494" s="15"/>
    </row>
    <row r="495" spans="2:19" x14ac:dyDescent="0.3">
      <c r="B495" s="53">
        <v>2020</v>
      </c>
      <c r="C495" s="15" t="s">
        <v>223</v>
      </c>
      <c r="D495" s="15" t="s">
        <v>88</v>
      </c>
      <c r="E495" s="15">
        <v>2014</v>
      </c>
      <c r="F495" s="15" t="s">
        <v>82</v>
      </c>
      <c r="G495" s="15">
        <v>5</v>
      </c>
      <c r="H495" s="51">
        <v>31</v>
      </c>
      <c r="I495" s="50">
        <f t="shared" si="24"/>
        <v>0</v>
      </c>
      <c r="J495" s="50">
        <f t="shared" si="25"/>
        <v>0</v>
      </c>
      <c r="K495" s="50">
        <f t="shared" si="26"/>
        <v>31</v>
      </c>
      <c r="L495" s="15"/>
      <c r="M495" s="15"/>
      <c r="N495" s="15"/>
      <c r="O495" s="15"/>
      <c r="P495" s="15"/>
      <c r="Q495" s="15"/>
      <c r="R495" s="15"/>
      <c r="S495" s="15"/>
    </row>
    <row r="496" spans="2:19" x14ac:dyDescent="0.3">
      <c r="B496" s="53">
        <v>2020</v>
      </c>
      <c r="C496" s="15" t="s">
        <v>222</v>
      </c>
      <c r="D496" s="15" t="s">
        <v>88</v>
      </c>
      <c r="E496" s="15">
        <v>2019</v>
      </c>
      <c r="F496" s="15" t="s">
        <v>85</v>
      </c>
      <c r="G496" s="15">
        <v>5</v>
      </c>
      <c r="H496" s="51">
        <v>16</v>
      </c>
      <c r="I496" s="50">
        <f t="shared" si="24"/>
        <v>0</v>
      </c>
      <c r="J496" s="50">
        <f t="shared" si="25"/>
        <v>0</v>
      </c>
      <c r="K496" s="50">
        <f t="shared" si="26"/>
        <v>16</v>
      </c>
      <c r="L496" s="15"/>
      <c r="M496" s="15"/>
      <c r="N496" s="15"/>
      <c r="O496" s="15"/>
      <c r="P496" s="15"/>
      <c r="Q496" s="15"/>
      <c r="R496" s="15"/>
      <c r="S496" s="15"/>
    </row>
    <row r="497" spans="2:19" x14ac:dyDescent="0.3">
      <c r="B497" s="53">
        <v>2020</v>
      </c>
      <c r="C497" s="15" t="s">
        <v>221</v>
      </c>
      <c r="D497" s="15" t="s">
        <v>88</v>
      </c>
      <c r="E497" s="15">
        <v>2013</v>
      </c>
      <c r="F497" s="15" t="s">
        <v>117</v>
      </c>
      <c r="G497" s="15">
        <v>5</v>
      </c>
      <c r="H497" s="51">
        <v>0</v>
      </c>
      <c r="I497" s="50">
        <f t="shared" si="24"/>
        <v>0</v>
      </c>
      <c r="J497" s="50">
        <f t="shared" si="25"/>
        <v>0</v>
      </c>
      <c r="K497" s="50">
        <f t="shared" si="26"/>
        <v>0</v>
      </c>
      <c r="L497" s="15"/>
      <c r="M497" s="15"/>
      <c r="N497" s="15"/>
      <c r="O497" s="15"/>
      <c r="P497" s="15"/>
      <c r="Q497" s="15"/>
      <c r="R497" s="15"/>
      <c r="S497" s="15"/>
    </row>
    <row r="498" spans="2:19" x14ac:dyDescent="0.3">
      <c r="B498" s="53">
        <v>2020</v>
      </c>
      <c r="C498" s="15" t="s">
        <v>220</v>
      </c>
      <c r="D498" s="15" t="s">
        <v>88</v>
      </c>
      <c r="E498" s="15">
        <v>2019</v>
      </c>
      <c r="F498" s="15" t="s">
        <v>82</v>
      </c>
      <c r="G498" s="15">
        <v>5</v>
      </c>
      <c r="H498" s="51">
        <v>0</v>
      </c>
      <c r="I498" s="50">
        <f t="shared" si="24"/>
        <v>0</v>
      </c>
      <c r="J498" s="50">
        <f t="shared" si="25"/>
        <v>0</v>
      </c>
      <c r="K498" s="50">
        <f t="shared" si="26"/>
        <v>0</v>
      </c>
      <c r="L498" s="15"/>
      <c r="M498" s="15"/>
      <c r="N498" s="15"/>
      <c r="O498" s="15"/>
      <c r="P498" s="15"/>
      <c r="Q498" s="15"/>
      <c r="R498" s="15"/>
      <c r="S498" s="15"/>
    </row>
    <row r="499" spans="2:19" x14ac:dyDescent="0.3">
      <c r="B499" s="53">
        <v>2020</v>
      </c>
      <c r="C499" s="15" t="s">
        <v>219</v>
      </c>
      <c r="D499" s="15" t="s">
        <v>218</v>
      </c>
      <c r="E499" s="15">
        <v>2019</v>
      </c>
      <c r="F499" s="15" t="s">
        <v>82</v>
      </c>
      <c r="G499" s="15">
        <v>5</v>
      </c>
      <c r="H499" s="51">
        <v>50</v>
      </c>
      <c r="I499" s="50">
        <f t="shared" si="24"/>
        <v>0</v>
      </c>
      <c r="J499" s="50">
        <f t="shared" si="25"/>
        <v>0</v>
      </c>
      <c r="K499" s="50">
        <f t="shared" si="26"/>
        <v>50</v>
      </c>
      <c r="L499" s="15"/>
      <c r="M499" s="15"/>
      <c r="N499" s="15"/>
      <c r="O499" s="15"/>
      <c r="P499" s="15"/>
      <c r="Q499" s="15"/>
      <c r="R499" s="15"/>
      <c r="S499" s="15"/>
    </row>
    <row r="500" spans="2:19" x14ac:dyDescent="0.3">
      <c r="B500" s="53">
        <v>2020</v>
      </c>
      <c r="C500" s="15" t="s">
        <v>217</v>
      </c>
      <c r="D500" s="15" t="s">
        <v>216</v>
      </c>
      <c r="E500" s="15">
        <v>2019</v>
      </c>
      <c r="F500" s="15" t="s">
        <v>94</v>
      </c>
      <c r="G500" s="15">
        <v>5</v>
      </c>
      <c r="H500" s="51">
        <v>32</v>
      </c>
      <c r="I500" s="50">
        <f t="shared" si="24"/>
        <v>0</v>
      </c>
      <c r="J500" s="50">
        <f t="shared" si="25"/>
        <v>0</v>
      </c>
      <c r="K500" s="50">
        <f t="shared" si="26"/>
        <v>32</v>
      </c>
      <c r="L500" s="15"/>
      <c r="M500" s="15"/>
      <c r="N500" s="15"/>
      <c r="O500" s="15"/>
      <c r="P500" s="15"/>
      <c r="Q500" s="15"/>
      <c r="R500" s="15"/>
      <c r="S500" s="15"/>
    </row>
    <row r="501" spans="2:19" x14ac:dyDescent="0.3">
      <c r="B501" s="53">
        <v>2020</v>
      </c>
      <c r="C501" s="15" t="s">
        <v>215</v>
      </c>
      <c r="D501" s="15" t="s">
        <v>214</v>
      </c>
      <c r="E501" s="15">
        <v>2015</v>
      </c>
      <c r="F501" s="15" t="s">
        <v>99</v>
      </c>
      <c r="G501" s="15">
        <v>5</v>
      </c>
      <c r="H501" s="51">
        <v>4</v>
      </c>
      <c r="I501" s="50">
        <f t="shared" si="24"/>
        <v>0</v>
      </c>
      <c r="J501" s="50">
        <f t="shared" si="25"/>
        <v>0</v>
      </c>
      <c r="K501" s="50">
        <f t="shared" si="26"/>
        <v>4</v>
      </c>
      <c r="L501" s="15"/>
      <c r="M501" s="15"/>
      <c r="N501" s="15"/>
      <c r="O501" s="15"/>
      <c r="P501" s="15"/>
      <c r="Q501" s="15"/>
      <c r="R501" s="15"/>
      <c r="S501" s="15"/>
    </row>
    <row r="502" spans="2:19" x14ac:dyDescent="0.3">
      <c r="B502" s="53">
        <v>2020</v>
      </c>
      <c r="C502" s="15" t="s">
        <v>213</v>
      </c>
      <c r="D502" s="15" t="s">
        <v>88</v>
      </c>
      <c r="E502" s="15">
        <v>2015</v>
      </c>
      <c r="F502" s="15" t="s">
        <v>82</v>
      </c>
      <c r="G502" s="15">
        <v>5</v>
      </c>
      <c r="H502" s="51">
        <v>34</v>
      </c>
      <c r="I502" s="50">
        <f t="shared" si="24"/>
        <v>0</v>
      </c>
      <c r="J502" s="50">
        <f t="shared" si="25"/>
        <v>0</v>
      </c>
      <c r="K502" s="50">
        <f t="shared" si="26"/>
        <v>34</v>
      </c>
      <c r="L502" s="15"/>
      <c r="M502" s="15"/>
      <c r="N502" s="15"/>
      <c r="O502" s="15"/>
      <c r="P502" s="15"/>
      <c r="Q502" s="15"/>
      <c r="R502" s="15"/>
      <c r="S502" s="15"/>
    </row>
    <row r="503" spans="2:19" x14ac:dyDescent="0.3">
      <c r="B503" s="53">
        <v>2020</v>
      </c>
      <c r="C503" s="15" t="s">
        <v>212</v>
      </c>
      <c r="D503" s="15" t="s">
        <v>88</v>
      </c>
      <c r="E503" s="15">
        <v>2017</v>
      </c>
      <c r="F503" s="15" t="s">
        <v>77</v>
      </c>
      <c r="G503" s="15">
        <v>5</v>
      </c>
      <c r="H503" s="51">
        <v>16</v>
      </c>
      <c r="I503" s="50">
        <f t="shared" si="24"/>
        <v>0</v>
      </c>
      <c r="J503" s="50">
        <f t="shared" si="25"/>
        <v>0</v>
      </c>
      <c r="K503" s="50">
        <f t="shared" si="26"/>
        <v>16</v>
      </c>
      <c r="L503" s="15"/>
      <c r="M503" s="15"/>
      <c r="N503" s="15"/>
      <c r="O503" s="15"/>
      <c r="P503" s="15"/>
      <c r="Q503" s="15"/>
      <c r="R503" s="15"/>
      <c r="S503" s="15"/>
    </row>
    <row r="504" spans="2:19" x14ac:dyDescent="0.3">
      <c r="B504" s="53">
        <v>2020</v>
      </c>
      <c r="C504" s="15" t="s">
        <v>211</v>
      </c>
      <c r="D504" s="15" t="s">
        <v>88</v>
      </c>
      <c r="E504" s="15">
        <v>2015</v>
      </c>
      <c r="F504" s="15" t="s">
        <v>117</v>
      </c>
      <c r="G504" s="15">
        <v>5</v>
      </c>
      <c r="H504" s="51">
        <v>33</v>
      </c>
      <c r="I504" s="50">
        <f t="shared" si="24"/>
        <v>0</v>
      </c>
      <c r="J504" s="50">
        <f t="shared" si="25"/>
        <v>0</v>
      </c>
      <c r="K504" s="50">
        <f t="shared" si="26"/>
        <v>33</v>
      </c>
      <c r="L504" s="15"/>
      <c r="M504" s="15"/>
      <c r="N504" s="15"/>
      <c r="O504" s="15"/>
      <c r="P504" s="15"/>
      <c r="Q504" s="15"/>
      <c r="R504" s="15"/>
      <c r="S504" s="15"/>
    </row>
    <row r="505" spans="2:19" x14ac:dyDescent="0.3">
      <c r="B505" s="53">
        <v>2020</v>
      </c>
      <c r="C505" s="15" t="s">
        <v>210</v>
      </c>
      <c r="D505" s="15" t="s">
        <v>88</v>
      </c>
      <c r="E505" s="15">
        <v>2014</v>
      </c>
      <c r="F505" s="15" t="s">
        <v>117</v>
      </c>
      <c r="G505" s="15">
        <v>4</v>
      </c>
      <c r="H505" s="51">
        <v>0</v>
      </c>
      <c r="I505" s="50">
        <f t="shared" si="24"/>
        <v>0</v>
      </c>
      <c r="J505" s="50">
        <f t="shared" si="25"/>
        <v>0</v>
      </c>
      <c r="K505" s="50">
        <f t="shared" si="26"/>
        <v>0</v>
      </c>
      <c r="L505" s="15"/>
      <c r="M505" s="15"/>
      <c r="N505" s="15"/>
      <c r="O505" s="15"/>
      <c r="P505" s="15"/>
      <c r="Q505" s="15"/>
      <c r="R505" s="15"/>
      <c r="S505" s="15"/>
    </row>
    <row r="506" spans="2:19" x14ac:dyDescent="0.3">
      <c r="B506" s="53">
        <v>2020</v>
      </c>
      <c r="C506" s="15" t="s">
        <v>209</v>
      </c>
      <c r="D506" s="15" t="s">
        <v>88</v>
      </c>
      <c r="E506" s="15">
        <v>2016</v>
      </c>
      <c r="F506" s="15" t="s">
        <v>101</v>
      </c>
      <c r="G506" s="15">
        <v>5</v>
      </c>
      <c r="H506" s="51">
        <v>10</v>
      </c>
      <c r="I506" s="50">
        <f t="shared" si="24"/>
        <v>0</v>
      </c>
      <c r="J506" s="50">
        <f t="shared" si="25"/>
        <v>0</v>
      </c>
      <c r="K506" s="50">
        <f t="shared" si="26"/>
        <v>10</v>
      </c>
      <c r="L506" s="15"/>
      <c r="M506" s="15"/>
      <c r="N506" s="15"/>
      <c r="O506" s="15"/>
      <c r="P506" s="15"/>
      <c r="Q506" s="15"/>
      <c r="R506" s="15"/>
      <c r="S506" s="15"/>
    </row>
    <row r="507" spans="2:19" x14ac:dyDescent="0.3">
      <c r="B507" s="53">
        <v>2020</v>
      </c>
      <c r="C507" s="15" t="s">
        <v>208</v>
      </c>
      <c r="D507" s="15" t="s">
        <v>88</v>
      </c>
      <c r="E507" s="15">
        <v>2015</v>
      </c>
      <c r="F507" s="15" t="s">
        <v>90</v>
      </c>
      <c r="G507" s="15">
        <v>5</v>
      </c>
      <c r="H507" s="51">
        <v>1</v>
      </c>
      <c r="I507" s="50">
        <f t="shared" si="24"/>
        <v>0</v>
      </c>
      <c r="J507" s="50">
        <f t="shared" si="25"/>
        <v>0</v>
      </c>
      <c r="K507" s="50">
        <f t="shared" si="26"/>
        <v>1</v>
      </c>
      <c r="L507" s="15"/>
      <c r="M507" s="15"/>
      <c r="N507" s="15"/>
      <c r="O507" s="15"/>
      <c r="P507" s="15"/>
      <c r="Q507" s="15"/>
      <c r="R507" s="15"/>
      <c r="S507" s="15"/>
    </row>
    <row r="508" spans="2:19" x14ac:dyDescent="0.3">
      <c r="B508" s="53">
        <v>2020</v>
      </c>
      <c r="C508" s="15" t="s">
        <v>207</v>
      </c>
      <c r="D508" s="15" t="s">
        <v>88</v>
      </c>
      <c r="E508" s="15">
        <v>2014</v>
      </c>
      <c r="F508" s="15" t="s">
        <v>94</v>
      </c>
      <c r="G508" s="15">
        <v>4</v>
      </c>
      <c r="H508" s="51">
        <v>0</v>
      </c>
      <c r="I508" s="50">
        <f t="shared" si="24"/>
        <v>0</v>
      </c>
      <c r="J508" s="50">
        <f t="shared" si="25"/>
        <v>0</v>
      </c>
      <c r="K508" s="50">
        <f t="shared" si="26"/>
        <v>0</v>
      </c>
      <c r="L508" s="15"/>
      <c r="M508" s="15"/>
      <c r="N508" s="15"/>
      <c r="O508" s="15"/>
      <c r="P508" s="15"/>
      <c r="Q508" s="15"/>
      <c r="R508" s="15"/>
      <c r="S508" s="15"/>
    </row>
    <row r="509" spans="2:19" x14ac:dyDescent="0.3">
      <c r="B509" s="53">
        <v>2020</v>
      </c>
      <c r="C509" s="15" t="s">
        <v>206</v>
      </c>
      <c r="D509" s="15" t="s">
        <v>88</v>
      </c>
      <c r="E509" s="15">
        <v>2013</v>
      </c>
      <c r="F509" s="15" t="s">
        <v>94</v>
      </c>
      <c r="G509" s="15">
        <v>5</v>
      </c>
      <c r="H509" s="51">
        <v>108</v>
      </c>
      <c r="I509" s="50">
        <f t="shared" si="24"/>
        <v>0</v>
      </c>
      <c r="J509" s="50">
        <f t="shared" si="25"/>
        <v>0</v>
      </c>
      <c r="K509" s="50">
        <f t="shared" si="26"/>
        <v>108</v>
      </c>
      <c r="L509" s="15"/>
      <c r="M509" s="15"/>
      <c r="N509" s="15"/>
      <c r="O509" s="15"/>
      <c r="P509" s="15"/>
      <c r="Q509" s="15"/>
      <c r="R509" s="15"/>
      <c r="S509" s="15"/>
    </row>
    <row r="510" spans="2:19" x14ac:dyDescent="0.3">
      <c r="B510" s="53">
        <v>2020</v>
      </c>
      <c r="C510" s="15" t="s">
        <v>205</v>
      </c>
      <c r="D510" s="15" t="s">
        <v>204</v>
      </c>
      <c r="E510" s="15">
        <v>2019</v>
      </c>
      <c r="F510" s="15" t="s">
        <v>99</v>
      </c>
      <c r="G510" s="15">
        <v>4</v>
      </c>
      <c r="H510" s="51">
        <v>1</v>
      </c>
      <c r="I510" s="50">
        <f t="shared" si="24"/>
        <v>0</v>
      </c>
      <c r="J510" s="50">
        <f t="shared" si="25"/>
        <v>1</v>
      </c>
      <c r="K510" s="50">
        <f t="shared" si="26"/>
        <v>0</v>
      </c>
      <c r="L510" s="15"/>
      <c r="M510" s="15"/>
      <c r="N510" s="15"/>
      <c r="O510" s="15"/>
      <c r="P510" s="15"/>
      <c r="Q510" s="15"/>
      <c r="R510" s="15"/>
      <c r="S510" s="15"/>
    </row>
    <row r="511" spans="2:19" x14ac:dyDescent="0.3">
      <c r="B511" s="53">
        <v>2020</v>
      </c>
      <c r="C511" s="15" t="s">
        <v>203</v>
      </c>
      <c r="D511" s="15" t="s">
        <v>202</v>
      </c>
      <c r="E511" s="15">
        <v>2017</v>
      </c>
      <c r="F511" s="15" t="s">
        <v>82</v>
      </c>
      <c r="G511" s="15">
        <v>5</v>
      </c>
      <c r="H511" s="51">
        <v>19</v>
      </c>
      <c r="I511" s="50">
        <f t="shared" si="24"/>
        <v>0</v>
      </c>
      <c r="J511" s="50">
        <f t="shared" si="25"/>
        <v>0</v>
      </c>
      <c r="K511" s="50">
        <f t="shared" si="26"/>
        <v>19</v>
      </c>
      <c r="L511" s="15"/>
      <c r="M511" s="15"/>
      <c r="N511" s="15"/>
      <c r="O511" s="15"/>
      <c r="P511" s="15"/>
      <c r="Q511" s="15"/>
      <c r="R511" s="15"/>
      <c r="S511" s="15"/>
    </row>
    <row r="512" spans="2:19" x14ac:dyDescent="0.3">
      <c r="B512" s="53">
        <v>2020</v>
      </c>
      <c r="C512" s="15" t="s">
        <v>201</v>
      </c>
      <c r="D512" s="15" t="s">
        <v>200</v>
      </c>
      <c r="E512" s="15">
        <v>2016</v>
      </c>
      <c r="F512" s="15" t="s">
        <v>82</v>
      </c>
      <c r="G512" s="15">
        <v>5</v>
      </c>
      <c r="H512" s="51">
        <v>35</v>
      </c>
      <c r="I512" s="50">
        <f t="shared" si="24"/>
        <v>0</v>
      </c>
      <c r="J512" s="50">
        <f t="shared" si="25"/>
        <v>0</v>
      </c>
      <c r="K512" s="50">
        <f t="shared" si="26"/>
        <v>35</v>
      </c>
      <c r="L512" s="15"/>
      <c r="M512" s="15"/>
      <c r="N512" s="15"/>
      <c r="O512" s="15"/>
      <c r="P512" s="15"/>
      <c r="Q512" s="15"/>
      <c r="R512" s="15"/>
      <c r="S512" s="15"/>
    </row>
    <row r="513" spans="2:19" x14ac:dyDescent="0.3">
      <c r="B513" s="53">
        <v>2020</v>
      </c>
      <c r="C513" s="15" t="s">
        <v>199</v>
      </c>
      <c r="D513" s="15" t="s">
        <v>198</v>
      </c>
      <c r="E513" s="15">
        <v>2017</v>
      </c>
      <c r="F513" s="15" t="s">
        <v>94</v>
      </c>
      <c r="G513" s="15">
        <v>5</v>
      </c>
      <c r="H513" s="51">
        <v>0</v>
      </c>
      <c r="I513" s="50">
        <f t="shared" si="24"/>
        <v>0</v>
      </c>
      <c r="J513" s="50">
        <f t="shared" si="25"/>
        <v>0</v>
      </c>
      <c r="K513" s="50">
        <f t="shared" si="26"/>
        <v>0</v>
      </c>
      <c r="L513" s="15"/>
      <c r="M513" s="15"/>
      <c r="N513" s="15"/>
      <c r="O513" s="15"/>
      <c r="P513" s="15"/>
      <c r="Q513" s="15"/>
      <c r="R513" s="15"/>
      <c r="S513" s="15"/>
    </row>
    <row r="514" spans="2:19" x14ac:dyDescent="0.3">
      <c r="B514" s="53">
        <v>2020</v>
      </c>
      <c r="C514" s="15" t="s">
        <v>197</v>
      </c>
      <c r="D514" s="15" t="s">
        <v>196</v>
      </c>
      <c r="E514" s="15">
        <v>2020</v>
      </c>
      <c r="F514" s="15" t="s">
        <v>117</v>
      </c>
      <c r="G514" s="15">
        <v>5</v>
      </c>
      <c r="H514" s="51">
        <v>22</v>
      </c>
      <c r="I514" s="50">
        <f t="shared" si="24"/>
        <v>0</v>
      </c>
      <c r="J514" s="50">
        <f t="shared" si="25"/>
        <v>0</v>
      </c>
      <c r="K514" s="50">
        <f t="shared" si="26"/>
        <v>22</v>
      </c>
      <c r="L514" s="15"/>
      <c r="M514" s="15"/>
      <c r="N514" s="15"/>
      <c r="O514" s="15"/>
      <c r="P514" s="15"/>
      <c r="Q514" s="15"/>
      <c r="R514" s="15"/>
      <c r="S514" s="15"/>
    </row>
    <row r="515" spans="2:19" x14ac:dyDescent="0.3">
      <c r="B515" s="53">
        <v>2020</v>
      </c>
      <c r="C515" s="15" t="s">
        <v>195</v>
      </c>
      <c r="D515" s="15" t="s">
        <v>194</v>
      </c>
      <c r="E515" s="15">
        <v>2019</v>
      </c>
      <c r="F515" s="15" t="s">
        <v>94</v>
      </c>
      <c r="G515" s="15">
        <v>3</v>
      </c>
      <c r="H515" s="51">
        <v>0</v>
      </c>
      <c r="I515" s="50">
        <f t="shared" si="24"/>
        <v>0</v>
      </c>
      <c r="J515" s="50">
        <f t="shared" si="25"/>
        <v>0</v>
      </c>
      <c r="K515" s="50">
        <f t="shared" si="26"/>
        <v>0</v>
      </c>
      <c r="L515" s="15"/>
      <c r="M515" s="15"/>
      <c r="N515" s="15"/>
      <c r="O515" s="15"/>
      <c r="P515" s="15"/>
      <c r="Q515" s="15"/>
      <c r="R515" s="15"/>
      <c r="S515" s="15"/>
    </row>
    <row r="516" spans="2:19" x14ac:dyDescent="0.3">
      <c r="B516" s="53">
        <v>2020</v>
      </c>
      <c r="C516" s="15" t="s">
        <v>193</v>
      </c>
      <c r="D516" s="15" t="s">
        <v>192</v>
      </c>
      <c r="E516" s="15">
        <v>2019</v>
      </c>
      <c r="F516" s="15" t="s">
        <v>77</v>
      </c>
      <c r="G516" s="15">
        <v>5</v>
      </c>
      <c r="H516" s="51">
        <v>59</v>
      </c>
      <c r="I516" s="50">
        <f t="shared" si="24"/>
        <v>0</v>
      </c>
      <c r="J516" s="50">
        <f t="shared" si="25"/>
        <v>0</v>
      </c>
      <c r="K516" s="50">
        <f t="shared" si="26"/>
        <v>59</v>
      </c>
      <c r="L516" s="15"/>
      <c r="M516" s="15"/>
      <c r="N516" s="15"/>
      <c r="O516" s="15"/>
      <c r="P516" s="15"/>
      <c r="Q516" s="15"/>
      <c r="R516" s="15"/>
      <c r="S516" s="15"/>
    </row>
    <row r="517" spans="2:19" x14ac:dyDescent="0.3">
      <c r="B517" s="53">
        <v>2020</v>
      </c>
      <c r="C517" s="15" t="s">
        <v>191</v>
      </c>
      <c r="D517" s="15" t="s">
        <v>88</v>
      </c>
      <c r="E517" s="15">
        <v>2021</v>
      </c>
      <c r="F517" s="15" t="s">
        <v>77</v>
      </c>
      <c r="G517" s="15">
        <v>5</v>
      </c>
      <c r="H517" s="51">
        <v>0</v>
      </c>
      <c r="I517" s="50">
        <f t="shared" si="24"/>
        <v>0</v>
      </c>
      <c r="J517" s="50">
        <f t="shared" si="25"/>
        <v>0</v>
      </c>
      <c r="K517" s="50">
        <f t="shared" si="26"/>
        <v>0</v>
      </c>
      <c r="L517" s="15"/>
      <c r="M517" s="15"/>
      <c r="N517" s="15"/>
      <c r="O517" s="15"/>
      <c r="P517" s="15"/>
      <c r="Q517" s="15"/>
      <c r="R517" s="15"/>
      <c r="S517" s="15"/>
    </row>
    <row r="518" spans="2:19" x14ac:dyDescent="0.3">
      <c r="B518" s="53">
        <v>2020</v>
      </c>
      <c r="C518" s="15" t="s">
        <v>190</v>
      </c>
      <c r="D518" s="15" t="s">
        <v>95</v>
      </c>
      <c r="E518" s="15">
        <v>2019</v>
      </c>
      <c r="F518" s="15" t="s">
        <v>94</v>
      </c>
      <c r="G518" s="15">
        <v>3</v>
      </c>
      <c r="H518" s="51">
        <v>2</v>
      </c>
      <c r="I518" s="50">
        <f t="shared" si="24"/>
        <v>2</v>
      </c>
      <c r="J518" s="50">
        <f t="shared" si="25"/>
        <v>0</v>
      </c>
      <c r="K518" s="50">
        <f t="shared" si="26"/>
        <v>0</v>
      </c>
      <c r="L518" s="15"/>
      <c r="M518" s="15"/>
      <c r="N518" s="15"/>
      <c r="O518" s="15"/>
      <c r="P518" s="15"/>
      <c r="Q518" s="15"/>
      <c r="R518" s="15"/>
      <c r="S518" s="15"/>
    </row>
    <row r="519" spans="2:19" x14ac:dyDescent="0.3">
      <c r="B519" s="53">
        <v>2020</v>
      </c>
      <c r="C519" s="15" t="s">
        <v>189</v>
      </c>
      <c r="D519" s="15" t="s">
        <v>88</v>
      </c>
      <c r="E519" s="15">
        <v>2014</v>
      </c>
      <c r="F519" s="15" t="s">
        <v>94</v>
      </c>
      <c r="G519" s="15">
        <v>5</v>
      </c>
      <c r="H519" s="51">
        <v>105</v>
      </c>
      <c r="I519" s="50">
        <f t="shared" si="24"/>
        <v>0</v>
      </c>
      <c r="J519" s="50">
        <f t="shared" si="25"/>
        <v>0</v>
      </c>
      <c r="K519" s="50">
        <f t="shared" si="26"/>
        <v>105</v>
      </c>
      <c r="L519" s="15"/>
      <c r="M519" s="15"/>
      <c r="N519" s="15"/>
      <c r="O519" s="15"/>
      <c r="P519" s="15"/>
      <c r="Q519" s="15"/>
      <c r="R519" s="15"/>
      <c r="S519" s="15"/>
    </row>
    <row r="520" spans="2:19" x14ac:dyDescent="0.3">
      <c r="B520" s="53">
        <v>2020</v>
      </c>
      <c r="C520" s="15" t="s">
        <v>188</v>
      </c>
      <c r="D520" s="15" t="s">
        <v>183</v>
      </c>
      <c r="E520" s="15">
        <v>2019</v>
      </c>
      <c r="F520" s="15" t="s">
        <v>117</v>
      </c>
      <c r="G520" s="15">
        <v>5</v>
      </c>
      <c r="H520" s="51">
        <v>211</v>
      </c>
      <c r="I520" s="50">
        <f t="shared" si="24"/>
        <v>0</v>
      </c>
      <c r="J520" s="50">
        <f t="shared" si="25"/>
        <v>0</v>
      </c>
      <c r="K520" s="50">
        <f t="shared" si="26"/>
        <v>211</v>
      </c>
      <c r="L520" s="15"/>
      <c r="M520" s="15"/>
      <c r="N520" s="15"/>
      <c r="O520" s="15"/>
      <c r="P520" s="15"/>
      <c r="Q520" s="15"/>
      <c r="R520" s="15"/>
      <c r="S520" s="15"/>
    </row>
    <row r="521" spans="2:19" x14ac:dyDescent="0.3">
      <c r="B521" s="53">
        <v>2020</v>
      </c>
      <c r="C521" s="15" t="s">
        <v>187</v>
      </c>
      <c r="D521" s="15" t="s">
        <v>88</v>
      </c>
      <c r="E521" s="15">
        <v>2017</v>
      </c>
      <c r="F521" s="15" t="s">
        <v>82</v>
      </c>
      <c r="G521" s="15">
        <v>5</v>
      </c>
      <c r="H521" s="51">
        <v>254</v>
      </c>
      <c r="I521" s="50">
        <f t="shared" si="24"/>
        <v>0</v>
      </c>
      <c r="J521" s="50">
        <f t="shared" si="25"/>
        <v>0</v>
      </c>
      <c r="K521" s="50">
        <f t="shared" si="26"/>
        <v>254</v>
      </c>
      <c r="L521" s="15"/>
      <c r="M521" s="15"/>
      <c r="N521" s="15"/>
      <c r="O521" s="15"/>
      <c r="P521" s="15"/>
      <c r="Q521" s="15"/>
      <c r="R521" s="15"/>
      <c r="S521" s="15"/>
    </row>
    <row r="522" spans="2:19" x14ac:dyDescent="0.3">
      <c r="B522" s="53">
        <v>2020</v>
      </c>
      <c r="C522" s="15" t="s">
        <v>186</v>
      </c>
      <c r="D522" s="15" t="s">
        <v>88</v>
      </c>
      <c r="E522" s="15">
        <v>2017</v>
      </c>
      <c r="F522" s="15" t="s">
        <v>77</v>
      </c>
      <c r="G522" s="15">
        <v>5</v>
      </c>
      <c r="H522" s="51">
        <v>392</v>
      </c>
      <c r="I522" s="50">
        <f t="shared" si="24"/>
        <v>0</v>
      </c>
      <c r="J522" s="50">
        <f t="shared" si="25"/>
        <v>0</v>
      </c>
      <c r="K522" s="50">
        <f t="shared" si="26"/>
        <v>392</v>
      </c>
      <c r="L522" s="15"/>
      <c r="M522" s="15"/>
      <c r="N522" s="15"/>
      <c r="O522" s="15"/>
      <c r="P522" s="15"/>
      <c r="Q522" s="15"/>
      <c r="R522" s="15"/>
      <c r="S522" s="15"/>
    </row>
    <row r="523" spans="2:19" x14ac:dyDescent="0.3">
      <c r="B523" s="53">
        <v>2020</v>
      </c>
      <c r="C523" s="15" t="s">
        <v>185</v>
      </c>
      <c r="D523" s="15" t="s">
        <v>88</v>
      </c>
      <c r="E523" s="15">
        <v>2019</v>
      </c>
      <c r="F523" s="15" t="s">
        <v>90</v>
      </c>
      <c r="G523" s="15">
        <v>5</v>
      </c>
      <c r="H523" s="51">
        <v>612</v>
      </c>
      <c r="I523" s="50">
        <f t="shared" si="24"/>
        <v>0</v>
      </c>
      <c r="J523" s="50">
        <f t="shared" si="25"/>
        <v>0</v>
      </c>
      <c r="K523" s="50">
        <f t="shared" si="26"/>
        <v>612</v>
      </c>
      <c r="L523" s="15"/>
      <c r="M523" s="15"/>
      <c r="N523" s="15"/>
      <c r="O523" s="15"/>
      <c r="P523" s="15"/>
      <c r="Q523" s="15"/>
      <c r="R523" s="15"/>
      <c r="S523" s="15"/>
    </row>
    <row r="524" spans="2:19" x14ac:dyDescent="0.3">
      <c r="B524" s="53">
        <v>2020</v>
      </c>
      <c r="C524" s="15" t="s">
        <v>184</v>
      </c>
      <c r="D524" s="15" t="s">
        <v>183</v>
      </c>
      <c r="E524" s="15">
        <v>2019</v>
      </c>
      <c r="F524" s="15" t="s">
        <v>117</v>
      </c>
      <c r="G524" s="15">
        <v>5</v>
      </c>
      <c r="H524" s="51">
        <v>203</v>
      </c>
      <c r="I524" s="50">
        <f t="shared" si="24"/>
        <v>0</v>
      </c>
      <c r="J524" s="50">
        <f t="shared" si="25"/>
        <v>0</v>
      </c>
      <c r="K524" s="50">
        <f t="shared" si="26"/>
        <v>203</v>
      </c>
      <c r="L524" s="15"/>
      <c r="M524" s="15"/>
      <c r="N524" s="15"/>
      <c r="O524" s="15"/>
      <c r="P524" s="15"/>
      <c r="Q524" s="15"/>
      <c r="R524" s="15"/>
      <c r="S524" s="15"/>
    </row>
    <row r="525" spans="2:19" x14ac:dyDescent="0.3">
      <c r="B525" s="53">
        <v>2020</v>
      </c>
      <c r="C525" s="15" t="s">
        <v>182</v>
      </c>
      <c r="D525" s="15" t="s">
        <v>88</v>
      </c>
      <c r="E525" s="15">
        <v>2015</v>
      </c>
      <c r="F525" s="15" t="s">
        <v>90</v>
      </c>
      <c r="G525" s="15">
        <v>5</v>
      </c>
      <c r="H525" s="51">
        <v>157</v>
      </c>
      <c r="I525" s="50">
        <f t="shared" si="24"/>
        <v>0</v>
      </c>
      <c r="J525" s="50">
        <f t="shared" si="25"/>
        <v>0</v>
      </c>
      <c r="K525" s="50">
        <f t="shared" si="26"/>
        <v>157</v>
      </c>
      <c r="L525" s="15"/>
      <c r="M525" s="15"/>
      <c r="N525" s="15"/>
      <c r="O525" s="15"/>
      <c r="P525" s="15"/>
      <c r="Q525" s="15"/>
      <c r="R525" s="15"/>
      <c r="S525" s="15"/>
    </row>
    <row r="526" spans="2:19" x14ac:dyDescent="0.3">
      <c r="B526" s="53">
        <v>2020</v>
      </c>
      <c r="C526" s="15" t="s">
        <v>181</v>
      </c>
      <c r="D526" s="15" t="s">
        <v>180</v>
      </c>
      <c r="E526" s="15">
        <v>2014</v>
      </c>
      <c r="F526" s="15" t="s">
        <v>94</v>
      </c>
      <c r="G526" s="15">
        <v>4</v>
      </c>
      <c r="H526" s="51">
        <v>0</v>
      </c>
      <c r="I526" s="50">
        <f t="shared" si="24"/>
        <v>0</v>
      </c>
      <c r="J526" s="50">
        <f t="shared" si="25"/>
        <v>0</v>
      </c>
      <c r="K526" s="50">
        <f t="shared" si="26"/>
        <v>0</v>
      </c>
      <c r="L526" s="15"/>
      <c r="M526" s="15"/>
      <c r="N526" s="15"/>
      <c r="O526" s="15"/>
      <c r="P526" s="15"/>
      <c r="Q526" s="15"/>
      <c r="R526" s="15"/>
      <c r="S526" s="15"/>
    </row>
    <row r="527" spans="2:19" x14ac:dyDescent="0.3">
      <c r="B527" s="53">
        <v>2020</v>
      </c>
      <c r="C527" s="15" t="s">
        <v>179</v>
      </c>
      <c r="D527" s="15" t="s">
        <v>178</v>
      </c>
      <c r="E527" s="15">
        <v>2014</v>
      </c>
      <c r="F527" s="15" t="s">
        <v>94</v>
      </c>
      <c r="G527" s="15">
        <v>4</v>
      </c>
      <c r="H527" s="51">
        <v>0</v>
      </c>
      <c r="I527" s="50">
        <f t="shared" si="24"/>
        <v>0</v>
      </c>
      <c r="J527" s="50">
        <f t="shared" si="25"/>
        <v>0</v>
      </c>
      <c r="K527" s="50">
        <f t="shared" si="26"/>
        <v>0</v>
      </c>
      <c r="L527" s="15"/>
      <c r="M527" s="15"/>
      <c r="N527" s="15"/>
      <c r="O527" s="15"/>
      <c r="P527" s="15"/>
      <c r="Q527" s="15"/>
      <c r="R527" s="15"/>
      <c r="S527" s="15"/>
    </row>
    <row r="528" spans="2:19" x14ac:dyDescent="0.3">
      <c r="B528" s="53">
        <v>2020</v>
      </c>
      <c r="C528" s="15" t="s">
        <v>177</v>
      </c>
      <c r="D528" s="15" t="s">
        <v>176</v>
      </c>
      <c r="E528" s="15">
        <v>2019</v>
      </c>
      <c r="F528" s="15" t="s">
        <v>117</v>
      </c>
      <c r="G528" s="15">
        <v>5</v>
      </c>
      <c r="H528" s="51">
        <v>0</v>
      </c>
      <c r="I528" s="50">
        <f t="shared" si="24"/>
        <v>0</v>
      </c>
      <c r="J528" s="50">
        <f t="shared" si="25"/>
        <v>0</v>
      </c>
      <c r="K528" s="50">
        <f t="shared" si="26"/>
        <v>0</v>
      </c>
      <c r="L528" s="15"/>
      <c r="M528" s="15"/>
      <c r="N528" s="15"/>
      <c r="O528" s="15"/>
      <c r="P528" s="15"/>
      <c r="Q528" s="15"/>
      <c r="R528" s="15"/>
      <c r="S528" s="15"/>
    </row>
    <row r="529" spans="2:19" x14ac:dyDescent="0.3">
      <c r="B529" s="53">
        <v>2020</v>
      </c>
      <c r="C529" s="15" t="s">
        <v>175</v>
      </c>
      <c r="D529" s="15" t="s">
        <v>174</v>
      </c>
      <c r="E529" s="15">
        <v>2016</v>
      </c>
      <c r="F529" s="15" t="s">
        <v>117</v>
      </c>
      <c r="G529" s="15">
        <v>4</v>
      </c>
      <c r="H529" s="51">
        <v>0</v>
      </c>
      <c r="I529" s="50">
        <f t="shared" si="24"/>
        <v>0</v>
      </c>
      <c r="J529" s="50">
        <f t="shared" si="25"/>
        <v>0</v>
      </c>
      <c r="K529" s="50">
        <f t="shared" si="26"/>
        <v>0</v>
      </c>
      <c r="L529" s="15"/>
      <c r="M529" s="15"/>
      <c r="N529" s="15"/>
      <c r="O529" s="15"/>
      <c r="P529" s="15"/>
      <c r="Q529" s="15"/>
      <c r="R529" s="15"/>
      <c r="S529" s="15"/>
    </row>
    <row r="530" spans="2:19" x14ac:dyDescent="0.3">
      <c r="B530" s="53">
        <v>2020</v>
      </c>
      <c r="C530" s="15" t="s">
        <v>173</v>
      </c>
      <c r="D530" s="15" t="s">
        <v>88</v>
      </c>
      <c r="E530" s="15">
        <v>2016</v>
      </c>
      <c r="F530" s="15" t="s">
        <v>117</v>
      </c>
      <c r="G530" s="15">
        <v>4</v>
      </c>
      <c r="H530" s="51">
        <v>0</v>
      </c>
      <c r="I530" s="50">
        <f t="shared" si="24"/>
        <v>0</v>
      </c>
      <c r="J530" s="50">
        <f t="shared" si="25"/>
        <v>0</v>
      </c>
      <c r="K530" s="50">
        <f t="shared" si="26"/>
        <v>0</v>
      </c>
      <c r="L530" s="15"/>
      <c r="M530" s="15"/>
      <c r="N530" s="15"/>
      <c r="O530" s="15"/>
      <c r="P530" s="15"/>
      <c r="Q530" s="15"/>
      <c r="R530" s="15"/>
      <c r="S530" s="15"/>
    </row>
    <row r="531" spans="2:19" x14ac:dyDescent="0.3">
      <c r="B531" s="53">
        <v>2020</v>
      </c>
      <c r="C531" s="15" t="s">
        <v>172</v>
      </c>
      <c r="D531" s="15" t="s">
        <v>171</v>
      </c>
      <c r="E531" s="15">
        <v>2019</v>
      </c>
      <c r="F531" s="15" t="s">
        <v>82</v>
      </c>
      <c r="G531" s="15">
        <v>5</v>
      </c>
      <c r="H531" s="51">
        <v>73</v>
      </c>
      <c r="I531" s="50">
        <f t="shared" si="24"/>
        <v>0</v>
      </c>
      <c r="J531" s="50">
        <f t="shared" si="25"/>
        <v>0</v>
      </c>
      <c r="K531" s="50">
        <f t="shared" si="26"/>
        <v>73</v>
      </c>
      <c r="L531" s="15"/>
      <c r="M531" s="15"/>
      <c r="N531" s="15"/>
      <c r="O531" s="15"/>
      <c r="P531" s="15"/>
      <c r="Q531" s="15"/>
      <c r="R531" s="15"/>
      <c r="S531" s="15"/>
    </row>
    <row r="532" spans="2:19" x14ac:dyDescent="0.3">
      <c r="B532" s="53">
        <v>2020</v>
      </c>
      <c r="C532" s="15" t="s">
        <v>170</v>
      </c>
      <c r="D532" s="15" t="s">
        <v>88</v>
      </c>
      <c r="E532" s="15">
        <v>2017</v>
      </c>
      <c r="F532" s="15" t="s">
        <v>117</v>
      </c>
      <c r="G532" s="15">
        <v>5</v>
      </c>
      <c r="H532" s="51">
        <v>0</v>
      </c>
      <c r="I532" s="50">
        <f t="shared" si="24"/>
        <v>0</v>
      </c>
      <c r="J532" s="50">
        <f t="shared" si="25"/>
        <v>0</v>
      </c>
      <c r="K532" s="50">
        <f t="shared" si="26"/>
        <v>0</v>
      </c>
      <c r="L532" s="15"/>
      <c r="M532" s="15"/>
      <c r="N532" s="15"/>
      <c r="O532" s="15"/>
      <c r="P532" s="15"/>
      <c r="Q532" s="15"/>
      <c r="R532" s="15"/>
      <c r="S532" s="15"/>
    </row>
    <row r="533" spans="2:19" x14ac:dyDescent="0.3">
      <c r="B533" s="53">
        <v>2020</v>
      </c>
      <c r="C533" s="15" t="s">
        <v>169</v>
      </c>
      <c r="D533" s="15" t="s">
        <v>168</v>
      </c>
      <c r="E533" s="15">
        <v>2016</v>
      </c>
      <c r="F533" s="15" t="s">
        <v>117</v>
      </c>
      <c r="G533" s="15">
        <v>5</v>
      </c>
      <c r="H533" s="51">
        <v>0</v>
      </c>
      <c r="I533" s="50">
        <f t="shared" si="24"/>
        <v>0</v>
      </c>
      <c r="J533" s="50">
        <f t="shared" si="25"/>
        <v>0</v>
      </c>
      <c r="K533" s="50">
        <f t="shared" si="26"/>
        <v>0</v>
      </c>
      <c r="L533" s="15"/>
      <c r="M533" s="15"/>
      <c r="N533" s="15"/>
      <c r="O533" s="15"/>
      <c r="P533" s="15"/>
      <c r="Q533" s="15"/>
      <c r="R533" s="15"/>
      <c r="S533" s="15"/>
    </row>
    <row r="534" spans="2:19" x14ac:dyDescent="0.3">
      <c r="B534" s="53">
        <v>2020</v>
      </c>
      <c r="C534" s="15" t="s">
        <v>167</v>
      </c>
      <c r="D534" s="15" t="s">
        <v>88</v>
      </c>
      <c r="E534" s="15">
        <v>2014</v>
      </c>
      <c r="F534" s="15" t="s">
        <v>90</v>
      </c>
      <c r="G534" s="15">
        <v>5</v>
      </c>
      <c r="H534" s="51">
        <v>63</v>
      </c>
      <c r="I534" s="50">
        <f t="shared" si="24"/>
        <v>0</v>
      </c>
      <c r="J534" s="50">
        <f t="shared" si="25"/>
        <v>0</v>
      </c>
      <c r="K534" s="50">
        <f t="shared" si="26"/>
        <v>63</v>
      </c>
      <c r="L534" s="15"/>
      <c r="M534" s="15"/>
      <c r="N534" s="15"/>
      <c r="O534" s="15"/>
      <c r="P534" s="15"/>
      <c r="Q534" s="15"/>
      <c r="R534" s="15"/>
      <c r="S534" s="15"/>
    </row>
    <row r="535" spans="2:19" x14ac:dyDescent="0.3">
      <c r="B535" s="53">
        <v>2020</v>
      </c>
      <c r="C535" s="15" t="s">
        <v>166</v>
      </c>
      <c r="D535" s="15" t="s">
        <v>88</v>
      </c>
      <c r="E535" s="15">
        <v>2017</v>
      </c>
      <c r="F535" s="15" t="s">
        <v>117</v>
      </c>
      <c r="G535" s="15">
        <v>5</v>
      </c>
      <c r="H535" s="51">
        <v>52</v>
      </c>
      <c r="I535" s="50">
        <f t="shared" si="24"/>
        <v>0</v>
      </c>
      <c r="J535" s="50">
        <f t="shared" si="25"/>
        <v>0</v>
      </c>
      <c r="K535" s="50">
        <f t="shared" si="26"/>
        <v>52</v>
      </c>
      <c r="L535" s="15"/>
      <c r="M535" s="15"/>
      <c r="N535" s="15"/>
      <c r="O535" s="15"/>
      <c r="P535" s="15"/>
      <c r="Q535" s="15"/>
      <c r="R535" s="15"/>
      <c r="S535" s="15"/>
    </row>
    <row r="536" spans="2:19" x14ac:dyDescent="0.3">
      <c r="B536" s="53">
        <v>2020</v>
      </c>
      <c r="C536" s="15" t="s">
        <v>165</v>
      </c>
      <c r="D536" s="15" t="s">
        <v>164</v>
      </c>
      <c r="E536" s="15">
        <v>2016</v>
      </c>
      <c r="F536" s="15" t="s">
        <v>94</v>
      </c>
      <c r="G536" s="15">
        <v>4</v>
      </c>
      <c r="H536" s="51">
        <v>0</v>
      </c>
      <c r="I536" s="50">
        <f t="shared" si="24"/>
        <v>0</v>
      </c>
      <c r="J536" s="50">
        <f t="shared" si="25"/>
        <v>0</v>
      </c>
      <c r="K536" s="50">
        <f t="shared" si="26"/>
        <v>0</v>
      </c>
      <c r="L536" s="15"/>
      <c r="M536" s="15"/>
      <c r="N536" s="15"/>
      <c r="O536" s="15"/>
      <c r="P536" s="15"/>
      <c r="Q536" s="15"/>
      <c r="R536" s="15"/>
      <c r="S536" s="15"/>
    </row>
    <row r="537" spans="2:19" x14ac:dyDescent="0.3">
      <c r="B537" s="53">
        <v>2020</v>
      </c>
      <c r="C537" s="15" t="s">
        <v>163</v>
      </c>
      <c r="D537" s="15" t="s">
        <v>162</v>
      </c>
      <c r="E537" s="15">
        <v>2014</v>
      </c>
      <c r="F537" s="15" t="s">
        <v>94</v>
      </c>
      <c r="G537" s="15">
        <v>3</v>
      </c>
      <c r="H537" s="51">
        <v>0</v>
      </c>
      <c r="I537" s="50">
        <f t="shared" si="24"/>
        <v>0</v>
      </c>
      <c r="J537" s="50">
        <f t="shared" si="25"/>
        <v>0</v>
      </c>
      <c r="K537" s="50">
        <f t="shared" si="26"/>
        <v>0</v>
      </c>
      <c r="L537" s="15"/>
      <c r="M537" s="15"/>
      <c r="N537" s="15"/>
      <c r="O537" s="15"/>
      <c r="P537" s="15"/>
      <c r="Q537" s="15"/>
      <c r="R537" s="15"/>
      <c r="S537" s="15"/>
    </row>
    <row r="538" spans="2:19" x14ac:dyDescent="0.3">
      <c r="B538" s="53">
        <v>2020</v>
      </c>
      <c r="C538" s="15" t="s">
        <v>161</v>
      </c>
      <c r="D538" s="15" t="s">
        <v>160</v>
      </c>
      <c r="E538" s="15">
        <v>2016</v>
      </c>
      <c r="F538" s="15" t="s">
        <v>94</v>
      </c>
      <c r="G538" s="15">
        <v>5</v>
      </c>
      <c r="H538" s="51">
        <v>1</v>
      </c>
      <c r="I538" s="50">
        <f t="shared" si="24"/>
        <v>0</v>
      </c>
      <c r="J538" s="50">
        <f t="shared" si="25"/>
        <v>0</v>
      </c>
      <c r="K538" s="50">
        <f t="shared" si="26"/>
        <v>1</v>
      </c>
      <c r="L538" s="15"/>
      <c r="M538" s="15"/>
      <c r="N538" s="15"/>
      <c r="O538" s="15"/>
      <c r="P538" s="15"/>
      <c r="Q538" s="15"/>
      <c r="R538" s="15"/>
      <c r="S538" s="15"/>
    </row>
    <row r="539" spans="2:19" x14ac:dyDescent="0.3">
      <c r="B539" s="53">
        <v>2020</v>
      </c>
      <c r="C539" s="15" t="s">
        <v>159</v>
      </c>
      <c r="D539" s="15" t="s">
        <v>158</v>
      </c>
      <c r="E539" s="15">
        <v>2018</v>
      </c>
      <c r="F539" s="15" t="s">
        <v>94</v>
      </c>
      <c r="G539" s="15">
        <v>3</v>
      </c>
      <c r="H539" s="51">
        <v>7</v>
      </c>
      <c r="I539" s="50">
        <f t="shared" si="24"/>
        <v>7</v>
      </c>
      <c r="J539" s="50">
        <f t="shared" si="25"/>
        <v>0</v>
      </c>
      <c r="K539" s="50">
        <f t="shared" si="26"/>
        <v>0</v>
      </c>
      <c r="L539" s="15"/>
      <c r="M539" s="15"/>
      <c r="N539" s="15"/>
      <c r="O539" s="15"/>
      <c r="P539" s="15"/>
      <c r="Q539" s="15"/>
      <c r="R539" s="15"/>
      <c r="S539" s="15"/>
    </row>
    <row r="540" spans="2:19" x14ac:dyDescent="0.3">
      <c r="B540" s="53">
        <v>2020</v>
      </c>
      <c r="C540" s="15" t="s">
        <v>157</v>
      </c>
      <c r="D540" s="15" t="s">
        <v>156</v>
      </c>
      <c r="E540" s="15">
        <v>2017</v>
      </c>
      <c r="F540" s="15" t="s">
        <v>94</v>
      </c>
      <c r="G540" s="15">
        <v>4</v>
      </c>
      <c r="H540" s="51">
        <v>9</v>
      </c>
      <c r="I540" s="50">
        <f t="shared" si="24"/>
        <v>0</v>
      </c>
      <c r="J540" s="50">
        <f t="shared" si="25"/>
        <v>9</v>
      </c>
      <c r="K540" s="50">
        <f t="shared" si="26"/>
        <v>0</v>
      </c>
      <c r="L540" s="15"/>
      <c r="M540" s="15"/>
      <c r="N540" s="15"/>
      <c r="O540" s="15"/>
      <c r="P540" s="15"/>
      <c r="Q540" s="15"/>
      <c r="R540" s="15"/>
      <c r="S540" s="15"/>
    </row>
    <row r="541" spans="2:19" x14ac:dyDescent="0.3">
      <c r="B541" s="53">
        <v>2020</v>
      </c>
      <c r="C541" s="15" t="s">
        <v>155</v>
      </c>
      <c r="D541" s="15" t="s">
        <v>88</v>
      </c>
      <c r="E541" s="15">
        <v>2013</v>
      </c>
      <c r="F541" s="15" t="s">
        <v>117</v>
      </c>
      <c r="G541" s="15">
        <v>5</v>
      </c>
      <c r="H541" s="51">
        <v>7</v>
      </c>
      <c r="I541" s="50">
        <f t="shared" si="24"/>
        <v>0</v>
      </c>
      <c r="J541" s="50">
        <f t="shared" si="25"/>
        <v>0</v>
      </c>
      <c r="K541" s="50">
        <f t="shared" si="26"/>
        <v>7</v>
      </c>
      <c r="L541" s="15"/>
      <c r="M541" s="15"/>
      <c r="N541" s="15"/>
      <c r="O541" s="15"/>
      <c r="P541" s="15"/>
      <c r="Q541" s="15"/>
      <c r="R541" s="15"/>
      <c r="S541" s="15"/>
    </row>
    <row r="542" spans="2:19" x14ac:dyDescent="0.3">
      <c r="B542" s="53">
        <v>2020</v>
      </c>
      <c r="C542" s="15" t="s">
        <v>154</v>
      </c>
      <c r="D542" s="15" t="s">
        <v>153</v>
      </c>
      <c r="E542" s="15">
        <v>2015</v>
      </c>
      <c r="F542" s="15" t="s">
        <v>94</v>
      </c>
      <c r="G542" s="15">
        <v>5</v>
      </c>
      <c r="H542" s="51">
        <v>115</v>
      </c>
      <c r="I542" s="50">
        <f t="shared" si="24"/>
        <v>0</v>
      </c>
      <c r="J542" s="50">
        <f t="shared" si="25"/>
        <v>0</v>
      </c>
      <c r="K542" s="50">
        <f t="shared" si="26"/>
        <v>115</v>
      </c>
      <c r="L542" s="15"/>
      <c r="M542" s="15"/>
      <c r="N542" s="15"/>
      <c r="O542" s="15"/>
      <c r="P542" s="15"/>
      <c r="Q542" s="15"/>
      <c r="R542" s="15"/>
      <c r="S542" s="15"/>
    </row>
    <row r="543" spans="2:19" x14ac:dyDescent="0.3">
      <c r="B543" s="53">
        <v>2020</v>
      </c>
      <c r="C543" s="15" t="s">
        <v>152</v>
      </c>
      <c r="D543" s="15" t="s">
        <v>151</v>
      </c>
      <c r="E543" s="15">
        <v>2019</v>
      </c>
      <c r="F543" s="15" t="s">
        <v>90</v>
      </c>
      <c r="G543" s="15">
        <v>5</v>
      </c>
      <c r="H543" s="51">
        <v>5</v>
      </c>
      <c r="I543" s="50">
        <f t="shared" si="24"/>
        <v>0</v>
      </c>
      <c r="J543" s="50">
        <f t="shared" si="25"/>
        <v>0</v>
      </c>
      <c r="K543" s="50">
        <f t="shared" si="26"/>
        <v>5</v>
      </c>
      <c r="L543" s="15"/>
      <c r="M543" s="15"/>
      <c r="N543" s="15"/>
      <c r="O543" s="15"/>
      <c r="P543" s="15"/>
      <c r="Q543" s="15"/>
      <c r="R543" s="15"/>
      <c r="S543" s="15"/>
    </row>
    <row r="544" spans="2:19" x14ac:dyDescent="0.3">
      <c r="B544" s="53">
        <v>2020</v>
      </c>
      <c r="C544" s="15" t="s">
        <v>150</v>
      </c>
      <c r="D544" s="15" t="s">
        <v>88</v>
      </c>
      <c r="E544" s="15">
        <v>2014</v>
      </c>
      <c r="F544" s="15" t="s">
        <v>85</v>
      </c>
      <c r="G544" s="15">
        <v>5</v>
      </c>
      <c r="H544" s="51">
        <v>1</v>
      </c>
      <c r="I544" s="50">
        <f t="shared" si="24"/>
        <v>0</v>
      </c>
      <c r="J544" s="50">
        <f t="shared" si="25"/>
        <v>0</v>
      </c>
      <c r="K544" s="50">
        <f t="shared" si="26"/>
        <v>1</v>
      </c>
      <c r="L544" s="15"/>
      <c r="M544" s="15"/>
      <c r="N544" s="15"/>
      <c r="O544" s="15"/>
      <c r="P544" s="15"/>
      <c r="Q544" s="15"/>
      <c r="R544" s="15"/>
      <c r="S544" s="15"/>
    </row>
    <row r="545" spans="2:19" x14ac:dyDescent="0.3">
      <c r="B545" s="53">
        <v>2020</v>
      </c>
      <c r="C545" s="15" t="s">
        <v>149</v>
      </c>
      <c r="D545" s="15" t="s">
        <v>148</v>
      </c>
      <c r="E545" s="15">
        <v>2019</v>
      </c>
      <c r="F545" s="15" t="s">
        <v>77</v>
      </c>
      <c r="G545" s="15">
        <v>5</v>
      </c>
      <c r="H545" s="51">
        <v>0</v>
      </c>
      <c r="I545" s="50">
        <f t="shared" si="24"/>
        <v>0</v>
      </c>
      <c r="J545" s="50">
        <f t="shared" si="25"/>
        <v>0</v>
      </c>
      <c r="K545" s="50">
        <f t="shared" si="26"/>
        <v>0</v>
      </c>
      <c r="L545" s="15"/>
      <c r="M545" s="15"/>
      <c r="N545" s="15"/>
      <c r="O545" s="15"/>
      <c r="P545" s="15"/>
      <c r="Q545" s="15"/>
      <c r="R545" s="15"/>
      <c r="S545" s="15"/>
    </row>
    <row r="546" spans="2:19" x14ac:dyDescent="0.3">
      <c r="B546" s="53">
        <v>2020</v>
      </c>
      <c r="C546" s="15" t="s">
        <v>147</v>
      </c>
      <c r="D546" s="15" t="s">
        <v>88</v>
      </c>
      <c r="E546" s="15">
        <v>2013</v>
      </c>
      <c r="F546" s="15" t="s">
        <v>117</v>
      </c>
      <c r="G546" s="15">
        <v>5</v>
      </c>
      <c r="H546" s="51">
        <v>0</v>
      </c>
      <c r="I546" s="50">
        <f t="shared" si="24"/>
        <v>0</v>
      </c>
      <c r="J546" s="50">
        <f t="shared" si="25"/>
        <v>0</v>
      </c>
      <c r="K546" s="50">
        <f t="shared" si="26"/>
        <v>0</v>
      </c>
      <c r="L546" s="15"/>
      <c r="M546" s="15"/>
      <c r="N546" s="15"/>
      <c r="O546" s="15"/>
      <c r="P546" s="15"/>
      <c r="Q546" s="15"/>
      <c r="R546" s="15"/>
      <c r="S546" s="15"/>
    </row>
    <row r="547" spans="2:19" x14ac:dyDescent="0.3">
      <c r="B547" s="53">
        <v>2020</v>
      </c>
      <c r="C547" s="15" t="s">
        <v>146</v>
      </c>
      <c r="D547" s="15" t="s">
        <v>145</v>
      </c>
      <c r="E547" s="15">
        <v>2015</v>
      </c>
      <c r="F547" s="15" t="s">
        <v>90</v>
      </c>
      <c r="G547" s="15">
        <v>5</v>
      </c>
      <c r="H547" s="51">
        <v>0</v>
      </c>
      <c r="I547" s="50">
        <f t="shared" si="24"/>
        <v>0</v>
      </c>
      <c r="J547" s="50">
        <f t="shared" si="25"/>
        <v>0</v>
      </c>
      <c r="K547" s="50">
        <f t="shared" si="26"/>
        <v>0</v>
      </c>
      <c r="L547" s="15"/>
      <c r="M547" s="15"/>
      <c r="N547" s="15"/>
      <c r="O547" s="15"/>
      <c r="P547" s="15"/>
      <c r="Q547" s="15"/>
      <c r="R547" s="15"/>
      <c r="S547" s="15"/>
    </row>
    <row r="548" spans="2:19" x14ac:dyDescent="0.3">
      <c r="B548" s="53">
        <v>2020</v>
      </c>
      <c r="C548" s="15" t="s">
        <v>144</v>
      </c>
      <c r="D548" s="15" t="s">
        <v>143</v>
      </c>
      <c r="E548" s="15">
        <v>2017</v>
      </c>
      <c r="F548" s="15" t="s">
        <v>94</v>
      </c>
      <c r="G548" s="15">
        <v>4</v>
      </c>
      <c r="H548" s="51">
        <v>5</v>
      </c>
      <c r="I548" s="50">
        <f t="shared" si="24"/>
        <v>0</v>
      </c>
      <c r="J548" s="50">
        <f t="shared" si="25"/>
        <v>5</v>
      </c>
      <c r="K548" s="50">
        <f t="shared" si="26"/>
        <v>0</v>
      </c>
      <c r="L548" s="15"/>
      <c r="M548" s="15"/>
      <c r="N548" s="15"/>
      <c r="O548" s="15"/>
      <c r="P548" s="15"/>
      <c r="Q548" s="15"/>
      <c r="R548" s="15"/>
      <c r="S548" s="15"/>
    </row>
    <row r="549" spans="2:19" x14ac:dyDescent="0.3">
      <c r="B549" s="53">
        <v>2020</v>
      </c>
      <c r="C549" s="15" t="s">
        <v>142</v>
      </c>
      <c r="D549" s="15" t="s">
        <v>141</v>
      </c>
      <c r="E549" s="15">
        <v>2017</v>
      </c>
      <c r="F549" s="15" t="s">
        <v>82</v>
      </c>
      <c r="G549" s="15">
        <v>5</v>
      </c>
      <c r="H549" s="51">
        <v>204</v>
      </c>
      <c r="I549" s="50">
        <f t="shared" si="24"/>
        <v>0</v>
      </c>
      <c r="J549" s="50">
        <f t="shared" si="25"/>
        <v>0</v>
      </c>
      <c r="K549" s="50">
        <f t="shared" si="26"/>
        <v>204</v>
      </c>
      <c r="L549" s="15"/>
      <c r="M549" s="15"/>
      <c r="N549" s="15"/>
      <c r="O549" s="15"/>
      <c r="P549" s="15"/>
      <c r="Q549" s="15"/>
      <c r="R549" s="15"/>
      <c r="S549" s="15"/>
    </row>
    <row r="550" spans="2:19" x14ac:dyDescent="0.3">
      <c r="B550" s="53">
        <v>2020</v>
      </c>
      <c r="C550" s="15" t="s">
        <v>140</v>
      </c>
      <c r="D550" s="15" t="s">
        <v>88</v>
      </c>
      <c r="E550" s="15">
        <v>2019</v>
      </c>
      <c r="F550" s="15" t="s">
        <v>117</v>
      </c>
      <c r="G550" s="15">
        <v>5</v>
      </c>
      <c r="H550" s="51">
        <v>698</v>
      </c>
      <c r="I550" s="50">
        <f t="shared" ref="I550:I581" si="27">IF(G550&lt;4,H550,0)</f>
        <v>0</v>
      </c>
      <c r="J550" s="50">
        <f t="shared" ref="J550:J581" si="28">IF(G550=4,H550,0)</f>
        <v>0</v>
      </c>
      <c r="K550" s="50">
        <f t="shared" ref="K550:K581" si="29">IF(G550=5,H550,0)</f>
        <v>698</v>
      </c>
      <c r="L550" s="15"/>
      <c r="M550" s="15"/>
      <c r="N550" s="15"/>
      <c r="O550" s="15"/>
      <c r="P550" s="15"/>
      <c r="Q550" s="15"/>
      <c r="R550" s="15"/>
      <c r="S550" s="15"/>
    </row>
    <row r="551" spans="2:19" x14ac:dyDescent="0.3">
      <c r="B551" s="53">
        <v>2020</v>
      </c>
      <c r="C551" s="15" t="s">
        <v>139</v>
      </c>
      <c r="D551" s="15" t="s">
        <v>138</v>
      </c>
      <c r="E551" s="15">
        <v>2016</v>
      </c>
      <c r="F551" s="15" t="s">
        <v>137</v>
      </c>
      <c r="G551" s="15">
        <v>5</v>
      </c>
      <c r="H551" s="51">
        <v>0</v>
      </c>
      <c r="I551" s="50">
        <f t="shared" si="27"/>
        <v>0</v>
      </c>
      <c r="J551" s="50">
        <f t="shared" si="28"/>
        <v>0</v>
      </c>
      <c r="K551" s="50">
        <f t="shared" si="29"/>
        <v>0</v>
      </c>
      <c r="L551" s="15"/>
      <c r="M551" s="15"/>
      <c r="N551" s="15"/>
      <c r="O551" s="15"/>
      <c r="P551" s="15"/>
      <c r="Q551" s="15"/>
      <c r="R551" s="15"/>
      <c r="S551" s="15"/>
    </row>
    <row r="552" spans="2:19" x14ac:dyDescent="0.3">
      <c r="B552" s="53">
        <v>2020</v>
      </c>
      <c r="C552" s="15" t="s">
        <v>136</v>
      </c>
      <c r="D552" s="15" t="s">
        <v>135</v>
      </c>
      <c r="E552" s="15">
        <v>2016</v>
      </c>
      <c r="F552" s="15" t="s">
        <v>90</v>
      </c>
      <c r="G552" s="15">
        <v>5</v>
      </c>
      <c r="H552" s="51">
        <v>1</v>
      </c>
      <c r="I552" s="50">
        <f t="shared" si="27"/>
        <v>0</v>
      </c>
      <c r="J552" s="50">
        <f t="shared" si="28"/>
        <v>0</v>
      </c>
      <c r="K552" s="50">
        <f t="shared" si="29"/>
        <v>1</v>
      </c>
      <c r="L552" s="15"/>
      <c r="M552" s="15"/>
      <c r="N552" s="15"/>
      <c r="O552" s="15"/>
      <c r="P552" s="15"/>
      <c r="Q552" s="15"/>
      <c r="R552" s="15"/>
      <c r="S552" s="15"/>
    </row>
    <row r="553" spans="2:19" x14ac:dyDescent="0.3">
      <c r="B553" s="53">
        <v>2020</v>
      </c>
      <c r="C553" s="15" t="s">
        <v>134</v>
      </c>
      <c r="D553" s="15" t="s">
        <v>88</v>
      </c>
      <c r="E553" s="15">
        <v>2015</v>
      </c>
      <c r="F553" s="15" t="s">
        <v>133</v>
      </c>
      <c r="G553" s="15">
        <v>5</v>
      </c>
      <c r="H553" s="51">
        <v>55</v>
      </c>
      <c r="I553" s="50">
        <f t="shared" si="27"/>
        <v>0</v>
      </c>
      <c r="J553" s="50">
        <f t="shared" si="28"/>
        <v>0</v>
      </c>
      <c r="K553" s="50">
        <f t="shared" si="29"/>
        <v>55</v>
      </c>
      <c r="L553" s="15"/>
      <c r="M553" s="15"/>
      <c r="N553" s="15"/>
      <c r="O553" s="15"/>
      <c r="P553" s="15"/>
      <c r="Q553" s="15"/>
      <c r="R553" s="15"/>
      <c r="S553" s="15"/>
    </row>
    <row r="554" spans="2:19" x14ac:dyDescent="0.3">
      <c r="B554" s="53">
        <v>2020</v>
      </c>
      <c r="C554" s="15" t="s">
        <v>132</v>
      </c>
      <c r="D554" s="15" t="s">
        <v>88</v>
      </c>
      <c r="E554" s="15">
        <v>2018</v>
      </c>
      <c r="F554" s="15" t="s">
        <v>101</v>
      </c>
      <c r="G554" s="15">
        <v>4</v>
      </c>
      <c r="H554" s="51">
        <v>68</v>
      </c>
      <c r="I554" s="50">
        <f t="shared" si="27"/>
        <v>0</v>
      </c>
      <c r="J554" s="50">
        <f t="shared" si="28"/>
        <v>68</v>
      </c>
      <c r="K554" s="50">
        <f t="shared" si="29"/>
        <v>0</v>
      </c>
      <c r="L554" s="15"/>
      <c r="M554" s="15"/>
      <c r="N554" s="15"/>
      <c r="O554" s="15"/>
      <c r="P554" s="15"/>
      <c r="Q554" s="15"/>
      <c r="R554" s="15"/>
      <c r="S554" s="15"/>
    </row>
    <row r="555" spans="2:19" x14ac:dyDescent="0.3">
      <c r="B555" s="53">
        <v>2020</v>
      </c>
      <c r="C555" s="15" t="s">
        <v>131</v>
      </c>
      <c r="D555" s="15" t="s">
        <v>130</v>
      </c>
      <c r="E555" s="15">
        <v>2019</v>
      </c>
      <c r="F555" s="15" t="s">
        <v>82</v>
      </c>
      <c r="G555" s="15">
        <v>5</v>
      </c>
      <c r="H555" s="51">
        <v>723</v>
      </c>
      <c r="I555" s="50">
        <f t="shared" si="27"/>
        <v>0</v>
      </c>
      <c r="J555" s="50">
        <f t="shared" si="28"/>
        <v>0</v>
      </c>
      <c r="K555" s="50">
        <f t="shared" si="29"/>
        <v>723</v>
      </c>
      <c r="L555" s="15"/>
      <c r="M555" s="15"/>
      <c r="N555" s="15"/>
      <c r="O555" s="15"/>
      <c r="P555" s="15"/>
      <c r="Q555" s="15"/>
      <c r="R555" s="15"/>
      <c r="S555" s="15"/>
    </row>
    <row r="556" spans="2:19" x14ac:dyDescent="0.3">
      <c r="B556" s="53">
        <v>2020</v>
      </c>
      <c r="C556" s="15" t="s">
        <v>128</v>
      </c>
      <c r="D556" s="15" t="s">
        <v>129</v>
      </c>
      <c r="E556" s="15">
        <v>2017</v>
      </c>
      <c r="F556" s="15" t="s">
        <v>94</v>
      </c>
      <c r="G556" s="15">
        <v>5</v>
      </c>
      <c r="H556" s="51">
        <v>143</v>
      </c>
      <c r="I556" s="50">
        <f t="shared" si="27"/>
        <v>0</v>
      </c>
      <c r="J556" s="50">
        <f t="shared" si="28"/>
        <v>0</v>
      </c>
      <c r="K556" s="50">
        <f t="shared" si="29"/>
        <v>143</v>
      </c>
      <c r="L556" s="15"/>
      <c r="M556" s="15"/>
      <c r="N556" s="15"/>
      <c r="O556" s="15"/>
      <c r="P556" s="15"/>
      <c r="Q556" s="15"/>
      <c r="R556" s="15"/>
      <c r="S556" s="15"/>
    </row>
    <row r="557" spans="2:19" x14ac:dyDescent="0.3">
      <c r="B557" s="53">
        <v>2020</v>
      </c>
      <c r="C557" s="15" t="s">
        <v>128</v>
      </c>
      <c r="D557" s="15" t="s">
        <v>127</v>
      </c>
      <c r="E557" s="15">
        <v>2020</v>
      </c>
      <c r="F557" s="15" t="s">
        <v>117</v>
      </c>
      <c r="G557" s="15">
        <v>5</v>
      </c>
      <c r="H557" s="51">
        <v>0</v>
      </c>
      <c r="I557" s="50">
        <f t="shared" si="27"/>
        <v>0</v>
      </c>
      <c r="J557" s="50">
        <f t="shared" si="28"/>
        <v>0</v>
      </c>
      <c r="K557" s="50">
        <f t="shared" si="29"/>
        <v>0</v>
      </c>
      <c r="L557" s="15"/>
      <c r="M557" s="15"/>
      <c r="N557" s="15"/>
      <c r="O557" s="15"/>
      <c r="P557" s="15"/>
      <c r="Q557" s="15"/>
      <c r="R557" s="15"/>
      <c r="S557" s="15"/>
    </row>
    <row r="558" spans="2:19" x14ac:dyDescent="0.3">
      <c r="B558" s="53">
        <v>2020</v>
      </c>
      <c r="C558" s="15" t="s">
        <v>126</v>
      </c>
      <c r="D558" s="15" t="s">
        <v>125</v>
      </c>
      <c r="E558" s="15">
        <v>2017</v>
      </c>
      <c r="F558" s="15" t="s">
        <v>85</v>
      </c>
      <c r="G558" s="15">
        <v>5</v>
      </c>
      <c r="H558" s="51">
        <v>17</v>
      </c>
      <c r="I558" s="50">
        <f t="shared" si="27"/>
        <v>0</v>
      </c>
      <c r="J558" s="50">
        <f t="shared" si="28"/>
        <v>0</v>
      </c>
      <c r="K558" s="50">
        <f t="shared" si="29"/>
        <v>17</v>
      </c>
      <c r="L558" s="15"/>
      <c r="M558" s="15"/>
      <c r="N558" s="15"/>
      <c r="O558" s="15"/>
      <c r="P558" s="15"/>
      <c r="Q558" s="15"/>
      <c r="R558" s="15"/>
      <c r="S558" s="15"/>
    </row>
    <row r="559" spans="2:19" x14ac:dyDescent="0.3">
      <c r="B559" s="53">
        <v>2020</v>
      </c>
      <c r="C559" s="15" t="s">
        <v>124</v>
      </c>
      <c r="D559" s="15" t="s">
        <v>123</v>
      </c>
      <c r="E559" s="15">
        <v>2015</v>
      </c>
      <c r="F559" s="15" t="s">
        <v>101</v>
      </c>
      <c r="G559" s="15">
        <v>4</v>
      </c>
      <c r="H559" s="51">
        <v>78</v>
      </c>
      <c r="I559" s="50">
        <f t="shared" si="27"/>
        <v>0</v>
      </c>
      <c r="J559" s="50">
        <f t="shared" si="28"/>
        <v>78</v>
      </c>
      <c r="K559" s="50">
        <f t="shared" si="29"/>
        <v>0</v>
      </c>
      <c r="L559" s="15"/>
      <c r="M559" s="15"/>
      <c r="N559" s="15"/>
      <c r="O559" s="15"/>
      <c r="P559" s="15"/>
      <c r="Q559" s="15"/>
      <c r="R559" s="15"/>
      <c r="S559" s="15"/>
    </row>
    <row r="560" spans="2:19" x14ac:dyDescent="0.3">
      <c r="B560" s="53">
        <v>2020</v>
      </c>
      <c r="C560" s="15" t="s">
        <v>122</v>
      </c>
      <c r="D560" s="15" t="s">
        <v>121</v>
      </c>
      <c r="E560" s="15">
        <v>2019</v>
      </c>
      <c r="F560" s="15" t="s">
        <v>117</v>
      </c>
      <c r="G560" s="15">
        <v>5</v>
      </c>
      <c r="H560" s="51">
        <v>353</v>
      </c>
      <c r="I560" s="50">
        <f t="shared" si="27"/>
        <v>0</v>
      </c>
      <c r="J560" s="50">
        <f t="shared" si="28"/>
        <v>0</v>
      </c>
      <c r="K560" s="50">
        <f t="shared" si="29"/>
        <v>353</v>
      </c>
      <c r="L560" s="15"/>
      <c r="M560" s="15"/>
      <c r="N560" s="15"/>
      <c r="O560" s="15"/>
      <c r="P560" s="15"/>
      <c r="Q560" s="15"/>
      <c r="R560" s="15"/>
      <c r="S560" s="15"/>
    </row>
    <row r="561" spans="2:19" x14ac:dyDescent="0.3">
      <c r="B561" s="53">
        <v>2020</v>
      </c>
      <c r="C561" s="15" t="s">
        <v>120</v>
      </c>
      <c r="D561" s="15" t="s">
        <v>88</v>
      </c>
      <c r="E561" s="15">
        <v>2014</v>
      </c>
      <c r="F561" s="15" t="s">
        <v>101</v>
      </c>
      <c r="G561" s="15">
        <v>5</v>
      </c>
      <c r="H561" s="51">
        <v>0</v>
      </c>
      <c r="I561" s="50">
        <f t="shared" si="27"/>
        <v>0</v>
      </c>
      <c r="J561" s="50">
        <f t="shared" si="28"/>
        <v>0</v>
      </c>
      <c r="K561" s="50">
        <f t="shared" si="29"/>
        <v>0</v>
      </c>
      <c r="L561" s="15"/>
      <c r="M561" s="15"/>
      <c r="N561" s="15"/>
      <c r="O561" s="15"/>
      <c r="P561" s="15"/>
      <c r="Q561" s="15"/>
      <c r="R561" s="15"/>
      <c r="S561" s="15"/>
    </row>
    <row r="562" spans="2:19" x14ac:dyDescent="0.3">
      <c r="B562" s="53">
        <v>2020</v>
      </c>
      <c r="C562" s="15" t="s">
        <v>119</v>
      </c>
      <c r="D562" s="15" t="s">
        <v>118</v>
      </c>
      <c r="E562" s="15">
        <v>2020</v>
      </c>
      <c r="F562" s="15" t="s">
        <v>117</v>
      </c>
      <c r="G562" s="15">
        <v>5</v>
      </c>
      <c r="H562" s="51">
        <v>18</v>
      </c>
      <c r="I562" s="50">
        <f t="shared" si="27"/>
        <v>0</v>
      </c>
      <c r="J562" s="50">
        <f t="shared" si="28"/>
        <v>0</v>
      </c>
      <c r="K562" s="50">
        <f t="shared" si="29"/>
        <v>18</v>
      </c>
      <c r="L562" s="15"/>
      <c r="M562" s="15"/>
      <c r="N562" s="15"/>
      <c r="O562" s="15"/>
      <c r="P562" s="15"/>
      <c r="Q562" s="15"/>
      <c r="R562" s="15"/>
      <c r="S562" s="15"/>
    </row>
    <row r="563" spans="2:19" x14ac:dyDescent="0.3">
      <c r="B563" s="53">
        <v>2020</v>
      </c>
      <c r="C563" s="15" t="s">
        <v>116</v>
      </c>
      <c r="D563" s="15" t="s">
        <v>115</v>
      </c>
      <c r="E563" s="15">
        <v>2021</v>
      </c>
      <c r="F563" s="15" t="s">
        <v>82</v>
      </c>
      <c r="G563" s="15">
        <v>5</v>
      </c>
      <c r="H563" s="51">
        <v>0</v>
      </c>
      <c r="I563" s="50">
        <f t="shared" si="27"/>
        <v>0</v>
      </c>
      <c r="J563" s="50">
        <f t="shared" si="28"/>
        <v>0</v>
      </c>
      <c r="K563" s="50">
        <f t="shared" si="29"/>
        <v>0</v>
      </c>
      <c r="L563" s="15"/>
      <c r="M563" s="15"/>
      <c r="N563" s="15"/>
      <c r="O563" s="15"/>
      <c r="P563" s="15"/>
      <c r="Q563" s="15"/>
      <c r="R563" s="15"/>
      <c r="S563" s="15"/>
    </row>
    <row r="564" spans="2:19" x14ac:dyDescent="0.3">
      <c r="B564" s="53">
        <v>2020</v>
      </c>
      <c r="C564" s="15" t="s">
        <v>114</v>
      </c>
      <c r="D564" s="15" t="s">
        <v>113</v>
      </c>
      <c r="E564" s="15">
        <v>2014</v>
      </c>
      <c r="F564" s="15" t="s">
        <v>90</v>
      </c>
      <c r="G564" s="15">
        <v>5</v>
      </c>
      <c r="H564" s="51">
        <v>329</v>
      </c>
      <c r="I564" s="50">
        <f t="shared" si="27"/>
        <v>0</v>
      </c>
      <c r="J564" s="50">
        <f t="shared" si="28"/>
        <v>0</v>
      </c>
      <c r="K564" s="50">
        <f t="shared" si="29"/>
        <v>329</v>
      </c>
      <c r="L564" s="15"/>
      <c r="M564" s="15"/>
      <c r="N564" s="15"/>
      <c r="O564" s="15"/>
      <c r="P564" s="15"/>
      <c r="Q564" s="15"/>
      <c r="R564" s="15"/>
      <c r="S564" s="15"/>
    </row>
    <row r="565" spans="2:19" x14ac:dyDescent="0.3">
      <c r="B565" s="53">
        <v>2020</v>
      </c>
      <c r="C565" s="15" t="s">
        <v>112</v>
      </c>
      <c r="D565" s="15" t="s">
        <v>111</v>
      </c>
      <c r="E565" s="15">
        <v>2017</v>
      </c>
      <c r="F565" s="15" t="s">
        <v>94</v>
      </c>
      <c r="G565" s="15">
        <v>5</v>
      </c>
      <c r="H565" s="51">
        <v>24</v>
      </c>
      <c r="I565" s="50">
        <f t="shared" si="27"/>
        <v>0</v>
      </c>
      <c r="J565" s="50">
        <f t="shared" si="28"/>
        <v>0</v>
      </c>
      <c r="K565" s="50">
        <f t="shared" si="29"/>
        <v>24</v>
      </c>
      <c r="L565" s="15"/>
      <c r="M565" s="15"/>
      <c r="N565" s="15"/>
      <c r="O565" s="15"/>
      <c r="P565" s="15"/>
      <c r="Q565" s="15"/>
      <c r="R565" s="15"/>
      <c r="S565" s="15"/>
    </row>
    <row r="566" spans="2:19" x14ac:dyDescent="0.3">
      <c r="B566" s="53">
        <v>2020</v>
      </c>
      <c r="C566" s="15" t="s">
        <v>110</v>
      </c>
      <c r="D566" s="15" t="s">
        <v>109</v>
      </c>
      <c r="E566" s="15">
        <v>2019</v>
      </c>
      <c r="F566" s="15" t="s">
        <v>99</v>
      </c>
      <c r="G566" s="15">
        <v>4</v>
      </c>
      <c r="H566" s="51">
        <v>4</v>
      </c>
      <c r="I566" s="50">
        <f t="shared" si="27"/>
        <v>0</v>
      </c>
      <c r="J566" s="50">
        <f t="shared" si="28"/>
        <v>4</v>
      </c>
      <c r="K566" s="50">
        <f t="shared" si="29"/>
        <v>0</v>
      </c>
      <c r="L566" s="15"/>
      <c r="M566" s="15"/>
      <c r="N566" s="15"/>
      <c r="O566" s="15"/>
      <c r="P566" s="15"/>
      <c r="Q566" s="15"/>
      <c r="R566" s="15"/>
      <c r="S566" s="15"/>
    </row>
    <row r="567" spans="2:19" x14ac:dyDescent="0.3">
      <c r="B567" s="53">
        <v>2020</v>
      </c>
      <c r="C567" s="15" t="s">
        <v>108</v>
      </c>
      <c r="D567" s="15" t="s">
        <v>107</v>
      </c>
      <c r="E567" s="15">
        <v>2019</v>
      </c>
      <c r="F567" s="15" t="s">
        <v>101</v>
      </c>
      <c r="G567" s="15">
        <v>5</v>
      </c>
      <c r="H567" s="51">
        <v>194</v>
      </c>
      <c r="I567" s="50">
        <f t="shared" si="27"/>
        <v>0</v>
      </c>
      <c r="J567" s="50">
        <f t="shared" si="28"/>
        <v>0</v>
      </c>
      <c r="K567" s="50">
        <f t="shared" si="29"/>
        <v>194</v>
      </c>
      <c r="L567" s="15"/>
      <c r="M567" s="15"/>
      <c r="N567" s="15"/>
      <c r="O567" s="15"/>
      <c r="P567" s="15"/>
      <c r="Q567" s="15"/>
      <c r="R567" s="15"/>
      <c r="S567" s="15"/>
    </row>
    <row r="568" spans="2:19" x14ac:dyDescent="0.3">
      <c r="B568" s="53">
        <v>2020</v>
      </c>
      <c r="C568" s="15" t="s">
        <v>106</v>
      </c>
      <c r="D568" s="15" t="s">
        <v>105</v>
      </c>
      <c r="E568" s="15">
        <v>2016</v>
      </c>
      <c r="F568" s="15" t="s">
        <v>82</v>
      </c>
      <c r="G568" s="15">
        <v>5</v>
      </c>
      <c r="H568" s="51">
        <v>425</v>
      </c>
      <c r="I568" s="50">
        <f t="shared" si="27"/>
        <v>0</v>
      </c>
      <c r="J568" s="50">
        <f t="shared" si="28"/>
        <v>0</v>
      </c>
      <c r="K568" s="50">
        <f t="shared" si="29"/>
        <v>425</v>
      </c>
      <c r="L568" s="15"/>
      <c r="M568" s="15"/>
      <c r="N568" s="15"/>
      <c r="O568" s="15"/>
      <c r="P568" s="15"/>
      <c r="Q568" s="15"/>
      <c r="R568" s="15"/>
      <c r="S568" s="15"/>
    </row>
    <row r="569" spans="2:19" x14ac:dyDescent="0.3">
      <c r="B569" s="53">
        <v>2020</v>
      </c>
      <c r="C569" s="15" t="s">
        <v>104</v>
      </c>
      <c r="D569" s="15" t="s">
        <v>103</v>
      </c>
      <c r="E569" s="15">
        <v>2018</v>
      </c>
      <c r="F569" s="15" t="s">
        <v>77</v>
      </c>
      <c r="G569" s="15">
        <v>5</v>
      </c>
      <c r="H569" s="51">
        <v>20</v>
      </c>
      <c r="I569" s="50">
        <f t="shared" si="27"/>
        <v>0</v>
      </c>
      <c r="J569" s="50">
        <f t="shared" si="28"/>
        <v>0</v>
      </c>
      <c r="K569" s="50">
        <f t="shared" si="29"/>
        <v>20</v>
      </c>
      <c r="L569" s="15"/>
      <c r="M569" s="15"/>
      <c r="N569" s="15"/>
      <c r="O569" s="15"/>
      <c r="P569" s="15"/>
      <c r="Q569" s="15"/>
      <c r="R569" s="15"/>
      <c r="S569" s="15"/>
    </row>
    <row r="570" spans="2:19" x14ac:dyDescent="0.3">
      <c r="B570" s="53">
        <v>2020</v>
      </c>
      <c r="C570" s="15" t="s">
        <v>102</v>
      </c>
      <c r="D570" s="15" t="s">
        <v>88</v>
      </c>
      <c r="E570" s="15">
        <v>2015</v>
      </c>
      <c r="F570" s="15" t="s">
        <v>101</v>
      </c>
      <c r="G570" s="15">
        <v>5</v>
      </c>
      <c r="H570" s="51">
        <v>4</v>
      </c>
      <c r="I570" s="50">
        <f t="shared" si="27"/>
        <v>0</v>
      </c>
      <c r="J570" s="50">
        <f t="shared" si="28"/>
        <v>0</v>
      </c>
      <c r="K570" s="50">
        <f t="shared" si="29"/>
        <v>4</v>
      </c>
      <c r="L570" s="15"/>
      <c r="M570" s="15"/>
      <c r="N570" s="15"/>
      <c r="O570" s="15"/>
      <c r="P570" s="15"/>
      <c r="Q570" s="15"/>
      <c r="R570" s="15"/>
      <c r="S570" s="15"/>
    </row>
    <row r="571" spans="2:19" x14ac:dyDescent="0.3">
      <c r="B571" s="53">
        <v>2020</v>
      </c>
      <c r="C571" s="15" t="s">
        <v>100</v>
      </c>
      <c r="D571" s="15" t="s">
        <v>88</v>
      </c>
      <c r="E571" s="15">
        <v>2013</v>
      </c>
      <c r="F571" s="15" t="s">
        <v>99</v>
      </c>
      <c r="G571" s="15">
        <v>4</v>
      </c>
      <c r="H571" s="51">
        <v>1</v>
      </c>
      <c r="I571" s="50">
        <f t="shared" si="27"/>
        <v>0</v>
      </c>
      <c r="J571" s="50">
        <f t="shared" si="28"/>
        <v>1</v>
      </c>
      <c r="K571" s="50">
        <f t="shared" si="29"/>
        <v>0</v>
      </c>
      <c r="L571" s="15"/>
      <c r="M571" s="15"/>
      <c r="N571" s="15"/>
      <c r="O571" s="15"/>
      <c r="P571" s="15"/>
      <c r="Q571" s="15"/>
      <c r="R571" s="15"/>
      <c r="S571" s="15"/>
    </row>
    <row r="572" spans="2:19" x14ac:dyDescent="0.3">
      <c r="B572" s="53">
        <v>2020</v>
      </c>
      <c r="C572" s="15" t="s">
        <v>98</v>
      </c>
      <c r="D572" s="15" t="s">
        <v>97</v>
      </c>
      <c r="E572" s="15">
        <v>2017</v>
      </c>
      <c r="F572" s="15" t="s">
        <v>82</v>
      </c>
      <c r="G572" s="15">
        <v>5</v>
      </c>
      <c r="H572" s="51">
        <v>133</v>
      </c>
      <c r="I572" s="50">
        <f t="shared" si="27"/>
        <v>0</v>
      </c>
      <c r="J572" s="50">
        <f t="shared" si="28"/>
        <v>0</v>
      </c>
      <c r="K572" s="50">
        <f t="shared" si="29"/>
        <v>133</v>
      </c>
      <c r="L572" s="15"/>
      <c r="M572" s="15"/>
      <c r="N572" s="15"/>
      <c r="O572" s="15"/>
      <c r="P572" s="15"/>
      <c r="Q572" s="15"/>
      <c r="R572" s="15"/>
      <c r="S572" s="15"/>
    </row>
    <row r="573" spans="2:19" x14ac:dyDescent="0.3">
      <c r="B573" s="53">
        <v>2020</v>
      </c>
      <c r="C573" s="15" t="s">
        <v>96</v>
      </c>
      <c r="D573" s="15" t="s">
        <v>95</v>
      </c>
      <c r="E573" s="15">
        <v>2019</v>
      </c>
      <c r="F573" s="15" t="s">
        <v>94</v>
      </c>
      <c r="G573" s="15">
        <v>3</v>
      </c>
      <c r="H573" s="51">
        <v>29</v>
      </c>
      <c r="I573" s="50">
        <f t="shared" si="27"/>
        <v>29</v>
      </c>
      <c r="J573" s="50">
        <f t="shared" si="28"/>
        <v>0</v>
      </c>
      <c r="K573" s="50">
        <f t="shared" si="29"/>
        <v>0</v>
      </c>
      <c r="L573" s="15"/>
      <c r="M573" s="15"/>
      <c r="N573" s="15"/>
      <c r="O573" s="15"/>
      <c r="P573" s="15"/>
      <c r="Q573" s="15"/>
      <c r="R573" s="15"/>
      <c r="S573" s="15"/>
    </row>
    <row r="574" spans="2:19" x14ac:dyDescent="0.3">
      <c r="B574" s="53">
        <v>2020</v>
      </c>
      <c r="C574" s="15" t="s">
        <v>93</v>
      </c>
      <c r="D574" s="15" t="s">
        <v>92</v>
      </c>
      <c r="E574" s="15">
        <v>2018</v>
      </c>
      <c r="F574" s="15" t="s">
        <v>90</v>
      </c>
      <c r="G574" s="15">
        <v>5</v>
      </c>
      <c r="H574" s="51">
        <v>19</v>
      </c>
      <c r="I574" s="50">
        <f t="shared" si="27"/>
        <v>0</v>
      </c>
      <c r="J574" s="50">
        <f t="shared" si="28"/>
        <v>0</v>
      </c>
      <c r="K574" s="50">
        <f t="shared" si="29"/>
        <v>19</v>
      </c>
      <c r="L574" s="15"/>
      <c r="M574" s="15"/>
      <c r="N574" s="15"/>
      <c r="O574" s="15"/>
      <c r="P574" s="15"/>
      <c r="Q574" s="15"/>
      <c r="R574" s="15"/>
      <c r="S574" s="15"/>
    </row>
    <row r="575" spans="2:19" x14ac:dyDescent="0.3">
      <c r="B575" s="53">
        <v>2020</v>
      </c>
      <c r="C575" s="15" t="s">
        <v>91</v>
      </c>
      <c r="D575" s="15" t="s">
        <v>88</v>
      </c>
      <c r="E575" s="15">
        <v>2018</v>
      </c>
      <c r="F575" s="15" t="s">
        <v>90</v>
      </c>
      <c r="G575" s="15">
        <v>5</v>
      </c>
      <c r="H575" s="51">
        <v>46</v>
      </c>
      <c r="I575" s="50">
        <f t="shared" si="27"/>
        <v>0</v>
      </c>
      <c r="J575" s="50">
        <f t="shared" si="28"/>
        <v>0</v>
      </c>
      <c r="K575" s="50">
        <f t="shared" si="29"/>
        <v>46</v>
      </c>
      <c r="L575" s="15"/>
      <c r="M575" s="15"/>
      <c r="N575" s="15"/>
      <c r="O575" s="15"/>
      <c r="P575" s="15"/>
      <c r="Q575" s="15"/>
      <c r="R575" s="15"/>
      <c r="S575" s="15"/>
    </row>
    <row r="576" spans="2:19" x14ac:dyDescent="0.3">
      <c r="B576" s="53">
        <v>2020</v>
      </c>
      <c r="C576" s="15" t="s">
        <v>89</v>
      </c>
      <c r="D576" s="15" t="s">
        <v>88</v>
      </c>
      <c r="E576" s="15">
        <v>2017</v>
      </c>
      <c r="F576" s="15" t="s">
        <v>85</v>
      </c>
      <c r="G576" s="15">
        <v>5</v>
      </c>
      <c r="H576" s="51">
        <v>36</v>
      </c>
      <c r="I576" s="50">
        <f t="shared" si="27"/>
        <v>0</v>
      </c>
      <c r="J576" s="50">
        <f t="shared" si="28"/>
        <v>0</v>
      </c>
      <c r="K576" s="50">
        <f t="shared" si="29"/>
        <v>36</v>
      </c>
      <c r="L576" s="15"/>
      <c r="M576" s="15"/>
      <c r="N576" s="15"/>
      <c r="O576" s="15"/>
      <c r="P576" s="15"/>
      <c r="Q576" s="15"/>
      <c r="R576" s="15"/>
      <c r="S576" s="15"/>
    </row>
    <row r="577" spans="2:19" x14ac:dyDescent="0.3">
      <c r="B577" s="53">
        <v>2020</v>
      </c>
      <c r="C577" s="15" t="s">
        <v>87</v>
      </c>
      <c r="D577" s="15" t="s">
        <v>86</v>
      </c>
      <c r="E577" s="15">
        <v>2017</v>
      </c>
      <c r="F577" s="15" t="s">
        <v>85</v>
      </c>
      <c r="G577" s="15">
        <v>5</v>
      </c>
      <c r="H577" s="51">
        <v>0</v>
      </c>
      <c r="I577" s="50">
        <f t="shared" si="27"/>
        <v>0</v>
      </c>
      <c r="J577" s="50">
        <f t="shared" si="28"/>
        <v>0</v>
      </c>
      <c r="K577" s="50">
        <f t="shared" si="29"/>
        <v>0</v>
      </c>
      <c r="L577" s="15"/>
      <c r="M577" s="15"/>
      <c r="N577" s="15"/>
      <c r="O577" s="15"/>
      <c r="P577" s="15"/>
      <c r="Q577" s="15"/>
      <c r="R577" s="15"/>
      <c r="S577" s="15"/>
    </row>
    <row r="578" spans="2:19" x14ac:dyDescent="0.3">
      <c r="B578" s="53">
        <v>2020</v>
      </c>
      <c r="C578" s="15" t="s">
        <v>84</v>
      </c>
      <c r="D578" s="15" t="s">
        <v>83</v>
      </c>
      <c r="E578" s="15">
        <v>2018</v>
      </c>
      <c r="F578" s="15" t="s">
        <v>82</v>
      </c>
      <c r="G578" s="15">
        <v>5</v>
      </c>
      <c r="H578" s="51">
        <v>24</v>
      </c>
      <c r="I578" s="50">
        <f t="shared" si="27"/>
        <v>0</v>
      </c>
      <c r="J578" s="50">
        <f t="shared" si="28"/>
        <v>0</v>
      </c>
      <c r="K578" s="50">
        <f t="shared" si="29"/>
        <v>24</v>
      </c>
      <c r="L578" s="15"/>
      <c r="M578" s="15"/>
      <c r="N578" s="15"/>
      <c r="O578" s="15"/>
      <c r="P578" s="15"/>
      <c r="Q578" s="15"/>
      <c r="R578" s="15"/>
      <c r="S578" s="15"/>
    </row>
    <row r="579" spans="2:19" x14ac:dyDescent="0.3">
      <c r="B579" s="53">
        <v>2020</v>
      </c>
      <c r="C579" s="15" t="s">
        <v>81</v>
      </c>
      <c r="D579" s="15" t="s">
        <v>80</v>
      </c>
      <c r="E579" s="15">
        <v>2017</v>
      </c>
      <c r="F579" s="15" t="s">
        <v>77</v>
      </c>
      <c r="G579" s="15">
        <v>5</v>
      </c>
      <c r="H579" s="51">
        <v>65</v>
      </c>
      <c r="I579" s="50">
        <f t="shared" si="27"/>
        <v>0</v>
      </c>
      <c r="J579" s="50">
        <f t="shared" si="28"/>
        <v>0</v>
      </c>
      <c r="K579" s="50">
        <f t="shared" si="29"/>
        <v>65</v>
      </c>
      <c r="L579" s="15"/>
      <c r="M579" s="15"/>
      <c r="N579" s="15"/>
      <c r="O579" s="15"/>
      <c r="P579" s="15"/>
      <c r="Q579" s="15"/>
      <c r="R579" s="15"/>
      <c r="S579" s="15"/>
    </row>
    <row r="580" spans="2:19" x14ac:dyDescent="0.3">
      <c r="B580" s="53">
        <v>2020</v>
      </c>
      <c r="C580" s="15" t="s">
        <v>79</v>
      </c>
      <c r="D580" s="15" t="s">
        <v>78</v>
      </c>
      <c r="E580" s="15">
        <v>2015</v>
      </c>
      <c r="F580" s="15" t="s">
        <v>77</v>
      </c>
      <c r="G580" s="15">
        <v>5</v>
      </c>
      <c r="H580" s="51">
        <v>87</v>
      </c>
      <c r="I580" s="50">
        <f t="shared" si="27"/>
        <v>0</v>
      </c>
      <c r="J580" s="50">
        <f t="shared" si="28"/>
        <v>0</v>
      </c>
      <c r="K580" s="50">
        <f t="shared" si="29"/>
        <v>87</v>
      </c>
      <c r="L580" s="15"/>
      <c r="M580" s="15"/>
      <c r="N580" s="15"/>
      <c r="O580" s="15"/>
      <c r="P580" s="15"/>
      <c r="Q580" s="15"/>
      <c r="R580" s="15"/>
      <c r="S580" s="15"/>
    </row>
    <row r="581" spans="2:19" x14ac:dyDescent="0.3">
      <c r="B581" s="53">
        <v>2020</v>
      </c>
      <c r="C581" s="52" t="s">
        <v>47</v>
      </c>
      <c r="D581" s="52" t="s">
        <v>47</v>
      </c>
      <c r="E581" s="15" t="s">
        <v>47</v>
      </c>
      <c r="F581" s="15" t="s">
        <v>47</v>
      </c>
      <c r="G581" s="15" t="s">
        <v>76</v>
      </c>
      <c r="H581" s="51">
        <v>607</v>
      </c>
      <c r="I581" s="50">
        <f t="shared" si="27"/>
        <v>0</v>
      </c>
      <c r="J581" s="50">
        <f t="shared" si="28"/>
        <v>0</v>
      </c>
      <c r="K581" s="50">
        <f t="shared" si="29"/>
        <v>0</v>
      </c>
      <c r="L581" s="15"/>
      <c r="M581" s="15"/>
      <c r="N581" s="15"/>
      <c r="O581" s="15"/>
      <c r="P581" s="15"/>
      <c r="Q581" s="15"/>
      <c r="R581" s="15"/>
      <c r="S581" s="15"/>
    </row>
    <row r="582" spans="2:19" x14ac:dyDescent="0.3">
      <c r="B582" s="13">
        <v>2020</v>
      </c>
      <c r="C582" s="14" t="s">
        <v>33</v>
      </c>
      <c r="D582" s="49" t="s">
        <v>47</v>
      </c>
      <c r="E582" s="49" t="s">
        <v>47</v>
      </c>
      <c r="F582" s="49" t="s">
        <v>47</v>
      </c>
      <c r="G582" s="49" t="s">
        <v>47</v>
      </c>
      <c r="H582" s="48">
        <f>SUM(H294:H580)</f>
        <v>12503</v>
      </c>
      <c r="I582" s="16">
        <f>SUM(I294:I580)</f>
        <v>387</v>
      </c>
      <c r="J582" s="16">
        <f>SUM(J294:J580)</f>
        <v>950</v>
      </c>
      <c r="K582" s="16">
        <f>SUM(K294:K580)</f>
        <v>11166</v>
      </c>
      <c r="L582" s="47">
        <f>SUM(J582:K582)/$H582</f>
        <v>0.96904742861713189</v>
      </c>
      <c r="M582" s="46">
        <f>K582/$H582</f>
        <v>0.89306566424058231</v>
      </c>
      <c r="N582" s="15"/>
      <c r="O582" s="15"/>
      <c r="P582" s="15"/>
      <c r="Q582" s="15"/>
      <c r="R582" s="15"/>
      <c r="S582" s="15"/>
    </row>
    <row r="583" spans="2:19" x14ac:dyDescent="0.3">
      <c r="B583" s="13">
        <v>2020</v>
      </c>
      <c r="C583" s="14" t="s">
        <v>34</v>
      </c>
      <c r="D583" s="49" t="s">
        <v>47</v>
      </c>
      <c r="E583" s="49" t="s">
        <v>47</v>
      </c>
      <c r="F583" s="49" t="s">
        <v>47</v>
      </c>
      <c r="G583" s="49" t="s">
        <v>47</v>
      </c>
      <c r="H583" s="48">
        <f>SUM(H294:H581)</f>
        <v>13110</v>
      </c>
      <c r="I583" s="16">
        <f>SUM(I294:I580)</f>
        <v>387</v>
      </c>
      <c r="J583" s="16">
        <f>SUM(J294:J580)</f>
        <v>950</v>
      </c>
      <c r="K583" s="16">
        <f>SUM(K294:K580)</f>
        <v>11166</v>
      </c>
      <c r="L583" s="47">
        <f>SUM(J583:K583)/$H583</f>
        <v>0.92418001525553017</v>
      </c>
      <c r="M583" s="46">
        <f>K583/$H583</f>
        <v>0.85171624713958805</v>
      </c>
      <c r="N583" s="16"/>
      <c r="O583" s="16"/>
      <c r="P583" s="16"/>
      <c r="Q583" s="16"/>
      <c r="R583" s="16"/>
      <c r="S583" s="16"/>
    </row>
    <row r="585" spans="2:19" x14ac:dyDescent="0.3">
      <c r="B585" s="21" t="s">
        <v>35</v>
      </c>
      <c r="C585" s="22"/>
      <c r="D585" s="23"/>
    </row>
    <row r="586" spans="2:19" x14ac:dyDescent="0.3">
      <c r="B586" s="21"/>
      <c r="C586" s="22"/>
      <c r="D586" s="23"/>
    </row>
    <row r="587" spans="2:19" x14ac:dyDescent="0.3">
      <c r="B587" s="24"/>
      <c r="C587" s="22" t="s">
        <v>36</v>
      </c>
      <c r="D587" s="25" t="s">
        <v>37</v>
      </c>
    </row>
    <row r="588" spans="2:19" x14ac:dyDescent="0.3">
      <c r="B588" s="45"/>
      <c r="C588" s="22" t="s">
        <v>75</v>
      </c>
      <c r="D588" s="25" t="s">
        <v>74</v>
      </c>
    </row>
    <row r="590" spans="2:19" x14ac:dyDescent="0.3">
      <c r="B590" s="22" t="s">
        <v>25</v>
      </c>
      <c r="C590" s="22" t="s">
        <v>38</v>
      </c>
    </row>
    <row r="591" spans="2:19" x14ac:dyDescent="0.3">
      <c r="B591" s="22" t="s">
        <v>26</v>
      </c>
      <c r="C591" s="22" t="s">
        <v>39</v>
      </c>
    </row>
    <row r="592" spans="2:19" x14ac:dyDescent="0.3">
      <c r="B592" s="22" t="s">
        <v>28</v>
      </c>
      <c r="C592" s="22" t="s">
        <v>40</v>
      </c>
    </row>
    <row r="593" spans="2:3" x14ac:dyDescent="0.3">
      <c r="B593" s="22" t="s">
        <v>29</v>
      </c>
      <c r="C593" s="22" t="s">
        <v>41</v>
      </c>
    </row>
    <row r="594" spans="2:3" x14ac:dyDescent="0.3">
      <c r="B594" s="22" t="s">
        <v>30</v>
      </c>
      <c r="C594" s="22" t="s">
        <v>42</v>
      </c>
    </row>
    <row r="595" spans="2:3" x14ac:dyDescent="0.3">
      <c r="B595" s="22" t="s">
        <v>31</v>
      </c>
      <c r="C595" s="22" t="s">
        <v>43</v>
      </c>
    </row>
    <row r="596" spans="2:3" x14ac:dyDescent="0.3">
      <c r="B596" s="22" t="s">
        <v>32</v>
      </c>
      <c r="C596" s="22" t="s">
        <v>44</v>
      </c>
    </row>
  </sheetData>
  <sheetProtection sheet="1" autoFilter="0"/>
  <autoFilter ref="B3:S583" xr:uid="{00000000-0009-0000-0000-000009000000}"/>
  <pageMargins left="0.7" right="0.7" top="0.75" bottom="0.75"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7F820-5AF2-40EB-8ADD-22E4AB50DE1E}">
  <dimension ref="A2:S25"/>
  <sheetViews>
    <sheetView zoomScale="90" zoomScaleNormal="90" workbookViewId="0">
      <pane xSplit="1" ySplit="1" topLeftCell="B2" activePane="bottomRight" state="frozen"/>
      <selection activeCell="C35" sqref="C35"/>
      <selection pane="topRight" activeCell="C35" sqref="C35"/>
      <selection pane="bottomLeft" activeCell="C35" sqref="C35"/>
      <selection pane="bottomRight" activeCell="C35" sqref="C35"/>
    </sheetView>
  </sheetViews>
  <sheetFormatPr defaultColWidth="9.109375" defaultRowHeight="15.6" x14ac:dyDescent="0.3"/>
  <cols>
    <col min="1" max="1" width="80.88671875" style="36" customWidth="1"/>
    <col min="2" max="2" width="45.6640625" style="27" customWidth="1"/>
    <col min="3" max="3" width="11.5546875" style="27" customWidth="1"/>
    <col min="4" max="4" width="45.6640625" style="27" customWidth="1"/>
    <col min="5" max="5" width="11.6640625" style="27" customWidth="1"/>
    <col min="6" max="6" width="45.6640625" style="27" customWidth="1"/>
    <col min="7" max="7" width="11.6640625" style="27" customWidth="1"/>
    <col min="8" max="8" width="45.6640625" style="27" customWidth="1"/>
    <col min="9" max="9" width="11.6640625" style="27" customWidth="1"/>
    <col min="10" max="10" width="45.6640625" style="27" customWidth="1"/>
    <col min="11" max="11" width="11.6640625" style="27" customWidth="1"/>
    <col min="12" max="12" width="45.6640625" style="27" customWidth="1"/>
    <col min="13" max="13" width="11.6640625" style="27" customWidth="1"/>
    <col min="14" max="14" width="45.6640625" style="27" customWidth="1"/>
    <col min="15" max="15" width="11.88671875" style="27" customWidth="1"/>
    <col min="16" max="16" width="45.6640625" style="27" customWidth="1"/>
    <col min="17" max="17" width="11.6640625" style="27" customWidth="1"/>
    <col min="18" max="18" width="9.109375" style="27"/>
    <col min="19" max="19" width="80.88671875" style="36" bestFit="1" customWidth="1"/>
    <col min="20" max="20" width="47.33203125" style="27" customWidth="1"/>
    <col min="21" max="21" width="19.44140625" style="27" customWidth="1"/>
    <col min="22" max="16384" width="9.109375" style="27"/>
  </cols>
  <sheetData>
    <row r="2" spans="1:3" ht="20.399999999999999" x14ac:dyDescent="0.3">
      <c r="A2" s="38" t="s">
        <v>49</v>
      </c>
      <c r="B2" s="39"/>
      <c r="C2" s="40"/>
    </row>
    <row r="3" spans="1:3" x14ac:dyDescent="0.3">
      <c r="A3" s="41" t="s">
        <v>50</v>
      </c>
      <c r="B3" s="42"/>
      <c r="C3" s="43" t="s">
        <v>45</v>
      </c>
    </row>
    <row r="4" spans="1:3" x14ac:dyDescent="0.3">
      <c r="A4" s="32" t="s">
        <v>51</v>
      </c>
      <c r="B4" s="31" t="s">
        <v>49</v>
      </c>
      <c r="C4" s="5" t="s">
        <v>52</v>
      </c>
    </row>
    <row r="5" spans="1:3" x14ac:dyDescent="0.3">
      <c r="A5" s="32" t="s">
        <v>53</v>
      </c>
      <c r="B5" s="31" t="s">
        <v>54</v>
      </c>
      <c r="C5" s="31"/>
    </row>
    <row r="6" spans="1:3" x14ac:dyDescent="0.3">
      <c r="A6" s="32" t="s">
        <v>46</v>
      </c>
      <c r="B6" s="5" t="s">
        <v>55</v>
      </c>
      <c r="C6" s="31"/>
    </row>
    <row r="7" spans="1:3" ht="7.5" customHeight="1" x14ac:dyDescent="0.3">
      <c r="A7" s="32"/>
      <c r="B7" s="5"/>
      <c r="C7" s="5"/>
    </row>
    <row r="8" spans="1:3" x14ac:dyDescent="0.3">
      <c r="A8" s="29" t="s">
        <v>56</v>
      </c>
      <c r="B8" s="40"/>
      <c r="C8" s="43" t="s">
        <v>45</v>
      </c>
    </row>
    <row r="9" spans="1:3" x14ac:dyDescent="0.3">
      <c r="A9" s="32" t="s">
        <v>57</v>
      </c>
      <c r="B9" s="31" t="s">
        <v>564</v>
      </c>
      <c r="C9" s="31"/>
    </row>
    <row r="10" spans="1:3" x14ac:dyDescent="0.3">
      <c r="A10" s="34" t="s">
        <v>59</v>
      </c>
      <c r="B10" s="31" t="s">
        <v>548</v>
      </c>
      <c r="C10" s="31"/>
    </row>
    <row r="11" spans="1:3" ht="31.2" x14ac:dyDescent="0.3">
      <c r="A11" s="33" t="s">
        <v>61</v>
      </c>
      <c r="B11" s="5" t="s">
        <v>565</v>
      </c>
      <c r="C11" s="31"/>
    </row>
    <row r="12" spans="1:3" ht="30.75" customHeight="1" x14ac:dyDescent="0.3">
      <c r="A12" s="33" t="s">
        <v>63</v>
      </c>
      <c r="B12" s="31" t="s">
        <v>566</v>
      </c>
      <c r="C12" s="31"/>
    </row>
    <row r="13" spans="1:3" x14ac:dyDescent="0.3">
      <c r="A13" s="34" t="s">
        <v>65</v>
      </c>
      <c r="B13" s="31" t="s">
        <v>567</v>
      </c>
      <c r="C13" s="31"/>
    </row>
    <row r="14" spans="1:3" x14ac:dyDescent="0.3">
      <c r="A14" s="34" t="s">
        <v>67</v>
      </c>
      <c r="B14" s="31"/>
      <c r="C14" s="31"/>
    </row>
    <row r="15" spans="1:3" x14ac:dyDescent="0.3">
      <c r="A15" s="35">
        <v>2019</v>
      </c>
      <c r="B15" s="31">
        <v>2.36</v>
      </c>
      <c r="C15" s="5" t="s">
        <v>568</v>
      </c>
    </row>
    <row r="16" spans="1:3" x14ac:dyDescent="0.3">
      <c r="A16" s="35">
        <v>2020</v>
      </c>
      <c r="B16" s="31">
        <v>1.73</v>
      </c>
      <c r="C16" s="5" t="s">
        <v>569</v>
      </c>
    </row>
    <row r="17" spans="1:3" ht="8.25" customHeight="1" x14ac:dyDescent="0.3">
      <c r="A17" s="32"/>
      <c r="B17" s="5"/>
      <c r="C17" s="5"/>
    </row>
    <row r="18" spans="1:3" x14ac:dyDescent="0.3">
      <c r="A18" s="29" t="s">
        <v>68</v>
      </c>
      <c r="B18" s="40"/>
      <c r="C18" s="43" t="s">
        <v>45</v>
      </c>
    </row>
    <row r="19" spans="1:3" x14ac:dyDescent="0.3">
      <c r="A19" s="32" t="s">
        <v>57</v>
      </c>
      <c r="B19" s="31"/>
      <c r="C19" s="31"/>
    </row>
    <row r="20" spans="1:3" x14ac:dyDescent="0.3">
      <c r="A20" s="34" t="s">
        <v>59</v>
      </c>
      <c r="B20" s="31"/>
      <c r="C20" s="31"/>
    </row>
    <row r="21" spans="1:3" x14ac:dyDescent="0.3">
      <c r="A21" s="32" t="s">
        <v>69</v>
      </c>
      <c r="B21" s="31"/>
      <c r="C21" s="31"/>
    </row>
    <row r="22" spans="1:3" x14ac:dyDescent="0.3">
      <c r="A22" s="32" t="s">
        <v>70</v>
      </c>
      <c r="B22" s="31"/>
      <c r="C22" s="31"/>
    </row>
    <row r="23" spans="1:3" x14ac:dyDescent="0.3">
      <c r="A23" s="32" t="s">
        <v>71</v>
      </c>
      <c r="B23" s="31"/>
      <c r="C23" s="31"/>
    </row>
    <row r="24" spans="1:3" ht="15" customHeight="1" x14ac:dyDescent="0.3">
      <c r="A24" s="30" t="s">
        <v>72</v>
      </c>
      <c r="B24" s="31"/>
      <c r="C24" s="31"/>
    </row>
    <row r="25" spans="1:3" x14ac:dyDescent="0.3">
      <c r="A25" s="32" t="s">
        <v>73</v>
      </c>
      <c r="B25" s="31"/>
      <c r="C25" s="31"/>
    </row>
  </sheetData>
  <dataValidations count="1">
    <dataValidation type="list" allowBlank="1" showInputMessage="1" showErrorMessage="1" sqref="B6" xr:uid="{1B2D0E7C-B12E-4FF0-BDF1-76EE51761128}">
      <formula1>"Please select, Roadside observations by researchers, Automated measurements, Self-reported behaviour, Observations/measurements by the police, Analysis of video images, Analysis of existing databases, Other (please specify)"</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798C3-8B27-4585-A146-856350D6CC5E}">
  <dimension ref="B1:S22"/>
  <sheetViews>
    <sheetView topLeftCell="E1" zoomScale="70" zoomScaleNormal="70" workbookViewId="0">
      <selection activeCell="H6" sqref="H6"/>
    </sheetView>
  </sheetViews>
  <sheetFormatPr defaultColWidth="9.109375" defaultRowHeight="15.6" x14ac:dyDescent="0.3"/>
  <cols>
    <col min="1" max="1" width="5.6640625" style="2" customWidth="1"/>
    <col min="2" max="2" width="27.44140625" style="28" customWidth="1"/>
    <col min="3" max="3" width="46" style="2" customWidth="1"/>
    <col min="4" max="4" width="47.6640625" style="2" customWidth="1"/>
    <col min="5" max="5" width="42.44140625" style="2" customWidth="1"/>
    <col min="6" max="7" width="33.6640625" style="2" customWidth="1"/>
    <col min="8" max="8" width="39.109375" style="2" customWidth="1"/>
    <col min="9" max="9" width="38.88671875" style="2" customWidth="1"/>
    <col min="10" max="10" width="32.33203125" style="2" customWidth="1"/>
    <col min="11" max="11" width="38.5546875" style="2" customWidth="1"/>
    <col min="12" max="13" width="38.6640625" style="2" customWidth="1"/>
    <col min="14" max="14" width="20.88671875" style="2" customWidth="1"/>
    <col min="15" max="15" width="20.5546875" style="2" customWidth="1"/>
    <col min="16" max="16384" width="9.109375" style="2"/>
  </cols>
  <sheetData>
    <row r="1" spans="2:19" ht="20.399999999999999" x14ac:dyDescent="0.35">
      <c r="B1" s="1" t="s">
        <v>15</v>
      </c>
    </row>
    <row r="2" spans="2:19" ht="18" x14ac:dyDescent="0.3">
      <c r="B2" s="3" t="s">
        <v>16</v>
      </c>
    </row>
    <row r="3" spans="2:19" ht="20.399999999999999" x14ac:dyDescent="0.35">
      <c r="B3" s="4"/>
      <c r="C3" s="5"/>
      <c r="D3" s="6" t="s">
        <v>17</v>
      </c>
      <c r="E3" s="7"/>
      <c r="F3" s="7"/>
      <c r="G3" s="7"/>
      <c r="H3" s="7"/>
      <c r="I3" s="7"/>
      <c r="J3" s="6" t="s">
        <v>18</v>
      </c>
      <c r="K3" s="6"/>
      <c r="L3" s="6"/>
      <c r="M3" s="6"/>
      <c r="N3" s="8"/>
      <c r="O3" s="6"/>
      <c r="P3" s="6"/>
      <c r="Q3" s="6"/>
      <c r="R3" s="6"/>
      <c r="S3" s="6"/>
    </row>
    <row r="4" spans="2:19" x14ac:dyDescent="0.3">
      <c r="B4" s="9" t="s">
        <v>19</v>
      </c>
      <c r="C4" s="10" t="s">
        <v>20</v>
      </c>
      <c r="D4" s="10" t="s">
        <v>21</v>
      </c>
      <c r="E4" s="11" t="s">
        <v>570</v>
      </c>
      <c r="F4" s="11" t="s">
        <v>23</v>
      </c>
      <c r="G4" s="11" t="s">
        <v>24</v>
      </c>
      <c r="H4" s="11" t="s">
        <v>25</v>
      </c>
      <c r="I4" s="11" t="s">
        <v>26</v>
      </c>
      <c r="J4" s="11" t="s">
        <v>27</v>
      </c>
      <c r="K4" s="11" t="s">
        <v>28</v>
      </c>
      <c r="L4" s="12" t="s">
        <v>29</v>
      </c>
      <c r="M4" s="12" t="s">
        <v>30</v>
      </c>
      <c r="N4" s="12" t="s">
        <v>31</v>
      </c>
      <c r="O4" s="12" t="s">
        <v>32</v>
      </c>
    </row>
    <row r="5" spans="2:19" x14ac:dyDescent="0.3">
      <c r="B5" s="13">
        <v>2019</v>
      </c>
      <c r="C5" s="14" t="s">
        <v>33</v>
      </c>
      <c r="D5" s="74">
        <v>44465</v>
      </c>
      <c r="E5" s="75">
        <v>14878</v>
      </c>
      <c r="F5" s="75">
        <v>7262</v>
      </c>
      <c r="G5" s="75">
        <v>22325</v>
      </c>
      <c r="H5" s="76">
        <v>0.66539975261441586</v>
      </c>
      <c r="I5" s="77">
        <v>0.50208028786686154</v>
      </c>
      <c r="J5" s="15"/>
      <c r="K5" s="15"/>
      <c r="L5" s="15"/>
      <c r="M5" s="15"/>
      <c r="N5" s="15"/>
      <c r="O5" s="15"/>
    </row>
    <row r="6" spans="2:19" x14ac:dyDescent="0.3">
      <c r="B6" s="13">
        <v>2019</v>
      </c>
      <c r="C6" s="14" t="s">
        <v>34</v>
      </c>
      <c r="D6" s="74">
        <v>46230</v>
      </c>
      <c r="E6" s="75">
        <v>16643</v>
      </c>
      <c r="F6" s="75">
        <v>7262</v>
      </c>
      <c r="G6" s="75">
        <v>22325</v>
      </c>
      <c r="H6" s="76">
        <v>0.63999567380488864</v>
      </c>
      <c r="I6" s="77">
        <v>0.48291152930997189</v>
      </c>
      <c r="J6" s="16">
        <v>16.8</v>
      </c>
      <c r="K6" s="16"/>
      <c r="L6" s="16"/>
      <c r="M6" s="16"/>
      <c r="N6" s="16"/>
      <c r="O6" s="16"/>
    </row>
    <row r="7" spans="2:19" x14ac:dyDescent="0.3">
      <c r="B7" s="13">
        <v>2020</v>
      </c>
      <c r="C7" s="14" t="s">
        <v>33</v>
      </c>
      <c r="D7" s="74">
        <v>38855</v>
      </c>
      <c r="E7" s="75">
        <v>15996</v>
      </c>
      <c r="F7" s="75">
        <v>5527</v>
      </c>
      <c r="G7" s="75">
        <v>17333</v>
      </c>
      <c r="H7" s="76">
        <v>0.58834126881997173</v>
      </c>
      <c r="I7" s="77">
        <v>0.44609445373825762</v>
      </c>
      <c r="J7" s="15"/>
      <c r="K7" s="15"/>
      <c r="L7" s="15"/>
      <c r="M7" s="15"/>
      <c r="N7" s="15"/>
      <c r="O7" s="15"/>
    </row>
    <row r="8" spans="2:19" x14ac:dyDescent="0.3">
      <c r="B8" s="17">
        <v>2020</v>
      </c>
      <c r="C8" s="18" t="s">
        <v>34</v>
      </c>
      <c r="D8" s="78">
        <v>40130</v>
      </c>
      <c r="E8" s="79">
        <v>17271</v>
      </c>
      <c r="F8" s="79">
        <v>5527</v>
      </c>
      <c r="G8" s="79">
        <v>17333</v>
      </c>
      <c r="H8" s="80">
        <v>0.56964864191378017</v>
      </c>
      <c r="I8" s="81">
        <v>0.43192125591826563</v>
      </c>
      <c r="J8" s="19">
        <v>17</v>
      </c>
      <c r="K8" s="20"/>
      <c r="L8" s="16"/>
      <c r="M8" s="16"/>
      <c r="N8" s="16"/>
      <c r="O8" s="16"/>
    </row>
    <row r="11" spans="2:19" x14ac:dyDescent="0.3">
      <c r="B11" s="21" t="s">
        <v>35</v>
      </c>
      <c r="C11" s="22"/>
      <c r="D11" s="23"/>
    </row>
    <row r="12" spans="2:19" x14ac:dyDescent="0.3">
      <c r="B12" s="21"/>
      <c r="C12" s="22"/>
      <c r="D12" s="23"/>
    </row>
    <row r="13" spans="2:19" x14ac:dyDescent="0.3">
      <c r="B13" s="24"/>
      <c r="C13" s="22" t="s">
        <v>36</v>
      </c>
      <c r="D13" s="25" t="s">
        <v>37</v>
      </c>
    </row>
    <row r="14" spans="2:19" x14ac:dyDescent="0.3">
      <c r="B14" s="26"/>
      <c r="C14" s="27"/>
      <c r="D14" s="27"/>
    </row>
    <row r="15" spans="2:19" x14ac:dyDescent="0.3">
      <c r="B15" s="22" t="s">
        <v>25</v>
      </c>
      <c r="C15" s="22" t="s">
        <v>38</v>
      </c>
      <c r="D15" s="27"/>
    </row>
    <row r="16" spans="2:19" x14ac:dyDescent="0.3">
      <c r="B16" s="22" t="s">
        <v>26</v>
      </c>
      <c r="C16" s="22" t="s">
        <v>39</v>
      </c>
      <c r="D16" s="27"/>
      <c r="H16" s="82"/>
      <c r="I16" s="82"/>
    </row>
    <row r="17" spans="2:9" x14ac:dyDescent="0.3">
      <c r="B17" s="22" t="s">
        <v>28</v>
      </c>
      <c r="C17" s="22" t="s">
        <v>40</v>
      </c>
      <c r="D17" s="27"/>
      <c r="H17" s="82"/>
      <c r="I17" s="82"/>
    </row>
    <row r="18" spans="2:9" x14ac:dyDescent="0.3">
      <c r="B18" s="22" t="s">
        <v>29</v>
      </c>
      <c r="C18" s="22" t="s">
        <v>41</v>
      </c>
      <c r="D18" s="27"/>
      <c r="H18" s="82"/>
      <c r="I18" s="82"/>
    </row>
    <row r="19" spans="2:9" x14ac:dyDescent="0.3">
      <c r="B19" s="22" t="s">
        <v>30</v>
      </c>
      <c r="C19" s="22" t="s">
        <v>42</v>
      </c>
      <c r="D19" s="27"/>
    </row>
    <row r="20" spans="2:9" x14ac:dyDescent="0.3">
      <c r="B20" s="22" t="s">
        <v>31</v>
      </c>
      <c r="C20" s="22" t="s">
        <v>43</v>
      </c>
      <c r="D20" s="27"/>
    </row>
    <row r="21" spans="2:9" x14ac:dyDescent="0.3">
      <c r="B21" s="22" t="s">
        <v>32</v>
      </c>
      <c r="C21" s="22" t="s">
        <v>44</v>
      </c>
      <c r="D21" s="27"/>
    </row>
    <row r="22" spans="2:9" x14ac:dyDescent="0.3">
      <c r="B22" s="26"/>
      <c r="C22" s="27"/>
      <c r="D22" s="27"/>
    </row>
  </sheetData>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704DE-3BD4-4D6D-B7C1-289AC25F97AE}">
  <dimension ref="A2:S25"/>
  <sheetViews>
    <sheetView zoomScale="85" zoomScaleNormal="85" workbookViewId="0">
      <pane xSplit="1" topLeftCell="B1" activePane="topRight" state="frozen"/>
      <selection activeCell="C35" sqref="C35"/>
      <selection pane="topRight" activeCell="B1" sqref="B1:D1048576"/>
    </sheetView>
  </sheetViews>
  <sheetFormatPr defaultColWidth="9.109375" defaultRowHeight="15.6" x14ac:dyDescent="0.3"/>
  <cols>
    <col min="1" max="1" width="80.88671875" style="36" customWidth="1"/>
    <col min="2" max="2" width="45.6640625" style="142" customWidth="1"/>
    <col min="3" max="3" width="11.5546875" style="142" customWidth="1"/>
    <col min="4" max="4" width="45.6640625" style="142" customWidth="1"/>
    <col min="5" max="5" width="11.6640625" style="27" customWidth="1"/>
    <col min="6" max="6" width="45.6640625" style="27" customWidth="1"/>
    <col min="7" max="7" width="11.6640625" style="27" customWidth="1"/>
    <col min="8" max="8" width="45.6640625" style="27" hidden="1" customWidth="1"/>
    <col min="9" max="9" width="11.6640625" style="27" hidden="1" customWidth="1"/>
    <col min="10" max="10" width="45.6640625" style="27" hidden="1" customWidth="1"/>
    <col min="11" max="11" width="11.6640625" style="27" hidden="1" customWidth="1"/>
    <col min="12" max="12" width="45.6640625" style="27" hidden="1" customWidth="1"/>
    <col min="13" max="13" width="11.6640625" style="27" hidden="1" customWidth="1"/>
    <col min="14" max="14" width="45.6640625" style="27" hidden="1" customWidth="1"/>
    <col min="15" max="15" width="11.88671875" style="27" hidden="1" customWidth="1"/>
    <col min="16" max="16" width="45.6640625" style="27" customWidth="1"/>
    <col min="17" max="17" width="11.6640625" style="27" customWidth="1"/>
    <col min="18" max="18" width="9.109375" style="27"/>
    <col min="19" max="19" width="80.88671875" style="36" bestFit="1" customWidth="1"/>
    <col min="20" max="20" width="47.33203125" style="27" customWidth="1"/>
    <col min="21" max="21" width="19.44140625" style="27" customWidth="1"/>
    <col min="22" max="16384" width="9.109375" style="27"/>
  </cols>
  <sheetData>
    <row r="2" spans="1:3" ht="20.399999999999999" x14ac:dyDescent="0.3">
      <c r="A2" s="38" t="s">
        <v>49</v>
      </c>
      <c r="B2" s="139"/>
      <c r="C2" s="114"/>
    </row>
    <row r="3" spans="1:3" x14ac:dyDescent="0.3">
      <c r="A3" s="41" t="s">
        <v>50</v>
      </c>
      <c r="B3" s="140"/>
      <c r="C3" s="115" t="s">
        <v>45</v>
      </c>
    </row>
    <row r="4" spans="1:3" ht="31.2" x14ac:dyDescent="0.3">
      <c r="A4" s="32" t="s">
        <v>51</v>
      </c>
      <c r="B4" s="59" t="s">
        <v>571</v>
      </c>
      <c r="C4" s="59"/>
    </row>
    <row r="5" spans="1:3" x14ac:dyDescent="0.3">
      <c r="A5" s="32" t="s">
        <v>53</v>
      </c>
      <c r="B5" s="59" t="s">
        <v>572</v>
      </c>
      <c r="C5" s="59"/>
    </row>
    <row r="6" spans="1:3" x14ac:dyDescent="0.3">
      <c r="A6" s="32" t="s">
        <v>46</v>
      </c>
      <c r="B6" s="141" t="s">
        <v>55</v>
      </c>
      <c r="C6" s="59"/>
    </row>
    <row r="7" spans="1:3" ht="7.5" customHeight="1" x14ac:dyDescent="0.3">
      <c r="A7" s="32"/>
      <c r="B7" s="141"/>
      <c r="C7" s="141"/>
    </row>
    <row r="8" spans="1:3" x14ac:dyDescent="0.3">
      <c r="A8" s="29" t="s">
        <v>56</v>
      </c>
      <c r="B8" s="114"/>
      <c r="C8" s="115" t="s">
        <v>45</v>
      </c>
    </row>
    <row r="9" spans="1:3" x14ac:dyDescent="0.3">
      <c r="A9" s="32" t="s">
        <v>57</v>
      </c>
      <c r="B9" s="59" t="s">
        <v>573</v>
      </c>
      <c r="C9" s="59"/>
    </row>
    <row r="10" spans="1:3" x14ac:dyDescent="0.3">
      <c r="A10" s="34" t="s">
        <v>59</v>
      </c>
      <c r="B10" s="59" t="s">
        <v>60</v>
      </c>
      <c r="C10" s="59"/>
    </row>
    <row r="11" spans="1:3" ht="409.2" customHeight="1" x14ac:dyDescent="0.3">
      <c r="A11" s="33" t="s">
        <v>61</v>
      </c>
      <c r="B11" s="145" t="s">
        <v>688</v>
      </c>
      <c r="C11" s="59"/>
    </row>
    <row r="12" spans="1:3" ht="30.75" customHeight="1" x14ac:dyDescent="0.3">
      <c r="A12" s="33" t="s">
        <v>63</v>
      </c>
      <c r="B12" s="59" t="s">
        <v>574</v>
      </c>
      <c r="C12" s="59"/>
    </row>
    <row r="13" spans="1:3" ht="62.4" x14ac:dyDescent="0.3">
      <c r="A13" s="34" t="s">
        <v>65</v>
      </c>
      <c r="B13" s="145" t="s">
        <v>575</v>
      </c>
      <c r="C13" s="59"/>
    </row>
    <row r="14" spans="1:3" x14ac:dyDescent="0.3">
      <c r="A14" s="34" t="s">
        <v>67</v>
      </c>
      <c r="B14" s="59"/>
      <c r="C14" s="59"/>
    </row>
    <row r="15" spans="1:3" x14ac:dyDescent="0.3">
      <c r="A15" s="35">
        <v>2019</v>
      </c>
      <c r="B15" s="59">
        <v>3.66</v>
      </c>
      <c r="C15" s="59"/>
    </row>
    <row r="16" spans="1:3" x14ac:dyDescent="0.3">
      <c r="A16" s="35">
        <v>2020</v>
      </c>
      <c r="B16" s="59">
        <v>3.12</v>
      </c>
      <c r="C16" s="59"/>
    </row>
    <row r="17" spans="1:3" ht="8.25" customHeight="1" x14ac:dyDescent="0.3">
      <c r="A17" s="32"/>
      <c r="B17" s="141"/>
      <c r="C17" s="141"/>
    </row>
    <row r="18" spans="1:3" x14ac:dyDescent="0.3">
      <c r="A18" s="29" t="s">
        <v>68</v>
      </c>
      <c r="B18" s="114"/>
      <c r="C18" s="115" t="s">
        <v>45</v>
      </c>
    </row>
    <row r="19" spans="1:3" x14ac:dyDescent="0.3">
      <c r="A19" s="32" t="s">
        <v>57</v>
      </c>
      <c r="B19" s="59"/>
      <c r="C19" s="59"/>
    </row>
    <row r="20" spans="1:3" x14ac:dyDescent="0.3">
      <c r="A20" s="34" t="s">
        <v>59</v>
      </c>
      <c r="B20" s="59"/>
      <c r="C20" s="59"/>
    </row>
    <row r="21" spans="1:3" x14ac:dyDescent="0.3">
      <c r="A21" s="32" t="s">
        <v>69</v>
      </c>
      <c r="B21" s="59"/>
      <c r="C21" s="59"/>
    </row>
    <row r="22" spans="1:3" x14ac:dyDescent="0.3">
      <c r="A22" s="32" t="s">
        <v>70</v>
      </c>
      <c r="B22" s="59"/>
      <c r="C22" s="59"/>
    </row>
    <row r="23" spans="1:3" x14ac:dyDescent="0.3">
      <c r="A23" s="32" t="s">
        <v>71</v>
      </c>
      <c r="B23" s="59"/>
      <c r="C23" s="59"/>
    </row>
    <row r="24" spans="1:3" ht="15" customHeight="1" x14ac:dyDescent="0.3">
      <c r="A24" s="30" t="s">
        <v>72</v>
      </c>
      <c r="B24" s="59"/>
      <c r="C24" s="59"/>
    </row>
    <row r="25" spans="1:3" x14ac:dyDescent="0.3">
      <c r="A25" s="32" t="s">
        <v>73</v>
      </c>
      <c r="B25" s="59"/>
      <c r="C25" s="59"/>
    </row>
  </sheetData>
  <dataValidations count="1">
    <dataValidation type="list" allowBlank="1" showInputMessage="1" showErrorMessage="1" sqref="B6" xr:uid="{1A920D75-F30C-49DA-87EE-0062F98C8414}">
      <formula1>"Please select, Roadside observations by researchers, Automated measurements, Self-reported behaviour, Observations/measurements by the police, Analysis of video images, Analysis of existing databases, Other (please specify)"</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4B175-5654-4217-A78F-64A70A2B6571}">
  <sheetPr>
    <pageSetUpPr fitToPage="1"/>
  </sheetPr>
  <dimension ref="B1:S22"/>
  <sheetViews>
    <sheetView topLeftCell="G1" zoomScale="85" zoomScaleNormal="85" workbookViewId="0">
      <selection activeCell="H6" sqref="H6"/>
    </sheetView>
  </sheetViews>
  <sheetFormatPr defaultColWidth="9.109375" defaultRowHeight="15.6" x14ac:dyDescent="0.3"/>
  <cols>
    <col min="1" max="1" width="5.6640625" style="2" customWidth="1"/>
    <col min="2" max="2" width="27.44140625" style="28" customWidth="1"/>
    <col min="3" max="3" width="46" style="2" customWidth="1"/>
    <col min="4" max="4" width="47.6640625" style="2" customWidth="1"/>
    <col min="5" max="5" width="42.44140625" style="2" customWidth="1"/>
    <col min="6" max="7" width="33.6640625" style="2" customWidth="1"/>
    <col min="8" max="8" width="39.109375" style="116" customWidth="1"/>
    <col min="9" max="9" width="38.88671875" style="116" customWidth="1"/>
    <col min="10" max="10" width="32.33203125" style="2" hidden="1" customWidth="1"/>
    <col min="11" max="11" width="38.5546875" style="2" hidden="1" customWidth="1"/>
    <col min="12" max="13" width="38.6640625" style="2" hidden="1" customWidth="1"/>
    <col min="14" max="14" width="20.88671875" style="2" hidden="1" customWidth="1"/>
    <col min="15" max="15" width="20.5546875" style="2" hidden="1" customWidth="1"/>
    <col min="16" max="16" width="0" style="2" hidden="1" customWidth="1"/>
    <col min="17" max="16384" width="9.109375" style="2"/>
  </cols>
  <sheetData>
    <row r="1" spans="2:19" ht="20.399999999999999" x14ac:dyDescent="0.35">
      <c r="B1" s="1" t="s">
        <v>15</v>
      </c>
    </row>
    <row r="2" spans="2:19" ht="18" x14ac:dyDescent="0.3">
      <c r="B2" s="3" t="s">
        <v>16</v>
      </c>
    </row>
    <row r="3" spans="2:19" ht="20.399999999999999" x14ac:dyDescent="0.35">
      <c r="B3" s="4"/>
      <c r="C3" s="5"/>
      <c r="D3" s="6" t="s">
        <v>17</v>
      </c>
      <c r="E3" s="7"/>
      <c r="F3" s="7"/>
      <c r="G3" s="7"/>
      <c r="H3" s="117"/>
      <c r="I3" s="117"/>
      <c r="J3" s="6" t="s">
        <v>18</v>
      </c>
      <c r="K3" s="6"/>
      <c r="L3" s="6"/>
      <c r="M3" s="6"/>
      <c r="N3" s="8"/>
      <c r="O3" s="6"/>
      <c r="P3" s="6"/>
      <c r="Q3" s="6"/>
      <c r="R3" s="6"/>
      <c r="S3" s="6"/>
    </row>
    <row r="4" spans="2:19" ht="24.9" customHeight="1" x14ac:dyDescent="0.3">
      <c r="B4" s="9" t="s">
        <v>19</v>
      </c>
      <c r="C4" s="10" t="s">
        <v>20</v>
      </c>
      <c r="D4" s="10" t="s">
        <v>21</v>
      </c>
      <c r="E4" s="11" t="s">
        <v>22</v>
      </c>
      <c r="F4" s="11" t="s">
        <v>23</v>
      </c>
      <c r="G4" s="11" t="s">
        <v>24</v>
      </c>
      <c r="H4" s="118" t="s">
        <v>25</v>
      </c>
      <c r="I4" s="118" t="s">
        <v>26</v>
      </c>
      <c r="J4" s="11" t="s">
        <v>27</v>
      </c>
      <c r="K4" s="11" t="s">
        <v>28</v>
      </c>
      <c r="L4" s="12" t="s">
        <v>29</v>
      </c>
      <c r="M4" s="12" t="s">
        <v>30</v>
      </c>
      <c r="N4" s="12" t="s">
        <v>31</v>
      </c>
      <c r="O4" s="12" t="s">
        <v>32</v>
      </c>
    </row>
    <row r="5" spans="2:19" ht="24.9" customHeight="1" x14ac:dyDescent="0.3">
      <c r="B5" s="13">
        <v>2019</v>
      </c>
      <c r="C5" s="14" t="s">
        <v>33</v>
      </c>
      <c r="D5" s="48">
        <v>7527</v>
      </c>
      <c r="E5" s="16">
        <v>523</v>
      </c>
      <c r="F5" s="16">
        <v>2671</v>
      </c>
      <c r="G5" s="16">
        <v>4333</v>
      </c>
      <c r="H5" s="119">
        <f>(Table178[[#This Row],[Number of 4-star passenger cars]]+Table178[[#This Row],[Number of 5-star passenger cars]])/Table178[[#This Row],[Number of new passenger cars]]</f>
        <v>0.93051680616447452</v>
      </c>
      <c r="I5" s="119">
        <f>Table178[[#This Row],[Number of 5-star passenger cars]]/Table178[[#This Row],[Number of new passenger cars]]</f>
        <v>0.57566095389929584</v>
      </c>
      <c r="J5" s="15"/>
      <c r="K5" s="15"/>
      <c r="L5" s="15"/>
      <c r="M5" s="15"/>
      <c r="N5" s="15"/>
      <c r="O5" s="15"/>
    </row>
    <row r="6" spans="2:19" ht="24.9" customHeight="1" x14ac:dyDescent="0.3">
      <c r="B6" s="13">
        <v>2019</v>
      </c>
      <c r="C6" s="14" t="s">
        <v>34</v>
      </c>
      <c r="D6" s="48">
        <v>7856</v>
      </c>
      <c r="E6" s="16">
        <v>523</v>
      </c>
      <c r="F6" s="16">
        <v>2671</v>
      </c>
      <c r="G6" s="16">
        <v>4333</v>
      </c>
      <c r="H6" s="119">
        <f>(Table178[[#This Row],[Number of 4-star passenger cars]]+Table178[[#This Row],[Number of 5-star passenger cars]])/Table178[[#This Row],[Number of new passenger cars]]</f>
        <v>0.89154786150712828</v>
      </c>
      <c r="I6" s="119">
        <f>Table178[[#This Row],[Number of 5-star passenger cars]]/Table178[[#This Row],[Number of new passenger cars]]</f>
        <v>0.55155295315682284</v>
      </c>
      <c r="J6" s="16"/>
      <c r="K6" s="16"/>
      <c r="L6" s="16"/>
      <c r="M6" s="16"/>
      <c r="N6" s="16"/>
      <c r="O6" s="16"/>
    </row>
    <row r="7" spans="2:19" ht="24.9" customHeight="1" x14ac:dyDescent="0.3">
      <c r="B7" s="13">
        <v>2020</v>
      </c>
      <c r="C7" s="14" t="s">
        <v>33</v>
      </c>
      <c r="D7" s="48">
        <v>4514</v>
      </c>
      <c r="E7" s="16">
        <v>419</v>
      </c>
      <c r="F7" s="16">
        <v>1018</v>
      </c>
      <c r="G7" s="16">
        <v>3077</v>
      </c>
      <c r="H7" s="119">
        <f>(Table178[[#This Row],[Number of 4-star passenger cars]]+Table178[[#This Row],[Number of 5-star passenger cars]])/Table178[[#This Row],[Number of new passenger cars]]</f>
        <v>0.90717766947275147</v>
      </c>
      <c r="I7" s="119">
        <f>Table178[[#This Row],[Number of 5-star passenger cars]]/Table178[[#This Row],[Number of new passenger cars]]</f>
        <v>0.68165706690296857</v>
      </c>
      <c r="J7" s="15"/>
      <c r="K7" s="15"/>
      <c r="L7" s="15"/>
      <c r="M7" s="15"/>
      <c r="N7" s="15"/>
      <c r="O7" s="15"/>
    </row>
    <row r="8" spans="2:19" ht="24.9" customHeight="1" x14ac:dyDescent="0.3">
      <c r="B8" s="17">
        <v>2020</v>
      </c>
      <c r="C8" s="18" t="s">
        <v>34</v>
      </c>
      <c r="D8" s="58">
        <v>4594</v>
      </c>
      <c r="E8" s="16">
        <v>419</v>
      </c>
      <c r="F8" s="19">
        <v>1018</v>
      </c>
      <c r="G8" s="19">
        <v>3077</v>
      </c>
      <c r="H8" s="121">
        <f>(Table178[[#This Row],[Number of 4-star passenger cars]]+Table178[[#This Row],[Number of 5-star passenger cars]])/Table178[[#This Row],[Number of new passenger cars]]</f>
        <v>0.89138006094906397</v>
      </c>
      <c r="I8" s="119">
        <f>Table178[[#This Row],[Number of 5-star passenger cars]]/Table178[[#This Row],[Number of new passenger cars]]</f>
        <v>0.66978667827601224</v>
      </c>
      <c r="J8" s="19"/>
      <c r="K8" s="20"/>
      <c r="L8" s="16"/>
      <c r="M8" s="16"/>
      <c r="N8" s="16"/>
      <c r="O8" s="16"/>
    </row>
    <row r="9" spans="2:19" ht="24.9" customHeight="1" x14ac:dyDescent="0.3"/>
    <row r="11" spans="2:19" x14ac:dyDescent="0.3">
      <c r="B11" s="21" t="s">
        <v>35</v>
      </c>
      <c r="C11" s="22"/>
      <c r="D11" s="23"/>
    </row>
    <row r="12" spans="2:19" x14ac:dyDescent="0.3">
      <c r="B12" s="21"/>
      <c r="C12" s="22"/>
      <c r="D12" s="23"/>
    </row>
    <row r="13" spans="2:19" x14ac:dyDescent="0.3">
      <c r="B13" s="24"/>
      <c r="C13" s="22" t="s">
        <v>36</v>
      </c>
      <c r="D13" s="25" t="s">
        <v>37</v>
      </c>
    </row>
    <row r="14" spans="2:19" x14ac:dyDescent="0.3">
      <c r="B14" s="26"/>
      <c r="C14" s="27"/>
      <c r="D14" s="27"/>
    </row>
    <row r="15" spans="2:19" x14ac:dyDescent="0.3">
      <c r="B15" s="22" t="s">
        <v>25</v>
      </c>
      <c r="C15" s="22" t="s">
        <v>38</v>
      </c>
      <c r="D15" s="27"/>
    </row>
    <row r="16" spans="2:19" x14ac:dyDescent="0.3">
      <c r="B16" s="22" t="s">
        <v>26</v>
      </c>
      <c r="C16" s="22" t="s">
        <v>39</v>
      </c>
      <c r="D16" s="27"/>
    </row>
    <row r="17" spans="2:4" x14ac:dyDescent="0.3">
      <c r="B17" s="22" t="s">
        <v>28</v>
      </c>
      <c r="C17" s="22" t="s">
        <v>40</v>
      </c>
      <c r="D17" s="27"/>
    </row>
    <row r="18" spans="2:4" x14ac:dyDescent="0.3">
      <c r="B18" s="22" t="s">
        <v>29</v>
      </c>
      <c r="C18" s="22" t="s">
        <v>41</v>
      </c>
      <c r="D18" s="27"/>
    </row>
    <row r="19" spans="2:4" x14ac:dyDescent="0.3">
      <c r="B19" s="22" t="s">
        <v>30</v>
      </c>
      <c r="C19" s="22" t="s">
        <v>42</v>
      </c>
      <c r="D19" s="27"/>
    </row>
    <row r="20" spans="2:4" x14ac:dyDescent="0.3">
      <c r="B20" s="22" t="s">
        <v>31</v>
      </c>
      <c r="C20" s="22" t="s">
        <v>43</v>
      </c>
      <c r="D20" s="27"/>
    </row>
    <row r="21" spans="2:4" x14ac:dyDescent="0.3">
      <c r="B21" s="22" t="s">
        <v>32</v>
      </c>
      <c r="C21" s="22" t="s">
        <v>44</v>
      </c>
      <c r="D21" s="27"/>
    </row>
    <row r="22" spans="2:4" x14ac:dyDescent="0.3">
      <c r="B22" s="26"/>
      <c r="C22" s="27"/>
      <c r="D22" s="27"/>
    </row>
  </sheetData>
  <pageMargins left="0.7" right="0.7" top="0.75" bottom="0.75" header="0.3" footer="0.3"/>
  <pageSetup paperSize="9" scale="58" fitToHeight="0" orientation="landscape"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47579-A223-4282-9016-78D5FE99C0D3}">
  <dimension ref="B1:S596"/>
  <sheetViews>
    <sheetView zoomScale="85" zoomScaleNormal="85" workbookViewId="0">
      <pane xSplit="1" ySplit="3" topLeftCell="I385" activePane="bottomRight" state="frozen"/>
      <selection activeCell="C35" sqref="C35"/>
      <selection pane="topRight" activeCell="C35" sqref="C35"/>
      <selection pane="bottomLeft" activeCell="C35" sqref="C35"/>
      <selection pane="bottomRight" activeCell="H1" sqref="H1:O1048576"/>
    </sheetView>
  </sheetViews>
  <sheetFormatPr defaultColWidth="9.109375" defaultRowHeight="15.6" x14ac:dyDescent="0.3"/>
  <cols>
    <col min="1" max="1" width="5.6640625" style="27" customWidth="1"/>
    <col min="2" max="2" width="26.44140625" style="26" customWidth="1"/>
    <col min="3" max="3" width="48" style="27" customWidth="1"/>
    <col min="4" max="5" width="22" style="27" customWidth="1"/>
    <col min="6" max="6" width="31.109375" style="27" customWidth="1"/>
    <col min="7" max="7" width="22" style="27" customWidth="1"/>
    <col min="8" max="8" width="47.6640625" style="27" customWidth="1"/>
    <col min="9" max="9" width="39.5546875" style="27" customWidth="1"/>
    <col min="10" max="11" width="33.88671875" style="27" customWidth="1"/>
    <col min="12" max="13" width="36.33203125" style="27" customWidth="1"/>
    <col min="14" max="14" width="29.109375" style="27" customWidth="1"/>
    <col min="15" max="15" width="22.44140625" style="27" customWidth="1"/>
    <col min="16" max="16" width="22.5546875" style="27" customWidth="1"/>
    <col min="17" max="17" width="22.44140625" style="27" customWidth="1"/>
    <col min="18" max="18" width="22.5546875" style="27" customWidth="1"/>
    <col min="19" max="19" width="22.44140625" style="27" customWidth="1"/>
    <col min="20" max="16384" width="9.109375" style="27"/>
  </cols>
  <sheetData>
    <row r="1" spans="2:19" ht="20.399999999999999" x14ac:dyDescent="0.35">
      <c r="B1" s="57" t="s">
        <v>15</v>
      </c>
    </row>
    <row r="2" spans="2:19" ht="20.399999999999999" x14ac:dyDescent="0.35">
      <c r="B2" s="4"/>
      <c r="C2" s="5"/>
      <c r="D2" s="5"/>
      <c r="E2" s="5"/>
      <c r="F2" s="5"/>
      <c r="G2" s="5"/>
      <c r="H2" s="5"/>
      <c r="I2" s="5"/>
      <c r="J2" s="6" t="s">
        <v>17</v>
      </c>
      <c r="K2" s="6"/>
      <c r="L2" s="6"/>
      <c r="M2" s="6"/>
      <c r="N2" s="6" t="s">
        <v>18</v>
      </c>
      <c r="O2" s="6"/>
      <c r="P2" s="6"/>
      <c r="Q2" s="6"/>
      <c r="R2" s="6"/>
      <c r="S2" s="6"/>
    </row>
    <row r="3" spans="2:19" x14ac:dyDescent="0.3">
      <c r="B3" s="56" t="s">
        <v>19</v>
      </c>
      <c r="C3" s="55" t="s">
        <v>20</v>
      </c>
      <c r="D3" s="55" t="s">
        <v>527</v>
      </c>
      <c r="E3" s="55" t="s">
        <v>526</v>
      </c>
      <c r="F3" s="55" t="s">
        <v>525</v>
      </c>
      <c r="G3" s="55" t="s">
        <v>524</v>
      </c>
      <c r="H3" s="55" t="s">
        <v>523</v>
      </c>
      <c r="I3" s="54" t="s">
        <v>22</v>
      </c>
      <c r="J3" s="54" t="s">
        <v>23</v>
      </c>
      <c r="K3" s="54" t="s">
        <v>24</v>
      </c>
      <c r="L3" s="54" t="s">
        <v>25</v>
      </c>
      <c r="M3" s="54" t="s">
        <v>26</v>
      </c>
      <c r="N3" s="54" t="s">
        <v>27</v>
      </c>
      <c r="O3" s="54" t="s">
        <v>28</v>
      </c>
      <c r="P3" s="54" t="s">
        <v>29</v>
      </c>
      <c r="Q3" s="54" t="s">
        <v>30</v>
      </c>
      <c r="R3" s="54" t="s">
        <v>31</v>
      </c>
      <c r="S3" s="54" t="s">
        <v>32</v>
      </c>
    </row>
    <row r="4" spans="2:19" x14ac:dyDescent="0.3">
      <c r="B4" s="53">
        <v>2019</v>
      </c>
      <c r="C4" s="15" t="s">
        <v>522</v>
      </c>
      <c r="D4" s="15" t="s">
        <v>88</v>
      </c>
      <c r="E4" s="15">
        <v>2019</v>
      </c>
      <c r="F4" s="15" t="s">
        <v>82</v>
      </c>
      <c r="G4" s="15">
        <v>3</v>
      </c>
      <c r="H4" s="51">
        <v>0</v>
      </c>
      <c r="I4" s="50">
        <f>IF(G4&lt;4,H4,0)</f>
        <v>0</v>
      </c>
      <c r="J4" s="50">
        <f>IF(G4=4,H4,0)</f>
        <v>0</v>
      </c>
      <c r="K4" s="50">
        <f>IF(G4=5,H4,0)</f>
        <v>0</v>
      </c>
      <c r="L4" s="15"/>
      <c r="M4" s="15"/>
      <c r="N4" s="15"/>
      <c r="O4" s="15"/>
      <c r="P4" s="15"/>
      <c r="Q4" s="15"/>
      <c r="R4" s="15"/>
      <c r="S4" s="15"/>
    </row>
    <row r="5" spans="2:19" x14ac:dyDescent="0.3">
      <c r="B5" s="53">
        <v>2019</v>
      </c>
      <c r="C5" s="15" t="s">
        <v>521</v>
      </c>
      <c r="D5" s="15" t="s">
        <v>88</v>
      </c>
      <c r="E5" s="15">
        <v>2016</v>
      </c>
      <c r="F5" s="15" t="s">
        <v>90</v>
      </c>
      <c r="G5" s="15">
        <v>5</v>
      </c>
      <c r="H5" s="51">
        <v>4</v>
      </c>
      <c r="I5" s="50">
        <f t="shared" ref="I5:I68" si="0">IF(G5&lt;4,H5,0)</f>
        <v>0</v>
      </c>
      <c r="J5" s="50">
        <f t="shared" ref="J5:J68" si="1">IF(G5=4,H5,0)</f>
        <v>0</v>
      </c>
      <c r="K5" s="50">
        <f t="shared" ref="K5:K68" si="2">IF(G5=5,H5,0)</f>
        <v>4</v>
      </c>
      <c r="L5" s="15"/>
      <c r="M5" s="15"/>
      <c r="N5" s="15"/>
      <c r="O5" s="15"/>
      <c r="P5" s="15"/>
      <c r="Q5" s="15"/>
      <c r="R5" s="15"/>
      <c r="S5" s="15"/>
    </row>
    <row r="6" spans="2:19" x14ac:dyDescent="0.3">
      <c r="B6" s="53">
        <v>2019</v>
      </c>
      <c r="C6" s="15" t="s">
        <v>520</v>
      </c>
      <c r="D6" s="15" t="s">
        <v>519</v>
      </c>
      <c r="E6" s="15">
        <v>2017</v>
      </c>
      <c r="F6" s="15" t="s">
        <v>117</v>
      </c>
      <c r="G6" s="15">
        <v>3</v>
      </c>
      <c r="H6" s="51">
        <v>8</v>
      </c>
      <c r="I6" s="50">
        <f t="shared" si="0"/>
        <v>8</v>
      </c>
      <c r="J6" s="50">
        <f t="shared" si="1"/>
        <v>0</v>
      </c>
      <c r="K6" s="50">
        <f t="shared" si="2"/>
        <v>0</v>
      </c>
      <c r="L6" s="15"/>
      <c r="M6" s="15"/>
      <c r="N6" s="15"/>
      <c r="O6" s="15"/>
      <c r="P6" s="15"/>
      <c r="Q6" s="15"/>
      <c r="R6" s="15"/>
      <c r="S6" s="15"/>
    </row>
    <row r="7" spans="2:19" x14ac:dyDescent="0.3">
      <c r="B7" s="53">
        <v>2019</v>
      </c>
      <c r="C7" s="15" t="s">
        <v>518</v>
      </c>
      <c r="D7" s="15" t="s">
        <v>517</v>
      </c>
      <c r="E7" s="15">
        <v>2017</v>
      </c>
      <c r="F7" s="15" t="s">
        <v>77</v>
      </c>
      <c r="G7" s="15">
        <v>5</v>
      </c>
      <c r="H7" s="51">
        <v>5</v>
      </c>
      <c r="I7" s="50">
        <f t="shared" si="0"/>
        <v>0</v>
      </c>
      <c r="J7" s="50">
        <f t="shared" si="1"/>
        <v>0</v>
      </c>
      <c r="K7" s="50">
        <f t="shared" si="2"/>
        <v>5</v>
      </c>
      <c r="L7" s="15"/>
      <c r="M7" s="15"/>
      <c r="N7" s="15"/>
      <c r="O7" s="15"/>
      <c r="P7" s="15"/>
      <c r="Q7" s="15"/>
      <c r="R7" s="15"/>
      <c r="S7" s="15"/>
    </row>
    <row r="8" spans="2:19" x14ac:dyDescent="0.3">
      <c r="B8" s="53">
        <v>2019</v>
      </c>
      <c r="C8" s="15" t="s">
        <v>516</v>
      </c>
      <c r="D8" s="15" t="s">
        <v>515</v>
      </c>
      <c r="E8" s="15">
        <v>2019</v>
      </c>
      <c r="F8" s="15" t="s">
        <v>94</v>
      </c>
      <c r="G8" s="15">
        <v>5</v>
      </c>
      <c r="H8" s="51">
        <v>48</v>
      </c>
      <c r="I8" s="50">
        <f t="shared" si="0"/>
        <v>0</v>
      </c>
      <c r="J8" s="50">
        <f t="shared" si="1"/>
        <v>0</v>
      </c>
      <c r="K8" s="50">
        <f t="shared" si="2"/>
        <v>48</v>
      </c>
      <c r="L8" s="15"/>
      <c r="M8" s="15"/>
      <c r="N8" s="15"/>
      <c r="O8" s="15"/>
      <c r="P8" s="15"/>
      <c r="Q8" s="15"/>
      <c r="R8" s="15"/>
      <c r="S8" s="15"/>
    </row>
    <row r="9" spans="2:19" x14ac:dyDescent="0.3">
      <c r="B9" s="53">
        <v>2019</v>
      </c>
      <c r="C9" s="15" t="s">
        <v>514</v>
      </c>
      <c r="D9" s="15" t="s">
        <v>513</v>
      </c>
      <c r="E9" s="15">
        <v>2020</v>
      </c>
      <c r="F9" s="15" t="s">
        <v>117</v>
      </c>
      <c r="G9" s="15">
        <v>5</v>
      </c>
      <c r="H9" s="51">
        <v>1</v>
      </c>
      <c r="I9" s="50">
        <f t="shared" si="0"/>
        <v>0</v>
      </c>
      <c r="J9" s="50">
        <f t="shared" si="1"/>
        <v>0</v>
      </c>
      <c r="K9" s="50">
        <f t="shared" si="2"/>
        <v>1</v>
      </c>
      <c r="L9" s="15"/>
      <c r="M9" s="15"/>
      <c r="N9" s="15"/>
      <c r="O9" s="15"/>
      <c r="P9" s="15"/>
      <c r="Q9" s="15"/>
      <c r="R9" s="15"/>
      <c r="S9" s="15"/>
    </row>
    <row r="10" spans="2:19" x14ac:dyDescent="0.3">
      <c r="B10" s="53">
        <v>2019</v>
      </c>
      <c r="C10" s="15" t="s">
        <v>512</v>
      </c>
      <c r="D10" s="15" t="s">
        <v>88</v>
      </c>
      <c r="E10" s="15">
        <v>2014</v>
      </c>
      <c r="F10" s="15" t="s">
        <v>117</v>
      </c>
      <c r="G10" s="15">
        <v>5</v>
      </c>
      <c r="H10" s="51">
        <v>0</v>
      </c>
      <c r="I10" s="50">
        <f t="shared" si="0"/>
        <v>0</v>
      </c>
      <c r="J10" s="50">
        <f t="shared" si="1"/>
        <v>0</v>
      </c>
      <c r="K10" s="50">
        <f t="shared" si="2"/>
        <v>0</v>
      </c>
      <c r="L10" s="15"/>
      <c r="M10" s="15"/>
      <c r="N10" s="15"/>
      <c r="O10" s="15"/>
      <c r="P10" s="15"/>
      <c r="Q10" s="15"/>
      <c r="R10" s="15"/>
      <c r="S10" s="15"/>
    </row>
    <row r="11" spans="2:19" x14ac:dyDescent="0.3">
      <c r="B11" s="53">
        <v>2019</v>
      </c>
      <c r="C11" s="15" t="s">
        <v>511</v>
      </c>
      <c r="D11" s="15" t="s">
        <v>88</v>
      </c>
      <c r="E11" s="15">
        <v>2015</v>
      </c>
      <c r="F11" s="15" t="s">
        <v>90</v>
      </c>
      <c r="G11" s="15">
        <v>5</v>
      </c>
      <c r="H11" s="51">
        <v>1</v>
      </c>
      <c r="I11" s="50">
        <f t="shared" si="0"/>
        <v>0</v>
      </c>
      <c r="J11" s="50">
        <f t="shared" si="1"/>
        <v>0</v>
      </c>
      <c r="K11" s="50">
        <f t="shared" si="2"/>
        <v>1</v>
      </c>
      <c r="L11" s="15"/>
      <c r="M11" s="15"/>
      <c r="N11" s="15"/>
      <c r="O11" s="15"/>
      <c r="P11" s="15"/>
      <c r="Q11" s="15"/>
      <c r="R11" s="15"/>
      <c r="S11" s="15"/>
    </row>
    <row r="12" spans="2:19" x14ac:dyDescent="0.3">
      <c r="B12" s="53">
        <v>2019</v>
      </c>
      <c r="C12" s="15" t="s">
        <v>510</v>
      </c>
      <c r="D12" s="15" t="s">
        <v>88</v>
      </c>
      <c r="E12" s="15">
        <v>2015</v>
      </c>
      <c r="F12" s="15" t="s">
        <v>90</v>
      </c>
      <c r="G12" s="15">
        <v>5</v>
      </c>
      <c r="H12" s="51">
        <v>2</v>
      </c>
      <c r="I12" s="50">
        <f t="shared" si="0"/>
        <v>0</v>
      </c>
      <c r="J12" s="50">
        <f t="shared" si="1"/>
        <v>0</v>
      </c>
      <c r="K12" s="50">
        <f t="shared" si="2"/>
        <v>2</v>
      </c>
      <c r="L12" s="15"/>
      <c r="M12" s="15"/>
      <c r="N12" s="15"/>
      <c r="O12" s="15"/>
      <c r="P12" s="15"/>
      <c r="Q12" s="15"/>
      <c r="R12" s="15"/>
      <c r="S12" s="15"/>
    </row>
    <row r="13" spans="2:19" x14ac:dyDescent="0.3">
      <c r="B13" s="53">
        <v>2019</v>
      </c>
      <c r="C13" s="15" t="s">
        <v>509</v>
      </c>
      <c r="D13" s="15" t="s">
        <v>508</v>
      </c>
      <c r="E13" s="15">
        <v>2018</v>
      </c>
      <c r="F13" s="15" t="s">
        <v>85</v>
      </c>
      <c r="G13" s="15">
        <v>5</v>
      </c>
      <c r="H13" s="51">
        <v>0</v>
      </c>
      <c r="I13" s="50">
        <f t="shared" si="0"/>
        <v>0</v>
      </c>
      <c r="J13" s="50">
        <f t="shared" si="1"/>
        <v>0</v>
      </c>
      <c r="K13" s="50">
        <f t="shared" si="2"/>
        <v>0</v>
      </c>
      <c r="L13" s="15"/>
      <c r="M13" s="15"/>
      <c r="N13" s="15"/>
      <c r="O13" s="15"/>
      <c r="P13" s="15"/>
      <c r="Q13" s="15"/>
      <c r="R13" s="15"/>
      <c r="S13" s="15"/>
    </row>
    <row r="14" spans="2:19" x14ac:dyDescent="0.3">
      <c r="B14" s="53">
        <v>2019</v>
      </c>
      <c r="C14" s="15" t="s">
        <v>507</v>
      </c>
      <c r="D14" s="15" t="s">
        <v>88</v>
      </c>
      <c r="E14" s="15">
        <v>2018</v>
      </c>
      <c r="F14" s="15" t="s">
        <v>85</v>
      </c>
      <c r="G14" s="15">
        <v>5</v>
      </c>
      <c r="H14" s="51">
        <v>0</v>
      </c>
      <c r="I14" s="50">
        <f t="shared" si="0"/>
        <v>0</v>
      </c>
      <c r="J14" s="50">
        <f t="shared" si="1"/>
        <v>0</v>
      </c>
      <c r="K14" s="50">
        <f t="shared" si="2"/>
        <v>0</v>
      </c>
      <c r="L14" s="15"/>
      <c r="M14" s="15"/>
      <c r="N14" s="15"/>
      <c r="O14" s="15"/>
      <c r="P14" s="15"/>
      <c r="Q14" s="15"/>
      <c r="R14" s="15"/>
      <c r="S14" s="15"/>
    </row>
    <row r="15" spans="2:19" x14ac:dyDescent="0.3">
      <c r="B15" s="53">
        <v>2019</v>
      </c>
      <c r="C15" s="15" t="s">
        <v>506</v>
      </c>
      <c r="D15" s="15" t="s">
        <v>505</v>
      </c>
      <c r="E15" s="15">
        <v>2019</v>
      </c>
      <c r="F15" s="15" t="s">
        <v>77</v>
      </c>
      <c r="G15" s="15">
        <v>5</v>
      </c>
      <c r="H15" s="51">
        <v>3</v>
      </c>
      <c r="I15" s="50">
        <f t="shared" si="0"/>
        <v>0</v>
      </c>
      <c r="J15" s="50">
        <f t="shared" si="1"/>
        <v>0</v>
      </c>
      <c r="K15" s="50">
        <f t="shared" si="2"/>
        <v>3</v>
      </c>
      <c r="L15" s="15"/>
      <c r="M15" s="15"/>
      <c r="N15" s="15"/>
      <c r="O15" s="15"/>
      <c r="P15" s="15"/>
      <c r="Q15" s="15"/>
      <c r="R15" s="15"/>
      <c r="S15" s="15"/>
    </row>
    <row r="16" spans="2:19" x14ac:dyDescent="0.3">
      <c r="B16" s="53">
        <v>2019</v>
      </c>
      <c r="C16" s="15" t="s">
        <v>504</v>
      </c>
      <c r="D16" s="15" t="s">
        <v>503</v>
      </c>
      <c r="E16" s="15">
        <v>2016</v>
      </c>
      <c r="F16" s="15" t="s">
        <v>82</v>
      </c>
      <c r="G16" s="15">
        <v>5</v>
      </c>
      <c r="H16" s="51">
        <v>43</v>
      </c>
      <c r="I16" s="50">
        <f t="shared" si="0"/>
        <v>0</v>
      </c>
      <c r="J16" s="50">
        <f t="shared" si="1"/>
        <v>0</v>
      </c>
      <c r="K16" s="50">
        <f t="shared" si="2"/>
        <v>43</v>
      </c>
      <c r="L16" s="15"/>
      <c r="M16" s="15"/>
      <c r="N16" s="15"/>
      <c r="O16" s="15"/>
      <c r="P16" s="15"/>
      <c r="Q16" s="15"/>
      <c r="R16" s="15"/>
      <c r="S16" s="15"/>
    </row>
    <row r="17" spans="2:19" x14ac:dyDescent="0.3">
      <c r="B17" s="53">
        <v>2019</v>
      </c>
      <c r="C17" s="15" t="s">
        <v>502</v>
      </c>
      <c r="D17" s="15" t="s">
        <v>501</v>
      </c>
      <c r="E17" s="15">
        <v>2018</v>
      </c>
      <c r="F17" s="15" t="s">
        <v>82</v>
      </c>
      <c r="G17" s="15">
        <v>5</v>
      </c>
      <c r="H17" s="51">
        <v>17</v>
      </c>
      <c r="I17" s="50">
        <f t="shared" si="0"/>
        <v>0</v>
      </c>
      <c r="J17" s="50">
        <f t="shared" si="1"/>
        <v>0</v>
      </c>
      <c r="K17" s="50">
        <f t="shared" si="2"/>
        <v>17</v>
      </c>
      <c r="L17" s="15"/>
      <c r="M17" s="15"/>
      <c r="N17" s="15"/>
      <c r="O17" s="15"/>
      <c r="P17" s="15"/>
      <c r="Q17" s="15"/>
      <c r="R17" s="15"/>
      <c r="S17" s="15"/>
    </row>
    <row r="18" spans="2:19" x14ac:dyDescent="0.3">
      <c r="B18" s="53">
        <v>2019</v>
      </c>
      <c r="C18" s="15" t="s">
        <v>500</v>
      </c>
      <c r="D18" s="15" t="s">
        <v>499</v>
      </c>
      <c r="E18" s="15">
        <v>2017</v>
      </c>
      <c r="F18" s="15" t="s">
        <v>77</v>
      </c>
      <c r="G18" s="15">
        <v>5</v>
      </c>
      <c r="H18" s="51">
        <v>4</v>
      </c>
      <c r="I18" s="50">
        <f t="shared" si="0"/>
        <v>0</v>
      </c>
      <c r="J18" s="50">
        <f t="shared" si="1"/>
        <v>0</v>
      </c>
      <c r="K18" s="50">
        <f t="shared" si="2"/>
        <v>4</v>
      </c>
      <c r="L18" s="15"/>
      <c r="M18" s="15"/>
      <c r="N18" s="15"/>
      <c r="O18" s="15"/>
      <c r="P18" s="15"/>
      <c r="Q18" s="15"/>
      <c r="R18" s="15"/>
      <c r="S18" s="15"/>
    </row>
    <row r="19" spans="2:19" x14ac:dyDescent="0.3">
      <c r="B19" s="53">
        <v>2019</v>
      </c>
      <c r="C19" s="15" t="s">
        <v>497</v>
      </c>
      <c r="D19" s="15" t="s">
        <v>498</v>
      </c>
      <c r="E19" s="15">
        <v>2015</v>
      </c>
      <c r="F19" s="15" t="s">
        <v>77</v>
      </c>
      <c r="G19" s="15">
        <v>5</v>
      </c>
      <c r="H19" s="51">
        <v>0</v>
      </c>
      <c r="I19" s="50">
        <f t="shared" si="0"/>
        <v>0</v>
      </c>
      <c r="J19" s="50">
        <f t="shared" si="1"/>
        <v>0</v>
      </c>
      <c r="K19" s="50">
        <f t="shared" si="2"/>
        <v>0</v>
      </c>
      <c r="L19" s="15"/>
      <c r="M19" s="15"/>
      <c r="N19" s="15"/>
      <c r="O19" s="15"/>
      <c r="P19" s="15"/>
      <c r="Q19" s="15"/>
      <c r="R19" s="15"/>
      <c r="S19" s="15"/>
    </row>
    <row r="20" spans="2:19" x14ac:dyDescent="0.3">
      <c r="B20" s="53">
        <v>2019</v>
      </c>
      <c r="C20" s="15" t="s">
        <v>497</v>
      </c>
      <c r="D20" s="15" t="s">
        <v>496</v>
      </c>
      <c r="E20" s="15">
        <v>2019</v>
      </c>
      <c r="F20" s="15" t="s">
        <v>77</v>
      </c>
      <c r="G20" s="15">
        <v>5</v>
      </c>
      <c r="H20" s="51">
        <v>0</v>
      </c>
      <c r="I20" s="50">
        <f t="shared" si="0"/>
        <v>0</v>
      </c>
      <c r="J20" s="50">
        <f t="shared" si="1"/>
        <v>0</v>
      </c>
      <c r="K20" s="50">
        <f t="shared" si="2"/>
        <v>0</v>
      </c>
      <c r="L20" s="15"/>
      <c r="M20" s="15"/>
      <c r="N20" s="15"/>
      <c r="O20" s="15"/>
      <c r="P20" s="15"/>
      <c r="Q20" s="15"/>
      <c r="R20" s="15"/>
      <c r="S20" s="15"/>
    </row>
    <row r="21" spans="2:19" x14ac:dyDescent="0.3">
      <c r="B21" s="53">
        <v>2019</v>
      </c>
      <c r="C21" s="15" t="s">
        <v>495</v>
      </c>
      <c r="D21" s="15" t="s">
        <v>494</v>
      </c>
      <c r="E21" s="15">
        <v>2019</v>
      </c>
      <c r="F21" s="15" t="s">
        <v>77</v>
      </c>
      <c r="G21" s="15">
        <v>5</v>
      </c>
      <c r="H21" s="51">
        <v>2</v>
      </c>
      <c r="I21" s="50">
        <f t="shared" si="0"/>
        <v>0</v>
      </c>
      <c r="J21" s="50">
        <f t="shared" si="1"/>
        <v>0</v>
      </c>
      <c r="K21" s="50">
        <f t="shared" si="2"/>
        <v>2</v>
      </c>
      <c r="L21" s="15"/>
      <c r="M21" s="15"/>
      <c r="N21" s="15"/>
      <c r="O21" s="15"/>
      <c r="P21" s="15"/>
      <c r="Q21" s="15"/>
      <c r="R21" s="15"/>
      <c r="S21" s="15"/>
    </row>
    <row r="22" spans="2:19" x14ac:dyDescent="0.3">
      <c r="B22" s="53">
        <v>2019</v>
      </c>
      <c r="C22" s="15" t="s">
        <v>493</v>
      </c>
      <c r="D22" s="15" t="s">
        <v>492</v>
      </c>
      <c r="E22" s="15">
        <v>2015</v>
      </c>
      <c r="F22" s="15" t="s">
        <v>307</v>
      </c>
      <c r="G22" s="15">
        <v>4</v>
      </c>
      <c r="H22" s="51">
        <v>0</v>
      </c>
      <c r="I22" s="50">
        <f t="shared" si="0"/>
        <v>0</v>
      </c>
      <c r="J22" s="50">
        <f t="shared" si="1"/>
        <v>0</v>
      </c>
      <c r="K22" s="50">
        <f t="shared" si="2"/>
        <v>0</v>
      </c>
      <c r="L22" s="15"/>
      <c r="M22" s="15"/>
      <c r="N22" s="15"/>
      <c r="O22" s="15"/>
      <c r="P22" s="15"/>
      <c r="Q22" s="15"/>
      <c r="R22" s="15"/>
      <c r="S22" s="15"/>
    </row>
    <row r="23" spans="2:19" x14ac:dyDescent="0.3">
      <c r="B23" s="53">
        <v>2019</v>
      </c>
      <c r="C23" s="15" t="s">
        <v>491</v>
      </c>
      <c r="D23" s="15" t="s">
        <v>88</v>
      </c>
      <c r="E23" s="15">
        <v>2019</v>
      </c>
      <c r="F23" s="15" t="s">
        <v>117</v>
      </c>
      <c r="G23" s="15">
        <v>5</v>
      </c>
      <c r="H23" s="51">
        <v>34</v>
      </c>
      <c r="I23" s="50">
        <f t="shared" si="0"/>
        <v>0</v>
      </c>
      <c r="J23" s="50">
        <f t="shared" si="1"/>
        <v>0</v>
      </c>
      <c r="K23" s="50">
        <f t="shared" si="2"/>
        <v>34</v>
      </c>
      <c r="L23" s="15"/>
      <c r="M23" s="15"/>
      <c r="N23" s="15"/>
      <c r="O23" s="15"/>
      <c r="P23" s="15"/>
      <c r="Q23" s="15"/>
      <c r="R23" s="15"/>
      <c r="S23" s="15"/>
    </row>
    <row r="24" spans="2:19" x14ac:dyDescent="0.3">
      <c r="B24" s="53">
        <v>2019</v>
      </c>
      <c r="C24" s="15" t="s">
        <v>490</v>
      </c>
      <c r="D24" s="15" t="s">
        <v>88</v>
      </c>
      <c r="E24" s="15">
        <v>2014</v>
      </c>
      <c r="F24" s="15" t="s">
        <v>117</v>
      </c>
      <c r="G24" s="15">
        <v>5</v>
      </c>
      <c r="H24" s="51">
        <v>31</v>
      </c>
      <c r="I24" s="50">
        <f t="shared" si="0"/>
        <v>0</v>
      </c>
      <c r="J24" s="50">
        <f t="shared" si="1"/>
        <v>0</v>
      </c>
      <c r="K24" s="50">
        <f t="shared" si="2"/>
        <v>31</v>
      </c>
      <c r="L24" s="15"/>
      <c r="M24" s="15"/>
      <c r="N24" s="15"/>
      <c r="O24" s="15"/>
      <c r="P24" s="15"/>
      <c r="Q24" s="15"/>
      <c r="R24" s="15"/>
      <c r="S24" s="15"/>
    </row>
    <row r="25" spans="2:19" x14ac:dyDescent="0.3">
      <c r="B25" s="53">
        <v>2019</v>
      </c>
      <c r="C25" s="15" t="s">
        <v>489</v>
      </c>
      <c r="D25" s="15" t="s">
        <v>88</v>
      </c>
      <c r="E25" s="15">
        <v>2019</v>
      </c>
      <c r="F25" s="15" t="s">
        <v>90</v>
      </c>
      <c r="G25" s="15">
        <v>5</v>
      </c>
      <c r="H25" s="51">
        <v>4</v>
      </c>
      <c r="I25" s="50">
        <f t="shared" si="0"/>
        <v>0</v>
      </c>
      <c r="J25" s="50">
        <f t="shared" si="1"/>
        <v>0</v>
      </c>
      <c r="K25" s="50">
        <f t="shared" si="2"/>
        <v>4</v>
      </c>
      <c r="L25" s="15"/>
      <c r="M25" s="15"/>
      <c r="N25" s="15"/>
      <c r="O25" s="15"/>
      <c r="P25" s="15"/>
      <c r="Q25" s="15"/>
      <c r="R25" s="15"/>
      <c r="S25" s="15"/>
    </row>
    <row r="26" spans="2:19" x14ac:dyDescent="0.3">
      <c r="B26" s="53">
        <v>2019</v>
      </c>
      <c r="C26" s="15" t="s">
        <v>488</v>
      </c>
      <c r="D26" s="15" t="s">
        <v>487</v>
      </c>
      <c r="E26" s="15">
        <v>2017</v>
      </c>
      <c r="F26" s="15" t="s">
        <v>85</v>
      </c>
      <c r="G26" s="15">
        <v>5</v>
      </c>
      <c r="H26" s="51">
        <v>15</v>
      </c>
      <c r="I26" s="50">
        <f t="shared" si="0"/>
        <v>0</v>
      </c>
      <c r="J26" s="50">
        <f t="shared" si="1"/>
        <v>0</v>
      </c>
      <c r="K26" s="50">
        <f t="shared" si="2"/>
        <v>15</v>
      </c>
      <c r="L26" s="15"/>
      <c r="M26" s="15"/>
      <c r="N26" s="15"/>
      <c r="O26" s="15"/>
      <c r="P26" s="15"/>
      <c r="Q26" s="15"/>
      <c r="R26" s="15"/>
      <c r="S26" s="15"/>
    </row>
    <row r="27" spans="2:19" x14ac:dyDescent="0.3">
      <c r="B27" s="53">
        <v>2019</v>
      </c>
      <c r="C27" s="15" t="s">
        <v>486</v>
      </c>
      <c r="D27" s="15" t="s">
        <v>88</v>
      </c>
      <c r="E27" s="15">
        <v>2017</v>
      </c>
      <c r="F27" s="15" t="s">
        <v>85</v>
      </c>
      <c r="G27" s="15">
        <v>5</v>
      </c>
      <c r="H27" s="51">
        <v>0</v>
      </c>
      <c r="I27" s="50">
        <f t="shared" si="0"/>
        <v>0</v>
      </c>
      <c r="J27" s="50">
        <f t="shared" si="1"/>
        <v>0</v>
      </c>
      <c r="K27" s="50">
        <f t="shared" si="2"/>
        <v>0</v>
      </c>
      <c r="L27" s="15"/>
      <c r="M27" s="15"/>
      <c r="N27" s="15"/>
      <c r="O27" s="15"/>
      <c r="P27" s="15"/>
      <c r="Q27" s="15"/>
      <c r="R27" s="15"/>
      <c r="S27" s="15"/>
    </row>
    <row r="28" spans="2:19" x14ac:dyDescent="0.3">
      <c r="B28" s="53">
        <v>2019</v>
      </c>
      <c r="C28" s="15" t="s">
        <v>485</v>
      </c>
      <c r="D28" s="15" t="s">
        <v>88</v>
      </c>
      <c r="E28" s="15">
        <v>2013</v>
      </c>
      <c r="F28" s="15" t="s">
        <v>117</v>
      </c>
      <c r="G28" s="15">
        <v>4</v>
      </c>
      <c r="H28" s="51">
        <v>13</v>
      </c>
      <c r="I28" s="50">
        <f t="shared" si="0"/>
        <v>0</v>
      </c>
      <c r="J28" s="50">
        <f t="shared" si="1"/>
        <v>13</v>
      </c>
      <c r="K28" s="50">
        <f t="shared" si="2"/>
        <v>0</v>
      </c>
      <c r="L28" s="15"/>
      <c r="M28" s="15"/>
      <c r="N28" s="15"/>
      <c r="O28" s="15"/>
      <c r="P28" s="15"/>
      <c r="Q28" s="15"/>
      <c r="R28" s="15"/>
      <c r="S28" s="15"/>
    </row>
    <row r="29" spans="2:19" x14ac:dyDescent="0.3">
      <c r="B29" s="53">
        <v>2019</v>
      </c>
      <c r="C29" s="15" t="s">
        <v>484</v>
      </c>
      <c r="D29" s="15" t="s">
        <v>483</v>
      </c>
      <c r="E29" s="15">
        <v>2015</v>
      </c>
      <c r="F29" s="15" t="s">
        <v>82</v>
      </c>
      <c r="G29" s="15">
        <v>5</v>
      </c>
      <c r="H29" s="51">
        <v>22</v>
      </c>
      <c r="I29" s="50">
        <f t="shared" si="0"/>
        <v>0</v>
      </c>
      <c r="J29" s="50">
        <f t="shared" si="1"/>
        <v>0</v>
      </c>
      <c r="K29" s="50">
        <f t="shared" si="2"/>
        <v>22</v>
      </c>
      <c r="L29" s="15"/>
      <c r="M29" s="15"/>
      <c r="N29" s="15"/>
      <c r="O29" s="15"/>
      <c r="P29" s="15"/>
      <c r="Q29" s="15"/>
      <c r="R29" s="15"/>
      <c r="S29" s="15"/>
    </row>
    <row r="30" spans="2:19" x14ac:dyDescent="0.3">
      <c r="B30" s="53">
        <v>2019</v>
      </c>
      <c r="C30" s="15" t="s">
        <v>482</v>
      </c>
      <c r="D30" s="15" t="s">
        <v>88</v>
      </c>
      <c r="E30" s="15">
        <v>2015</v>
      </c>
      <c r="F30" s="15" t="s">
        <v>82</v>
      </c>
      <c r="G30" s="15">
        <v>5</v>
      </c>
      <c r="H30" s="51">
        <v>14</v>
      </c>
      <c r="I30" s="50">
        <f t="shared" si="0"/>
        <v>0</v>
      </c>
      <c r="J30" s="50">
        <f t="shared" si="1"/>
        <v>0</v>
      </c>
      <c r="K30" s="50">
        <f t="shared" si="2"/>
        <v>14</v>
      </c>
      <c r="L30" s="15"/>
      <c r="M30" s="15"/>
      <c r="N30" s="15"/>
      <c r="O30" s="15"/>
      <c r="P30" s="15"/>
      <c r="Q30" s="15"/>
      <c r="R30" s="15"/>
      <c r="S30" s="15"/>
    </row>
    <row r="31" spans="2:19" x14ac:dyDescent="0.3">
      <c r="B31" s="53">
        <v>2019</v>
      </c>
      <c r="C31" s="15" t="s">
        <v>481</v>
      </c>
      <c r="D31" s="15" t="s">
        <v>88</v>
      </c>
      <c r="E31" s="15">
        <v>2017</v>
      </c>
      <c r="F31" s="15" t="s">
        <v>82</v>
      </c>
      <c r="G31" s="15">
        <v>5</v>
      </c>
      <c r="H31" s="51">
        <v>15</v>
      </c>
      <c r="I31" s="50">
        <f t="shared" si="0"/>
        <v>0</v>
      </c>
      <c r="J31" s="50">
        <f t="shared" si="1"/>
        <v>0</v>
      </c>
      <c r="K31" s="50">
        <f t="shared" si="2"/>
        <v>15</v>
      </c>
      <c r="L31" s="15"/>
      <c r="M31" s="15"/>
      <c r="N31" s="15"/>
      <c r="O31" s="15"/>
      <c r="P31" s="15"/>
      <c r="Q31" s="15"/>
      <c r="R31" s="15"/>
      <c r="S31" s="15"/>
    </row>
    <row r="32" spans="2:19" x14ac:dyDescent="0.3">
      <c r="B32" s="53">
        <v>2019</v>
      </c>
      <c r="C32" s="15" t="s">
        <v>480</v>
      </c>
      <c r="D32" s="15" t="s">
        <v>88</v>
      </c>
      <c r="E32" s="15">
        <v>2017</v>
      </c>
      <c r="F32" s="15" t="s">
        <v>82</v>
      </c>
      <c r="G32" s="15">
        <v>5</v>
      </c>
      <c r="H32" s="51">
        <v>4</v>
      </c>
      <c r="I32" s="50">
        <f t="shared" si="0"/>
        <v>0</v>
      </c>
      <c r="J32" s="50">
        <f t="shared" si="1"/>
        <v>0</v>
      </c>
      <c r="K32" s="50">
        <f t="shared" si="2"/>
        <v>4</v>
      </c>
      <c r="L32" s="15"/>
      <c r="M32" s="15"/>
      <c r="N32" s="15"/>
      <c r="O32" s="15"/>
      <c r="P32" s="15"/>
      <c r="Q32" s="15"/>
      <c r="R32" s="15"/>
      <c r="S32" s="15"/>
    </row>
    <row r="33" spans="2:19" x14ac:dyDescent="0.3">
      <c r="B33" s="53">
        <v>2019</v>
      </c>
      <c r="C33" s="15" t="s">
        <v>479</v>
      </c>
      <c r="D33" s="15" t="s">
        <v>478</v>
      </c>
      <c r="E33" s="15">
        <v>2018</v>
      </c>
      <c r="F33" s="15" t="s">
        <v>77</v>
      </c>
      <c r="G33" s="15">
        <v>5</v>
      </c>
      <c r="H33" s="51">
        <v>6</v>
      </c>
      <c r="I33" s="50">
        <f t="shared" si="0"/>
        <v>0</v>
      </c>
      <c r="J33" s="50">
        <f t="shared" si="1"/>
        <v>0</v>
      </c>
      <c r="K33" s="50">
        <f t="shared" si="2"/>
        <v>6</v>
      </c>
      <c r="L33" s="15"/>
      <c r="M33" s="15"/>
      <c r="N33" s="15"/>
      <c r="O33" s="15"/>
      <c r="P33" s="15"/>
      <c r="Q33" s="15"/>
      <c r="R33" s="15"/>
      <c r="S33" s="15"/>
    </row>
    <row r="34" spans="2:19" x14ac:dyDescent="0.3">
      <c r="B34" s="53">
        <v>2019</v>
      </c>
      <c r="C34" s="15" t="s">
        <v>477</v>
      </c>
      <c r="D34" s="15" t="s">
        <v>88</v>
      </c>
      <c r="E34" s="15">
        <v>2019</v>
      </c>
      <c r="F34" s="15" t="s">
        <v>307</v>
      </c>
      <c r="G34" s="15">
        <v>5</v>
      </c>
      <c r="H34" s="51">
        <v>1</v>
      </c>
      <c r="I34" s="50">
        <f t="shared" si="0"/>
        <v>0</v>
      </c>
      <c r="J34" s="50">
        <f t="shared" si="1"/>
        <v>0</v>
      </c>
      <c r="K34" s="50">
        <f t="shared" si="2"/>
        <v>1</v>
      </c>
      <c r="L34" s="15"/>
      <c r="M34" s="15"/>
      <c r="N34" s="15"/>
      <c r="O34" s="15"/>
      <c r="P34" s="15"/>
      <c r="Q34" s="15"/>
      <c r="R34" s="15"/>
      <c r="S34" s="15"/>
    </row>
    <row r="35" spans="2:19" x14ac:dyDescent="0.3">
      <c r="B35" s="53">
        <v>2019</v>
      </c>
      <c r="C35" s="15" t="s">
        <v>476</v>
      </c>
      <c r="D35" s="15" t="s">
        <v>88</v>
      </c>
      <c r="E35" s="15">
        <v>2013</v>
      </c>
      <c r="F35" s="15" t="s">
        <v>117</v>
      </c>
      <c r="G35" s="15">
        <v>5</v>
      </c>
      <c r="H35" s="51">
        <v>0</v>
      </c>
      <c r="I35" s="50">
        <f t="shared" si="0"/>
        <v>0</v>
      </c>
      <c r="J35" s="50">
        <f t="shared" si="1"/>
        <v>0</v>
      </c>
      <c r="K35" s="50">
        <f t="shared" si="2"/>
        <v>0</v>
      </c>
      <c r="L35" s="15"/>
      <c r="M35" s="15"/>
      <c r="N35" s="15"/>
      <c r="O35" s="15"/>
      <c r="P35" s="15"/>
      <c r="Q35" s="15"/>
      <c r="R35" s="15"/>
      <c r="S35" s="15"/>
    </row>
    <row r="36" spans="2:19" x14ac:dyDescent="0.3">
      <c r="B36" s="53">
        <v>2019</v>
      </c>
      <c r="C36" s="15" t="s">
        <v>475</v>
      </c>
      <c r="D36" s="15" t="s">
        <v>88</v>
      </c>
      <c r="E36" s="15">
        <v>2018</v>
      </c>
      <c r="F36" s="15" t="s">
        <v>101</v>
      </c>
      <c r="G36" s="15">
        <v>4</v>
      </c>
      <c r="H36" s="51">
        <v>41</v>
      </c>
      <c r="I36" s="50">
        <f t="shared" si="0"/>
        <v>0</v>
      </c>
      <c r="J36" s="50">
        <f t="shared" si="1"/>
        <v>41</v>
      </c>
      <c r="K36" s="50">
        <f t="shared" si="2"/>
        <v>0</v>
      </c>
      <c r="L36" s="15"/>
      <c r="M36" s="15"/>
      <c r="N36" s="15"/>
      <c r="O36" s="15"/>
      <c r="P36" s="15"/>
      <c r="Q36" s="15"/>
      <c r="R36" s="15"/>
      <c r="S36" s="15"/>
    </row>
    <row r="37" spans="2:19" x14ac:dyDescent="0.3">
      <c r="B37" s="53">
        <v>2019</v>
      </c>
      <c r="C37" s="15" t="s">
        <v>474</v>
      </c>
      <c r="D37" s="15" t="s">
        <v>88</v>
      </c>
      <c r="E37" s="15">
        <v>2014</v>
      </c>
      <c r="F37" s="15" t="s">
        <v>94</v>
      </c>
      <c r="G37" s="15">
        <v>4</v>
      </c>
      <c r="H37" s="51">
        <v>146</v>
      </c>
      <c r="I37" s="50">
        <f t="shared" si="0"/>
        <v>0</v>
      </c>
      <c r="J37" s="50">
        <f t="shared" si="1"/>
        <v>146</v>
      </c>
      <c r="K37" s="50">
        <f t="shared" si="2"/>
        <v>0</v>
      </c>
      <c r="L37" s="15"/>
      <c r="M37" s="15"/>
      <c r="N37" s="15"/>
      <c r="O37" s="15"/>
      <c r="P37" s="15"/>
      <c r="Q37" s="15"/>
      <c r="R37" s="15"/>
      <c r="S37" s="15"/>
    </row>
    <row r="38" spans="2:19" x14ac:dyDescent="0.3">
      <c r="B38" s="53">
        <v>2019</v>
      </c>
      <c r="C38" s="15" t="s">
        <v>473</v>
      </c>
      <c r="D38" s="15" t="s">
        <v>88</v>
      </c>
      <c r="E38" s="15">
        <v>2017</v>
      </c>
      <c r="F38" s="15" t="s">
        <v>94</v>
      </c>
      <c r="G38" s="15">
        <v>4</v>
      </c>
      <c r="H38" s="51">
        <v>304</v>
      </c>
      <c r="I38" s="50">
        <f t="shared" si="0"/>
        <v>0</v>
      </c>
      <c r="J38" s="50">
        <f t="shared" si="1"/>
        <v>304</v>
      </c>
      <c r="K38" s="50">
        <f t="shared" si="2"/>
        <v>0</v>
      </c>
      <c r="L38" s="15"/>
      <c r="M38" s="15"/>
      <c r="N38" s="15"/>
      <c r="O38" s="15"/>
      <c r="P38" s="15"/>
      <c r="Q38" s="15"/>
      <c r="R38" s="15"/>
      <c r="S38" s="15"/>
    </row>
    <row r="39" spans="2:19" x14ac:dyDescent="0.3">
      <c r="B39" s="53">
        <v>2019</v>
      </c>
      <c r="C39" s="15" t="s">
        <v>472</v>
      </c>
      <c r="D39" s="15" t="s">
        <v>88</v>
      </c>
      <c r="E39" s="15">
        <v>2017</v>
      </c>
      <c r="F39" s="15" t="s">
        <v>101</v>
      </c>
      <c r="G39" s="15">
        <v>5</v>
      </c>
      <c r="H39" s="51">
        <v>68</v>
      </c>
      <c r="I39" s="50">
        <f t="shared" si="0"/>
        <v>0</v>
      </c>
      <c r="J39" s="50">
        <f t="shared" si="1"/>
        <v>0</v>
      </c>
      <c r="K39" s="50">
        <f t="shared" si="2"/>
        <v>68</v>
      </c>
      <c r="L39" s="15"/>
      <c r="M39" s="15"/>
      <c r="N39" s="15"/>
      <c r="O39" s="15"/>
      <c r="P39" s="15"/>
      <c r="Q39" s="15"/>
      <c r="R39" s="15"/>
      <c r="S39" s="15"/>
    </row>
    <row r="40" spans="2:19" x14ac:dyDescent="0.3">
      <c r="B40" s="53">
        <v>2019</v>
      </c>
      <c r="C40" s="15" t="s">
        <v>471</v>
      </c>
      <c r="D40" s="15" t="s">
        <v>470</v>
      </c>
      <c r="E40" s="15">
        <v>2021</v>
      </c>
      <c r="F40" s="15" t="s">
        <v>117</v>
      </c>
      <c r="G40" s="15">
        <v>4</v>
      </c>
      <c r="H40" s="51">
        <v>3</v>
      </c>
      <c r="I40" s="50">
        <f t="shared" si="0"/>
        <v>0</v>
      </c>
      <c r="J40" s="50">
        <f t="shared" si="1"/>
        <v>3</v>
      </c>
      <c r="K40" s="50">
        <f t="shared" si="2"/>
        <v>0</v>
      </c>
      <c r="L40" s="15"/>
      <c r="M40" s="15"/>
      <c r="N40" s="15"/>
      <c r="O40" s="15"/>
      <c r="P40" s="15"/>
      <c r="Q40" s="15"/>
      <c r="R40" s="15"/>
      <c r="S40" s="15"/>
    </row>
    <row r="41" spans="2:19" x14ac:dyDescent="0.3">
      <c r="B41" s="53">
        <v>2019</v>
      </c>
      <c r="C41" s="15" t="s">
        <v>469</v>
      </c>
      <c r="D41" s="15" t="s">
        <v>468</v>
      </c>
      <c r="E41" s="15">
        <v>2014</v>
      </c>
      <c r="F41" s="15" t="s">
        <v>117</v>
      </c>
      <c r="G41" s="15">
        <v>4</v>
      </c>
      <c r="H41" s="51">
        <v>14</v>
      </c>
      <c r="I41" s="50">
        <f t="shared" si="0"/>
        <v>0</v>
      </c>
      <c r="J41" s="50">
        <f t="shared" si="1"/>
        <v>14</v>
      </c>
      <c r="K41" s="50">
        <f t="shared" si="2"/>
        <v>0</v>
      </c>
      <c r="L41" s="15"/>
      <c r="M41" s="15"/>
      <c r="N41" s="15"/>
      <c r="O41" s="15"/>
      <c r="P41" s="15"/>
      <c r="Q41" s="15"/>
      <c r="R41" s="15"/>
      <c r="S41" s="15"/>
    </row>
    <row r="42" spans="2:19" x14ac:dyDescent="0.3">
      <c r="B42" s="53">
        <v>2019</v>
      </c>
      <c r="C42" s="15" t="s">
        <v>467</v>
      </c>
      <c r="D42" s="15" t="s">
        <v>88</v>
      </c>
      <c r="E42" s="15">
        <v>2013</v>
      </c>
      <c r="F42" s="15" t="s">
        <v>101</v>
      </c>
      <c r="G42" s="15">
        <v>5</v>
      </c>
      <c r="H42" s="51">
        <v>1</v>
      </c>
      <c r="I42" s="50">
        <f t="shared" si="0"/>
        <v>0</v>
      </c>
      <c r="J42" s="50">
        <f t="shared" si="1"/>
        <v>0</v>
      </c>
      <c r="K42" s="50">
        <f t="shared" si="2"/>
        <v>1</v>
      </c>
      <c r="L42" s="15"/>
      <c r="M42" s="15"/>
      <c r="N42" s="15"/>
      <c r="O42" s="15"/>
      <c r="P42" s="15"/>
      <c r="Q42" s="15"/>
      <c r="R42" s="15"/>
      <c r="S42" s="15"/>
    </row>
    <row r="43" spans="2:19" x14ac:dyDescent="0.3">
      <c r="B43" s="53">
        <v>2019</v>
      </c>
      <c r="C43" s="15" t="s">
        <v>466</v>
      </c>
      <c r="D43" s="15" t="s">
        <v>465</v>
      </c>
      <c r="E43" s="15">
        <v>2019</v>
      </c>
      <c r="F43" s="15" t="s">
        <v>82</v>
      </c>
      <c r="G43" s="15">
        <v>5</v>
      </c>
      <c r="H43" s="51">
        <v>12</v>
      </c>
      <c r="I43" s="50">
        <f t="shared" si="0"/>
        <v>0</v>
      </c>
      <c r="J43" s="50">
        <f t="shared" si="1"/>
        <v>0</v>
      </c>
      <c r="K43" s="50">
        <f t="shared" si="2"/>
        <v>12</v>
      </c>
      <c r="L43" s="15"/>
      <c r="M43" s="15"/>
      <c r="N43" s="15"/>
      <c r="O43" s="15"/>
      <c r="P43" s="15"/>
      <c r="Q43" s="15"/>
      <c r="R43" s="15"/>
      <c r="S43" s="15"/>
    </row>
    <row r="44" spans="2:19" x14ac:dyDescent="0.3">
      <c r="B44" s="53">
        <v>2019</v>
      </c>
      <c r="C44" s="15" t="s">
        <v>464</v>
      </c>
      <c r="D44" s="15" t="s">
        <v>463</v>
      </c>
      <c r="E44" s="15">
        <v>2014</v>
      </c>
      <c r="F44" s="15" t="s">
        <v>117</v>
      </c>
      <c r="G44" s="15">
        <v>3</v>
      </c>
      <c r="H44" s="51">
        <v>0</v>
      </c>
      <c r="I44" s="50">
        <f t="shared" si="0"/>
        <v>0</v>
      </c>
      <c r="J44" s="50">
        <f t="shared" si="1"/>
        <v>0</v>
      </c>
      <c r="K44" s="50">
        <f t="shared" si="2"/>
        <v>0</v>
      </c>
      <c r="L44" s="15"/>
      <c r="M44" s="15"/>
      <c r="N44" s="15"/>
      <c r="O44" s="15"/>
      <c r="P44" s="15"/>
      <c r="Q44" s="15"/>
      <c r="R44" s="15"/>
      <c r="S44" s="15"/>
    </row>
    <row r="45" spans="2:19" x14ac:dyDescent="0.3">
      <c r="B45" s="53">
        <v>2019</v>
      </c>
      <c r="C45" s="15" t="s">
        <v>462</v>
      </c>
      <c r="D45" s="15" t="s">
        <v>461</v>
      </c>
      <c r="E45" s="15">
        <v>2017</v>
      </c>
      <c r="F45" s="15" t="s">
        <v>117</v>
      </c>
      <c r="G45" s="15">
        <v>3</v>
      </c>
      <c r="H45" s="51">
        <v>0</v>
      </c>
      <c r="I45" s="50">
        <f t="shared" si="0"/>
        <v>0</v>
      </c>
      <c r="J45" s="50">
        <f t="shared" si="1"/>
        <v>0</v>
      </c>
      <c r="K45" s="50">
        <f t="shared" si="2"/>
        <v>0</v>
      </c>
      <c r="L45" s="15"/>
      <c r="M45" s="15"/>
      <c r="N45" s="15"/>
      <c r="O45" s="15"/>
      <c r="P45" s="15"/>
      <c r="Q45" s="15"/>
      <c r="R45" s="15"/>
      <c r="S45" s="15"/>
    </row>
    <row r="46" spans="2:19" x14ac:dyDescent="0.3">
      <c r="B46" s="53">
        <v>2019</v>
      </c>
      <c r="C46" s="15" t="s">
        <v>460</v>
      </c>
      <c r="D46" s="15" t="s">
        <v>88</v>
      </c>
      <c r="E46" s="15">
        <v>2015</v>
      </c>
      <c r="F46" s="15" t="s">
        <v>133</v>
      </c>
      <c r="G46" s="15">
        <v>5</v>
      </c>
      <c r="H46" s="51">
        <v>13</v>
      </c>
      <c r="I46" s="50">
        <f t="shared" si="0"/>
        <v>0</v>
      </c>
      <c r="J46" s="50">
        <f t="shared" si="1"/>
        <v>0</v>
      </c>
      <c r="K46" s="50">
        <f t="shared" si="2"/>
        <v>13</v>
      </c>
      <c r="L46" s="15"/>
      <c r="M46" s="15"/>
      <c r="N46" s="15"/>
      <c r="O46" s="15"/>
      <c r="P46" s="15"/>
      <c r="Q46" s="15"/>
      <c r="R46" s="15"/>
      <c r="S46" s="15"/>
    </row>
    <row r="47" spans="2:19" x14ac:dyDescent="0.3">
      <c r="B47" s="53">
        <v>2019</v>
      </c>
      <c r="C47" s="15" t="s">
        <v>459</v>
      </c>
      <c r="D47" s="15" t="s">
        <v>458</v>
      </c>
      <c r="E47" s="15">
        <v>2021</v>
      </c>
      <c r="F47" s="15" t="s">
        <v>82</v>
      </c>
      <c r="G47" s="15">
        <v>5</v>
      </c>
      <c r="H47" s="51">
        <v>0</v>
      </c>
      <c r="I47" s="50">
        <f t="shared" si="0"/>
        <v>0</v>
      </c>
      <c r="J47" s="50">
        <f t="shared" si="1"/>
        <v>0</v>
      </c>
      <c r="K47" s="50">
        <f t="shared" si="2"/>
        <v>0</v>
      </c>
      <c r="L47" s="15"/>
      <c r="M47" s="15"/>
      <c r="N47" s="15"/>
      <c r="O47" s="15"/>
      <c r="P47" s="15"/>
      <c r="Q47" s="15"/>
      <c r="R47" s="15"/>
      <c r="S47" s="15"/>
    </row>
    <row r="48" spans="2:19" x14ac:dyDescent="0.3">
      <c r="B48" s="53">
        <v>2019</v>
      </c>
      <c r="C48" s="15" t="s">
        <v>457</v>
      </c>
      <c r="D48" s="15" t="s">
        <v>456</v>
      </c>
      <c r="E48" s="15">
        <v>2017</v>
      </c>
      <c r="F48" s="15" t="s">
        <v>82</v>
      </c>
      <c r="G48" s="15">
        <v>3</v>
      </c>
      <c r="H48" s="51">
        <v>48</v>
      </c>
      <c r="I48" s="50">
        <f t="shared" si="0"/>
        <v>48</v>
      </c>
      <c r="J48" s="50">
        <f t="shared" si="1"/>
        <v>0</v>
      </c>
      <c r="K48" s="50">
        <f t="shared" si="2"/>
        <v>0</v>
      </c>
      <c r="L48" s="15"/>
      <c r="M48" s="15"/>
      <c r="N48" s="15"/>
      <c r="O48" s="15"/>
      <c r="P48" s="15"/>
      <c r="Q48" s="15"/>
      <c r="R48" s="15"/>
      <c r="S48" s="15"/>
    </row>
    <row r="49" spans="2:19" x14ac:dyDescent="0.3">
      <c r="B49" s="53">
        <v>2019</v>
      </c>
      <c r="C49" s="15" t="s">
        <v>455</v>
      </c>
      <c r="D49" s="15" t="s">
        <v>454</v>
      </c>
      <c r="E49" s="15">
        <v>2014</v>
      </c>
      <c r="F49" s="15" t="s">
        <v>101</v>
      </c>
      <c r="G49" s="15">
        <v>3</v>
      </c>
      <c r="H49" s="51">
        <v>12</v>
      </c>
      <c r="I49" s="50">
        <f t="shared" si="0"/>
        <v>12</v>
      </c>
      <c r="J49" s="50">
        <f t="shared" si="1"/>
        <v>0</v>
      </c>
      <c r="K49" s="50">
        <f t="shared" si="2"/>
        <v>0</v>
      </c>
      <c r="L49" s="15"/>
      <c r="M49" s="15"/>
      <c r="N49" s="15"/>
      <c r="O49" s="15"/>
      <c r="P49" s="15"/>
      <c r="Q49" s="15"/>
      <c r="R49" s="15"/>
      <c r="S49" s="15"/>
    </row>
    <row r="50" spans="2:19" x14ac:dyDescent="0.3">
      <c r="B50" s="53">
        <v>2019</v>
      </c>
      <c r="C50" s="15" t="s">
        <v>453</v>
      </c>
      <c r="D50" s="15" t="s">
        <v>88</v>
      </c>
      <c r="E50" s="15">
        <v>2013</v>
      </c>
      <c r="F50" s="15" t="s">
        <v>94</v>
      </c>
      <c r="G50" s="15">
        <v>4</v>
      </c>
      <c r="H50" s="51">
        <v>46</v>
      </c>
      <c r="I50" s="50">
        <f t="shared" si="0"/>
        <v>0</v>
      </c>
      <c r="J50" s="50">
        <f t="shared" si="1"/>
        <v>46</v>
      </c>
      <c r="K50" s="50">
        <f t="shared" si="2"/>
        <v>0</v>
      </c>
      <c r="L50" s="15"/>
      <c r="M50" s="15"/>
      <c r="N50" s="15"/>
      <c r="O50" s="15"/>
      <c r="P50" s="15"/>
      <c r="Q50" s="15"/>
      <c r="R50" s="15"/>
      <c r="S50" s="15"/>
    </row>
    <row r="51" spans="2:19" x14ac:dyDescent="0.3">
      <c r="B51" s="53">
        <v>2019</v>
      </c>
      <c r="C51" s="15" t="s">
        <v>453</v>
      </c>
      <c r="D51" s="15" t="s">
        <v>88</v>
      </c>
      <c r="E51" s="15">
        <v>2021</v>
      </c>
      <c r="F51" s="15" t="s">
        <v>94</v>
      </c>
      <c r="G51" s="15">
        <v>2</v>
      </c>
      <c r="H51" s="51">
        <v>0</v>
      </c>
      <c r="I51" s="50">
        <f t="shared" si="0"/>
        <v>0</v>
      </c>
      <c r="J51" s="50">
        <f t="shared" si="1"/>
        <v>0</v>
      </c>
      <c r="K51" s="50">
        <f t="shared" si="2"/>
        <v>0</v>
      </c>
      <c r="L51" s="15"/>
      <c r="M51" s="15"/>
      <c r="N51" s="15"/>
      <c r="O51" s="15"/>
      <c r="P51" s="15"/>
      <c r="Q51" s="15"/>
      <c r="R51" s="15"/>
      <c r="S51" s="15"/>
    </row>
    <row r="52" spans="2:19" x14ac:dyDescent="0.3">
      <c r="B52" s="53">
        <v>2019</v>
      </c>
      <c r="C52" s="15" t="s">
        <v>452</v>
      </c>
      <c r="D52" s="15" t="s">
        <v>451</v>
      </c>
      <c r="E52" s="15">
        <v>2021</v>
      </c>
      <c r="F52" s="15" t="s">
        <v>94</v>
      </c>
      <c r="G52" s="15">
        <v>2</v>
      </c>
      <c r="H52" s="51">
        <v>0</v>
      </c>
      <c r="I52" s="50">
        <f t="shared" si="0"/>
        <v>0</v>
      </c>
      <c r="J52" s="50">
        <f t="shared" si="1"/>
        <v>0</v>
      </c>
      <c r="K52" s="50">
        <f t="shared" si="2"/>
        <v>0</v>
      </c>
      <c r="L52" s="15"/>
      <c r="M52" s="15"/>
      <c r="N52" s="15"/>
      <c r="O52" s="15"/>
      <c r="P52" s="15"/>
      <c r="Q52" s="15"/>
      <c r="R52" s="15"/>
      <c r="S52" s="15"/>
    </row>
    <row r="53" spans="2:19" x14ac:dyDescent="0.3">
      <c r="B53" s="53">
        <v>2019</v>
      </c>
      <c r="C53" s="15" t="s">
        <v>450</v>
      </c>
      <c r="D53" s="15" t="s">
        <v>449</v>
      </c>
      <c r="E53" s="15">
        <v>2017</v>
      </c>
      <c r="F53" s="15" t="s">
        <v>94</v>
      </c>
      <c r="G53" s="15">
        <v>3</v>
      </c>
      <c r="H53" s="51">
        <v>0</v>
      </c>
      <c r="I53" s="50">
        <f t="shared" si="0"/>
        <v>0</v>
      </c>
      <c r="J53" s="50">
        <f t="shared" si="1"/>
        <v>0</v>
      </c>
      <c r="K53" s="50">
        <f t="shared" si="2"/>
        <v>0</v>
      </c>
      <c r="L53" s="15"/>
      <c r="M53" s="15"/>
      <c r="N53" s="15"/>
      <c r="O53" s="15"/>
      <c r="P53" s="15"/>
      <c r="Q53" s="15"/>
      <c r="R53" s="15"/>
      <c r="S53" s="15"/>
    </row>
    <row r="54" spans="2:19" x14ac:dyDescent="0.3">
      <c r="B54" s="53">
        <v>2019</v>
      </c>
      <c r="C54" s="15" t="s">
        <v>448</v>
      </c>
      <c r="D54" s="15" t="s">
        <v>447</v>
      </c>
      <c r="E54" s="15">
        <v>2019</v>
      </c>
      <c r="F54" s="15" t="s">
        <v>82</v>
      </c>
      <c r="G54" s="15">
        <v>4</v>
      </c>
      <c r="H54" s="51">
        <v>0</v>
      </c>
      <c r="I54" s="50">
        <f t="shared" si="0"/>
        <v>0</v>
      </c>
      <c r="J54" s="50">
        <f t="shared" si="1"/>
        <v>0</v>
      </c>
      <c r="K54" s="50">
        <f t="shared" si="2"/>
        <v>0</v>
      </c>
      <c r="L54" s="15"/>
      <c r="M54" s="15"/>
      <c r="N54" s="15"/>
      <c r="O54" s="15"/>
      <c r="P54" s="15"/>
      <c r="Q54" s="15"/>
      <c r="R54" s="15"/>
      <c r="S54" s="15"/>
    </row>
    <row r="55" spans="2:19" x14ac:dyDescent="0.3">
      <c r="B55" s="53">
        <v>2019</v>
      </c>
      <c r="C55" s="15" t="s">
        <v>446</v>
      </c>
      <c r="D55" s="15" t="s">
        <v>88</v>
      </c>
      <c r="E55" s="15">
        <v>2017</v>
      </c>
      <c r="F55" s="15" t="s">
        <v>82</v>
      </c>
      <c r="G55" s="15">
        <v>5</v>
      </c>
      <c r="H55" s="51">
        <v>0</v>
      </c>
      <c r="I55" s="50">
        <f t="shared" si="0"/>
        <v>0</v>
      </c>
      <c r="J55" s="50">
        <f t="shared" si="1"/>
        <v>0</v>
      </c>
      <c r="K55" s="50">
        <f t="shared" si="2"/>
        <v>0</v>
      </c>
      <c r="L55" s="15"/>
      <c r="M55" s="15"/>
      <c r="N55" s="15"/>
      <c r="O55" s="15"/>
      <c r="P55" s="15"/>
      <c r="Q55" s="15"/>
      <c r="R55" s="15"/>
      <c r="S55" s="15"/>
    </row>
    <row r="56" spans="2:19" x14ac:dyDescent="0.3">
      <c r="B56" s="53">
        <v>2019</v>
      </c>
      <c r="C56" s="15" t="s">
        <v>445</v>
      </c>
      <c r="D56" s="15" t="s">
        <v>444</v>
      </c>
      <c r="E56" s="15">
        <v>2017</v>
      </c>
      <c r="F56" s="15" t="s">
        <v>94</v>
      </c>
      <c r="G56" s="15">
        <v>3</v>
      </c>
      <c r="H56" s="51">
        <v>70</v>
      </c>
      <c r="I56" s="50">
        <f t="shared" si="0"/>
        <v>70</v>
      </c>
      <c r="J56" s="50">
        <f t="shared" si="1"/>
        <v>0</v>
      </c>
      <c r="K56" s="50">
        <f t="shared" si="2"/>
        <v>0</v>
      </c>
      <c r="L56" s="15"/>
      <c r="M56" s="15"/>
      <c r="N56" s="15"/>
      <c r="O56" s="15"/>
      <c r="P56" s="15"/>
      <c r="Q56" s="15"/>
      <c r="R56" s="15"/>
      <c r="S56" s="15"/>
    </row>
    <row r="57" spans="2:19" x14ac:dyDescent="0.3">
      <c r="B57" s="53">
        <v>2019</v>
      </c>
      <c r="C57" s="15" t="s">
        <v>443</v>
      </c>
      <c r="D57" s="15" t="s">
        <v>88</v>
      </c>
      <c r="E57" s="15">
        <v>2015</v>
      </c>
      <c r="F57" s="15" t="s">
        <v>101</v>
      </c>
      <c r="G57" s="15">
        <v>4</v>
      </c>
      <c r="H57" s="51">
        <v>9</v>
      </c>
      <c r="I57" s="50">
        <f t="shared" si="0"/>
        <v>0</v>
      </c>
      <c r="J57" s="50">
        <f t="shared" si="1"/>
        <v>9</v>
      </c>
      <c r="K57" s="50">
        <f t="shared" si="2"/>
        <v>0</v>
      </c>
      <c r="L57" s="15"/>
      <c r="M57" s="15"/>
      <c r="N57" s="15"/>
      <c r="O57" s="15"/>
      <c r="P57" s="15"/>
      <c r="Q57" s="15"/>
      <c r="R57" s="15"/>
      <c r="S57" s="15"/>
    </row>
    <row r="58" spans="2:19" x14ac:dyDescent="0.3">
      <c r="B58" s="53">
        <v>2019</v>
      </c>
      <c r="C58" s="15" t="s">
        <v>442</v>
      </c>
      <c r="D58" s="15" t="s">
        <v>441</v>
      </c>
      <c r="E58" s="15">
        <v>2017</v>
      </c>
      <c r="F58" s="15" t="s">
        <v>101</v>
      </c>
      <c r="G58" s="15">
        <v>3</v>
      </c>
      <c r="H58" s="51">
        <v>3</v>
      </c>
      <c r="I58" s="50">
        <f t="shared" si="0"/>
        <v>3</v>
      </c>
      <c r="J58" s="50">
        <f t="shared" si="1"/>
        <v>0</v>
      </c>
      <c r="K58" s="50">
        <f t="shared" si="2"/>
        <v>0</v>
      </c>
      <c r="L58" s="15"/>
      <c r="M58" s="15"/>
      <c r="N58" s="15"/>
      <c r="O58" s="15"/>
      <c r="P58" s="15"/>
      <c r="Q58" s="15"/>
      <c r="R58" s="15"/>
      <c r="S58" s="15"/>
    </row>
    <row r="59" spans="2:19" x14ac:dyDescent="0.3">
      <c r="B59" s="53">
        <v>2019</v>
      </c>
      <c r="C59" s="15" t="s">
        <v>440</v>
      </c>
      <c r="D59" s="15" t="s">
        <v>438</v>
      </c>
      <c r="E59" s="15">
        <v>2018</v>
      </c>
      <c r="F59" s="15" t="s">
        <v>94</v>
      </c>
      <c r="G59" s="15">
        <v>0</v>
      </c>
      <c r="H59" s="51">
        <v>57</v>
      </c>
      <c r="I59" s="50">
        <f t="shared" si="0"/>
        <v>57</v>
      </c>
      <c r="J59" s="50">
        <f t="shared" si="1"/>
        <v>0</v>
      </c>
      <c r="K59" s="50">
        <f t="shared" si="2"/>
        <v>0</v>
      </c>
      <c r="L59" s="15"/>
      <c r="M59" s="15"/>
      <c r="N59" s="15"/>
      <c r="O59" s="15"/>
      <c r="P59" s="15"/>
      <c r="Q59" s="15"/>
      <c r="R59" s="15"/>
      <c r="S59" s="15"/>
    </row>
    <row r="60" spans="2:19" x14ac:dyDescent="0.3">
      <c r="B60" s="53">
        <v>2019</v>
      </c>
      <c r="C60" s="15" t="s">
        <v>439</v>
      </c>
      <c r="D60" s="15" t="s">
        <v>438</v>
      </c>
      <c r="E60" s="15">
        <v>2015</v>
      </c>
      <c r="F60" s="15" t="s">
        <v>82</v>
      </c>
      <c r="G60" s="15">
        <v>3</v>
      </c>
      <c r="H60" s="51">
        <v>0</v>
      </c>
      <c r="I60" s="50">
        <f t="shared" si="0"/>
        <v>0</v>
      </c>
      <c r="J60" s="50">
        <f t="shared" si="1"/>
        <v>0</v>
      </c>
      <c r="K60" s="50">
        <f t="shared" si="2"/>
        <v>0</v>
      </c>
      <c r="L60" s="15"/>
      <c r="M60" s="15"/>
      <c r="N60" s="15"/>
      <c r="O60" s="15"/>
      <c r="P60" s="15"/>
      <c r="Q60" s="15"/>
      <c r="R60" s="15"/>
      <c r="S60" s="15"/>
    </row>
    <row r="61" spans="2:19" x14ac:dyDescent="0.3">
      <c r="B61" s="53">
        <v>2019</v>
      </c>
      <c r="C61" s="15" t="s">
        <v>437</v>
      </c>
      <c r="D61" s="15" t="s">
        <v>436</v>
      </c>
      <c r="E61" s="15">
        <v>2017</v>
      </c>
      <c r="F61" s="15" t="s">
        <v>117</v>
      </c>
      <c r="G61" s="15">
        <v>0</v>
      </c>
      <c r="H61" s="51">
        <v>2</v>
      </c>
      <c r="I61" s="50">
        <f t="shared" si="0"/>
        <v>2</v>
      </c>
      <c r="J61" s="50">
        <f t="shared" si="1"/>
        <v>0</v>
      </c>
      <c r="K61" s="50">
        <f t="shared" si="2"/>
        <v>0</v>
      </c>
      <c r="L61" s="15"/>
      <c r="M61" s="15"/>
      <c r="N61" s="15"/>
      <c r="O61" s="15"/>
      <c r="P61" s="15"/>
      <c r="Q61" s="15"/>
      <c r="R61" s="15"/>
      <c r="S61" s="15"/>
    </row>
    <row r="62" spans="2:19" x14ac:dyDescent="0.3">
      <c r="B62" s="53">
        <v>2019</v>
      </c>
      <c r="C62" s="15" t="s">
        <v>435</v>
      </c>
      <c r="D62" s="15" t="s">
        <v>434</v>
      </c>
      <c r="E62" s="15">
        <v>2016</v>
      </c>
      <c r="F62" s="15" t="s">
        <v>117</v>
      </c>
      <c r="G62" s="15">
        <v>4</v>
      </c>
      <c r="H62" s="51">
        <v>14</v>
      </c>
      <c r="I62" s="50">
        <f t="shared" si="0"/>
        <v>0</v>
      </c>
      <c r="J62" s="50">
        <f t="shared" si="1"/>
        <v>14</v>
      </c>
      <c r="K62" s="50">
        <f t="shared" si="2"/>
        <v>0</v>
      </c>
      <c r="L62" s="15"/>
      <c r="M62" s="15"/>
      <c r="N62" s="15"/>
      <c r="O62" s="15"/>
      <c r="P62" s="15"/>
      <c r="Q62" s="15"/>
      <c r="R62" s="15"/>
      <c r="S62" s="15"/>
    </row>
    <row r="63" spans="2:19" x14ac:dyDescent="0.3">
      <c r="B63" s="53">
        <v>2019</v>
      </c>
      <c r="C63" s="15" t="s">
        <v>433</v>
      </c>
      <c r="D63" s="15" t="s">
        <v>88</v>
      </c>
      <c r="E63" s="15">
        <v>2017</v>
      </c>
      <c r="F63" s="15" t="s">
        <v>101</v>
      </c>
      <c r="G63" s="15">
        <v>3</v>
      </c>
      <c r="H63" s="51">
        <v>6</v>
      </c>
      <c r="I63" s="50">
        <f t="shared" si="0"/>
        <v>6</v>
      </c>
      <c r="J63" s="50">
        <f t="shared" si="1"/>
        <v>0</v>
      </c>
      <c r="K63" s="50">
        <f t="shared" si="2"/>
        <v>0</v>
      </c>
      <c r="L63" s="15"/>
      <c r="M63" s="15"/>
      <c r="N63" s="15"/>
      <c r="O63" s="15"/>
      <c r="P63" s="15"/>
      <c r="Q63" s="15"/>
      <c r="R63" s="15"/>
      <c r="S63" s="15"/>
    </row>
    <row r="64" spans="2:19" x14ac:dyDescent="0.3">
      <c r="B64" s="53">
        <v>2019</v>
      </c>
      <c r="C64" s="15" t="s">
        <v>432</v>
      </c>
      <c r="D64" s="15" t="s">
        <v>88</v>
      </c>
      <c r="E64" s="15">
        <v>2013</v>
      </c>
      <c r="F64" s="15" t="s">
        <v>117</v>
      </c>
      <c r="G64" s="15">
        <v>4</v>
      </c>
      <c r="H64" s="51">
        <v>30</v>
      </c>
      <c r="I64" s="50">
        <f t="shared" si="0"/>
        <v>0</v>
      </c>
      <c r="J64" s="50">
        <f t="shared" si="1"/>
        <v>30</v>
      </c>
      <c r="K64" s="50">
        <f t="shared" si="2"/>
        <v>0</v>
      </c>
      <c r="L64" s="15"/>
      <c r="M64" s="15"/>
      <c r="N64" s="15"/>
      <c r="O64" s="15"/>
      <c r="P64" s="15"/>
      <c r="Q64" s="15"/>
      <c r="R64" s="15"/>
      <c r="S64" s="15"/>
    </row>
    <row r="65" spans="2:19" x14ac:dyDescent="0.3">
      <c r="B65" s="53">
        <v>2019</v>
      </c>
      <c r="C65" s="15" t="s">
        <v>431</v>
      </c>
      <c r="D65" s="15" t="s">
        <v>430</v>
      </c>
      <c r="E65" s="15">
        <v>2016</v>
      </c>
      <c r="F65" s="15" t="s">
        <v>77</v>
      </c>
      <c r="G65" s="15">
        <v>5</v>
      </c>
      <c r="H65" s="51">
        <v>0</v>
      </c>
      <c r="I65" s="50">
        <f t="shared" si="0"/>
        <v>0</v>
      </c>
      <c r="J65" s="50">
        <f t="shared" si="1"/>
        <v>0</v>
      </c>
      <c r="K65" s="50">
        <f t="shared" si="2"/>
        <v>0</v>
      </c>
      <c r="L65" s="15"/>
      <c r="M65" s="15"/>
      <c r="N65" s="15"/>
      <c r="O65" s="15"/>
      <c r="P65" s="15"/>
      <c r="Q65" s="15"/>
      <c r="R65" s="15"/>
      <c r="S65" s="15"/>
    </row>
    <row r="66" spans="2:19" x14ac:dyDescent="0.3">
      <c r="B66" s="53">
        <v>2019</v>
      </c>
      <c r="C66" s="15" t="s">
        <v>429</v>
      </c>
      <c r="D66" s="15" t="s">
        <v>88</v>
      </c>
      <c r="E66" s="15">
        <v>2019</v>
      </c>
      <c r="F66" s="15" t="s">
        <v>77</v>
      </c>
      <c r="G66" s="15">
        <v>5</v>
      </c>
      <c r="H66" s="51">
        <v>0</v>
      </c>
      <c r="I66" s="50">
        <f t="shared" si="0"/>
        <v>0</v>
      </c>
      <c r="J66" s="50">
        <f t="shared" si="1"/>
        <v>0</v>
      </c>
      <c r="K66" s="50">
        <f t="shared" si="2"/>
        <v>0</v>
      </c>
      <c r="L66" s="15"/>
      <c r="M66" s="15"/>
      <c r="N66" s="15"/>
      <c r="O66" s="15"/>
      <c r="P66" s="15"/>
      <c r="Q66" s="15"/>
      <c r="R66" s="15"/>
      <c r="S66" s="15"/>
    </row>
    <row r="67" spans="2:19" x14ac:dyDescent="0.3">
      <c r="B67" s="53">
        <v>2019</v>
      </c>
      <c r="C67" s="15" t="s">
        <v>428</v>
      </c>
      <c r="D67" s="15" t="s">
        <v>88</v>
      </c>
      <c r="E67" s="15">
        <v>2017</v>
      </c>
      <c r="F67" s="15" t="s">
        <v>94</v>
      </c>
      <c r="G67" s="15">
        <v>5</v>
      </c>
      <c r="H67" s="51">
        <v>56</v>
      </c>
      <c r="I67" s="50">
        <f t="shared" si="0"/>
        <v>0</v>
      </c>
      <c r="J67" s="50">
        <f t="shared" si="1"/>
        <v>0</v>
      </c>
      <c r="K67" s="50">
        <f t="shared" si="2"/>
        <v>56</v>
      </c>
      <c r="L67" s="15"/>
      <c r="M67" s="15"/>
      <c r="N67" s="15"/>
      <c r="O67" s="15"/>
      <c r="P67" s="15"/>
      <c r="Q67" s="15"/>
      <c r="R67" s="15"/>
      <c r="S67" s="15"/>
    </row>
    <row r="68" spans="2:19" x14ac:dyDescent="0.3">
      <c r="B68" s="53">
        <v>2019</v>
      </c>
      <c r="C68" s="15" t="s">
        <v>427</v>
      </c>
      <c r="D68" s="15" t="s">
        <v>88</v>
      </c>
      <c r="E68" s="15">
        <v>2019</v>
      </c>
      <c r="F68" s="15" t="s">
        <v>117</v>
      </c>
      <c r="G68" s="15">
        <v>5</v>
      </c>
      <c r="H68" s="51">
        <v>50</v>
      </c>
      <c r="I68" s="50">
        <f t="shared" si="0"/>
        <v>0</v>
      </c>
      <c r="J68" s="50">
        <f t="shared" si="1"/>
        <v>0</v>
      </c>
      <c r="K68" s="50">
        <f t="shared" si="2"/>
        <v>50</v>
      </c>
      <c r="L68" s="15"/>
      <c r="M68" s="15"/>
      <c r="N68" s="15"/>
      <c r="O68" s="15"/>
      <c r="P68" s="15"/>
      <c r="Q68" s="15"/>
      <c r="R68" s="15"/>
      <c r="S68" s="15"/>
    </row>
    <row r="69" spans="2:19" x14ac:dyDescent="0.3">
      <c r="B69" s="53">
        <v>2019</v>
      </c>
      <c r="C69" s="15" t="s">
        <v>426</v>
      </c>
      <c r="D69" s="15" t="s">
        <v>425</v>
      </c>
      <c r="E69" s="15">
        <v>2015</v>
      </c>
      <c r="F69" s="15" t="s">
        <v>99</v>
      </c>
      <c r="G69" s="15">
        <v>5</v>
      </c>
      <c r="H69" s="51">
        <v>0</v>
      </c>
      <c r="I69" s="50">
        <f t="shared" ref="I69:I132" si="3">IF(G69&lt;4,H69,0)</f>
        <v>0</v>
      </c>
      <c r="J69" s="50">
        <f t="shared" ref="J69:J132" si="4">IF(G69=4,H69,0)</f>
        <v>0</v>
      </c>
      <c r="K69" s="50">
        <f t="shared" ref="K69:K132" si="5">IF(G69=5,H69,0)</f>
        <v>0</v>
      </c>
      <c r="L69" s="15"/>
      <c r="M69" s="15"/>
      <c r="N69" s="15"/>
      <c r="O69" s="15"/>
      <c r="P69" s="15"/>
      <c r="Q69" s="15"/>
      <c r="R69" s="15"/>
      <c r="S69" s="15"/>
    </row>
    <row r="70" spans="2:19" x14ac:dyDescent="0.3">
      <c r="B70" s="53">
        <v>2019</v>
      </c>
      <c r="C70" s="15" t="s">
        <v>424</v>
      </c>
      <c r="D70" s="15" t="s">
        <v>88</v>
      </c>
      <c r="E70" s="15">
        <v>2017</v>
      </c>
      <c r="F70" s="15" t="s">
        <v>101</v>
      </c>
      <c r="G70" s="15">
        <v>3</v>
      </c>
      <c r="H70" s="51">
        <v>5</v>
      </c>
      <c r="I70" s="50">
        <f t="shared" si="3"/>
        <v>5</v>
      </c>
      <c r="J70" s="50">
        <f t="shared" si="4"/>
        <v>0</v>
      </c>
      <c r="K70" s="50">
        <f t="shared" si="5"/>
        <v>0</v>
      </c>
      <c r="L70" s="15"/>
      <c r="M70" s="15"/>
      <c r="N70" s="15"/>
      <c r="O70" s="15"/>
      <c r="P70" s="15"/>
      <c r="Q70" s="15"/>
      <c r="R70" s="15"/>
      <c r="S70" s="15"/>
    </row>
    <row r="71" spans="2:19" x14ac:dyDescent="0.3">
      <c r="B71" s="53">
        <v>2019</v>
      </c>
      <c r="C71" s="15" t="s">
        <v>423</v>
      </c>
      <c r="D71" s="15" t="s">
        <v>422</v>
      </c>
      <c r="E71" s="15">
        <v>2017</v>
      </c>
      <c r="F71" s="15" t="s">
        <v>94</v>
      </c>
      <c r="G71" s="15">
        <v>3</v>
      </c>
      <c r="H71" s="51">
        <v>117</v>
      </c>
      <c r="I71" s="50">
        <f t="shared" si="3"/>
        <v>117</v>
      </c>
      <c r="J71" s="50">
        <f t="shared" si="4"/>
        <v>0</v>
      </c>
      <c r="K71" s="50">
        <f t="shared" si="5"/>
        <v>0</v>
      </c>
      <c r="L71" s="15"/>
      <c r="M71" s="15"/>
      <c r="N71" s="15"/>
      <c r="O71" s="15"/>
      <c r="P71" s="15"/>
      <c r="Q71" s="15"/>
      <c r="R71" s="15"/>
      <c r="S71" s="15"/>
    </row>
    <row r="72" spans="2:19" x14ac:dyDescent="0.3">
      <c r="B72" s="53">
        <v>2019</v>
      </c>
      <c r="C72" s="15" t="s">
        <v>421</v>
      </c>
      <c r="D72" s="15" t="s">
        <v>420</v>
      </c>
      <c r="E72" s="15">
        <v>2019</v>
      </c>
      <c r="F72" s="15" t="s">
        <v>82</v>
      </c>
      <c r="G72" s="15">
        <v>5</v>
      </c>
      <c r="H72" s="51">
        <v>83</v>
      </c>
      <c r="I72" s="50">
        <f t="shared" si="3"/>
        <v>0</v>
      </c>
      <c r="J72" s="50">
        <f t="shared" si="4"/>
        <v>0</v>
      </c>
      <c r="K72" s="50">
        <f t="shared" si="5"/>
        <v>83</v>
      </c>
      <c r="L72" s="15"/>
      <c r="M72" s="15"/>
      <c r="N72" s="15"/>
      <c r="O72" s="15"/>
      <c r="P72" s="15"/>
      <c r="Q72" s="15"/>
      <c r="R72" s="15"/>
      <c r="S72" s="15"/>
    </row>
    <row r="73" spans="2:19" x14ac:dyDescent="0.3">
      <c r="B73" s="53">
        <v>2019</v>
      </c>
      <c r="C73" s="15" t="s">
        <v>419</v>
      </c>
      <c r="D73" s="15" t="s">
        <v>88</v>
      </c>
      <c r="E73" s="15">
        <v>2014</v>
      </c>
      <c r="F73" s="15" t="s">
        <v>90</v>
      </c>
      <c r="G73" s="15">
        <v>5</v>
      </c>
      <c r="H73" s="51">
        <v>0</v>
      </c>
      <c r="I73" s="50">
        <f t="shared" si="3"/>
        <v>0</v>
      </c>
      <c r="J73" s="50">
        <f t="shared" si="4"/>
        <v>0</v>
      </c>
      <c r="K73" s="50">
        <f t="shared" si="5"/>
        <v>0</v>
      </c>
      <c r="L73" s="15"/>
      <c r="M73" s="15"/>
      <c r="N73" s="15"/>
      <c r="O73" s="15"/>
      <c r="P73" s="15"/>
      <c r="Q73" s="15"/>
      <c r="R73" s="15"/>
      <c r="S73" s="15"/>
    </row>
    <row r="74" spans="2:19" x14ac:dyDescent="0.3">
      <c r="B74" s="53">
        <v>2019</v>
      </c>
      <c r="C74" s="15" t="s">
        <v>419</v>
      </c>
      <c r="D74" s="15" t="s">
        <v>418</v>
      </c>
      <c r="E74" s="15">
        <v>2019</v>
      </c>
      <c r="F74" s="15" t="s">
        <v>90</v>
      </c>
      <c r="G74" s="15">
        <v>5</v>
      </c>
      <c r="H74" s="51">
        <v>0</v>
      </c>
      <c r="I74" s="50">
        <f t="shared" si="3"/>
        <v>0</v>
      </c>
      <c r="J74" s="50">
        <f t="shared" si="4"/>
        <v>0</v>
      </c>
      <c r="K74" s="50">
        <f t="shared" si="5"/>
        <v>0</v>
      </c>
      <c r="L74" s="15"/>
      <c r="M74" s="15"/>
      <c r="N74" s="15"/>
      <c r="O74" s="15"/>
      <c r="P74" s="15"/>
      <c r="Q74" s="15"/>
      <c r="R74" s="15"/>
      <c r="S74" s="15"/>
    </row>
    <row r="75" spans="2:19" x14ac:dyDescent="0.3">
      <c r="B75" s="53">
        <v>2019</v>
      </c>
      <c r="C75" s="15" t="s">
        <v>417</v>
      </c>
      <c r="D75" s="15" t="s">
        <v>88</v>
      </c>
      <c r="E75" s="15">
        <v>2017</v>
      </c>
      <c r="F75" s="15" t="s">
        <v>307</v>
      </c>
      <c r="G75" s="15">
        <v>3</v>
      </c>
      <c r="H75" s="51">
        <v>2</v>
      </c>
      <c r="I75" s="50">
        <f t="shared" si="3"/>
        <v>2</v>
      </c>
      <c r="J75" s="50">
        <f t="shared" si="4"/>
        <v>0</v>
      </c>
      <c r="K75" s="50">
        <f t="shared" si="5"/>
        <v>0</v>
      </c>
      <c r="L75" s="15"/>
      <c r="M75" s="15"/>
      <c r="N75" s="15"/>
      <c r="O75" s="15"/>
      <c r="P75" s="15"/>
      <c r="Q75" s="15"/>
      <c r="R75" s="15"/>
      <c r="S75" s="15"/>
    </row>
    <row r="76" spans="2:19" x14ac:dyDescent="0.3">
      <c r="B76" s="53">
        <v>2019</v>
      </c>
      <c r="C76" s="15" t="s">
        <v>416</v>
      </c>
      <c r="D76" s="15" t="s">
        <v>88</v>
      </c>
      <c r="E76" s="15">
        <v>2019</v>
      </c>
      <c r="F76" s="15" t="s">
        <v>94</v>
      </c>
      <c r="G76" s="15">
        <v>5</v>
      </c>
      <c r="H76" s="51">
        <v>0</v>
      </c>
      <c r="I76" s="50">
        <f t="shared" si="3"/>
        <v>0</v>
      </c>
      <c r="J76" s="50">
        <f t="shared" si="4"/>
        <v>0</v>
      </c>
      <c r="K76" s="50">
        <f t="shared" si="5"/>
        <v>0</v>
      </c>
      <c r="L76" s="15"/>
      <c r="M76" s="15"/>
      <c r="N76" s="15"/>
      <c r="O76" s="15"/>
      <c r="P76" s="15"/>
      <c r="Q76" s="15"/>
      <c r="R76" s="15"/>
      <c r="S76" s="15"/>
    </row>
    <row r="77" spans="2:19" x14ac:dyDescent="0.3">
      <c r="B77" s="53">
        <v>2019</v>
      </c>
      <c r="C77" s="15" t="s">
        <v>415</v>
      </c>
      <c r="D77" s="15" t="s">
        <v>88</v>
      </c>
      <c r="E77" s="15">
        <v>2015</v>
      </c>
      <c r="F77" s="15" t="s">
        <v>99</v>
      </c>
      <c r="G77" s="15">
        <v>5</v>
      </c>
      <c r="H77" s="51">
        <v>0</v>
      </c>
      <c r="I77" s="50">
        <f t="shared" si="3"/>
        <v>0</v>
      </c>
      <c r="J77" s="50">
        <f t="shared" si="4"/>
        <v>0</v>
      </c>
      <c r="K77" s="50">
        <f t="shared" si="5"/>
        <v>0</v>
      </c>
      <c r="L77" s="15"/>
      <c r="M77" s="15"/>
      <c r="N77" s="15"/>
      <c r="O77" s="15"/>
      <c r="P77" s="15"/>
      <c r="Q77" s="15"/>
      <c r="R77" s="15"/>
      <c r="S77" s="15"/>
    </row>
    <row r="78" spans="2:19" x14ac:dyDescent="0.3">
      <c r="B78" s="53">
        <v>2019</v>
      </c>
      <c r="C78" s="15" t="s">
        <v>414</v>
      </c>
      <c r="D78" s="15" t="s">
        <v>413</v>
      </c>
      <c r="E78" s="15">
        <v>2018</v>
      </c>
      <c r="F78" s="15" t="s">
        <v>101</v>
      </c>
      <c r="G78" s="15">
        <v>4</v>
      </c>
      <c r="H78" s="51">
        <v>2</v>
      </c>
      <c r="I78" s="50">
        <f t="shared" si="3"/>
        <v>0</v>
      </c>
      <c r="J78" s="50">
        <f t="shared" si="4"/>
        <v>2</v>
      </c>
      <c r="K78" s="50">
        <f t="shared" si="5"/>
        <v>0</v>
      </c>
      <c r="L78" s="15"/>
      <c r="M78" s="15"/>
      <c r="N78" s="15"/>
      <c r="O78" s="15"/>
      <c r="P78" s="15"/>
      <c r="Q78" s="15"/>
      <c r="R78" s="15"/>
      <c r="S78" s="15"/>
    </row>
    <row r="79" spans="2:19" x14ac:dyDescent="0.3">
      <c r="B79" s="53">
        <v>2019</v>
      </c>
      <c r="C79" s="15" t="s">
        <v>412</v>
      </c>
      <c r="D79" s="15" t="s">
        <v>411</v>
      </c>
      <c r="E79" s="15">
        <v>2014</v>
      </c>
      <c r="F79" s="15" t="s">
        <v>94</v>
      </c>
      <c r="G79" s="15">
        <v>4</v>
      </c>
      <c r="H79" s="51">
        <v>14</v>
      </c>
      <c r="I79" s="50">
        <f t="shared" si="3"/>
        <v>0</v>
      </c>
      <c r="J79" s="50">
        <f t="shared" si="4"/>
        <v>14</v>
      </c>
      <c r="K79" s="50">
        <f t="shared" si="5"/>
        <v>0</v>
      </c>
      <c r="L79" s="15"/>
      <c r="M79" s="15"/>
      <c r="N79" s="15"/>
      <c r="O79" s="15"/>
      <c r="P79" s="15"/>
      <c r="Q79" s="15"/>
      <c r="R79" s="15"/>
      <c r="S79" s="15"/>
    </row>
    <row r="80" spans="2:19" x14ac:dyDescent="0.3">
      <c r="B80" s="53">
        <v>2019</v>
      </c>
      <c r="C80" s="15" t="s">
        <v>410</v>
      </c>
      <c r="D80" s="15" t="s">
        <v>409</v>
      </c>
      <c r="E80" s="15">
        <v>2021</v>
      </c>
      <c r="F80" s="15" t="s">
        <v>85</v>
      </c>
      <c r="G80" s="15">
        <v>5</v>
      </c>
      <c r="H80" s="51">
        <v>0</v>
      </c>
      <c r="I80" s="50">
        <f t="shared" si="3"/>
        <v>0</v>
      </c>
      <c r="J80" s="50">
        <f t="shared" si="4"/>
        <v>0</v>
      </c>
      <c r="K80" s="50">
        <f t="shared" si="5"/>
        <v>0</v>
      </c>
      <c r="L80" s="15"/>
      <c r="M80" s="15"/>
      <c r="N80" s="15"/>
      <c r="O80" s="15"/>
      <c r="P80" s="15"/>
      <c r="Q80" s="15"/>
      <c r="R80" s="15"/>
      <c r="S80" s="15"/>
    </row>
    <row r="81" spans="2:19" x14ac:dyDescent="0.3">
      <c r="B81" s="53">
        <v>2019</v>
      </c>
      <c r="C81" s="15" t="s">
        <v>408</v>
      </c>
      <c r="D81" s="15" t="s">
        <v>407</v>
      </c>
      <c r="E81" s="15">
        <v>2021</v>
      </c>
      <c r="F81" s="15" t="s">
        <v>77</v>
      </c>
      <c r="G81" s="15">
        <v>5</v>
      </c>
      <c r="H81" s="51">
        <v>0</v>
      </c>
      <c r="I81" s="50">
        <f t="shared" si="3"/>
        <v>0</v>
      </c>
      <c r="J81" s="50">
        <f t="shared" si="4"/>
        <v>0</v>
      </c>
      <c r="K81" s="50">
        <f t="shared" si="5"/>
        <v>0</v>
      </c>
      <c r="L81" s="15"/>
      <c r="M81" s="15"/>
      <c r="N81" s="15"/>
      <c r="O81" s="15"/>
      <c r="P81" s="15"/>
      <c r="Q81" s="15"/>
      <c r="R81" s="15"/>
      <c r="S81" s="15"/>
    </row>
    <row r="82" spans="2:19" x14ac:dyDescent="0.3">
      <c r="B82" s="53">
        <v>2019</v>
      </c>
      <c r="C82" s="15" t="s">
        <v>406</v>
      </c>
      <c r="D82" s="15" t="s">
        <v>88</v>
      </c>
      <c r="E82" s="15">
        <v>2017</v>
      </c>
      <c r="F82" s="15" t="s">
        <v>117</v>
      </c>
      <c r="G82" s="15">
        <v>5</v>
      </c>
      <c r="H82" s="51">
        <v>19</v>
      </c>
      <c r="I82" s="50">
        <f t="shared" si="3"/>
        <v>0</v>
      </c>
      <c r="J82" s="50">
        <f t="shared" si="4"/>
        <v>0</v>
      </c>
      <c r="K82" s="50">
        <f t="shared" si="5"/>
        <v>19</v>
      </c>
      <c r="L82" s="15"/>
      <c r="M82" s="15"/>
      <c r="N82" s="15"/>
      <c r="O82" s="15"/>
      <c r="P82" s="15"/>
      <c r="Q82" s="15"/>
      <c r="R82" s="15"/>
      <c r="S82" s="15"/>
    </row>
    <row r="83" spans="2:19" x14ac:dyDescent="0.3">
      <c r="B83" s="53">
        <v>2019</v>
      </c>
      <c r="C83" s="15" t="s">
        <v>405</v>
      </c>
      <c r="D83" s="15" t="s">
        <v>88</v>
      </c>
      <c r="E83" s="15">
        <v>2019</v>
      </c>
      <c r="F83" s="15" t="s">
        <v>77</v>
      </c>
      <c r="G83" s="15">
        <v>5</v>
      </c>
      <c r="H83" s="51">
        <v>12</v>
      </c>
      <c r="I83" s="50">
        <f t="shared" si="3"/>
        <v>0</v>
      </c>
      <c r="J83" s="50">
        <f t="shared" si="4"/>
        <v>0</v>
      </c>
      <c r="K83" s="50">
        <f t="shared" si="5"/>
        <v>12</v>
      </c>
      <c r="L83" s="15"/>
      <c r="M83" s="15"/>
      <c r="N83" s="15"/>
      <c r="O83" s="15"/>
      <c r="P83" s="15"/>
      <c r="Q83" s="15"/>
      <c r="R83" s="15"/>
      <c r="S83" s="15"/>
    </row>
    <row r="84" spans="2:19" x14ac:dyDescent="0.3">
      <c r="B84" s="53">
        <v>2019</v>
      </c>
      <c r="C84" s="15" t="s">
        <v>404</v>
      </c>
      <c r="D84" s="15" t="s">
        <v>88</v>
      </c>
      <c r="E84" s="15">
        <v>2020</v>
      </c>
      <c r="F84" s="15" t="s">
        <v>117</v>
      </c>
      <c r="G84" s="15">
        <v>4</v>
      </c>
      <c r="H84" s="51">
        <v>0</v>
      </c>
      <c r="I84" s="50">
        <f t="shared" si="3"/>
        <v>0</v>
      </c>
      <c r="J84" s="50">
        <f t="shared" si="4"/>
        <v>0</v>
      </c>
      <c r="K84" s="50">
        <f t="shared" si="5"/>
        <v>0</v>
      </c>
      <c r="L84" s="15"/>
      <c r="M84" s="15"/>
      <c r="N84" s="15"/>
      <c r="O84" s="15"/>
      <c r="P84" s="15"/>
      <c r="Q84" s="15"/>
      <c r="R84" s="15"/>
      <c r="S84" s="15"/>
    </row>
    <row r="85" spans="2:19" x14ac:dyDescent="0.3">
      <c r="B85" s="53">
        <v>2019</v>
      </c>
      <c r="C85" s="15" t="s">
        <v>403</v>
      </c>
      <c r="D85" s="15" t="s">
        <v>402</v>
      </c>
      <c r="E85" s="15">
        <v>2015</v>
      </c>
      <c r="F85" s="15" t="s">
        <v>117</v>
      </c>
      <c r="G85" s="15">
        <v>5</v>
      </c>
      <c r="H85" s="51">
        <v>24</v>
      </c>
      <c r="I85" s="50">
        <f t="shared" si="3"/>
        <v>0</v>
      </c>
      <c r="J85" s="50">
        <f t="shared" si="4"/>
        <v>0</v>
      </c>
      <c r="K85" s="50">
        <f t="shared" si="5"/>
        <v>24</v>
      </c>
      <c r="L85" s="15"/>
      <c r="M85" s="15"/>
      <c r="N85" s="15"/>
      <c r="O85" s="15"/>
      <c r="P85" s="15"/>
      <c r="Q85" s="15"/>
      <c r="R85" s="15"/>
      <c r="S85" s="15"/>
    </row>
    <row r="86" spans="2:19" x14ac:dyDescent="0.3">
      <c r="B86" s="53">
        <v>2019</v>
      </c>
      <c r="C86" s="15" t="s">
        <v>400</v>
      </c>
      <c r="D86" s="15" t="s">
        <v>401</v>
      </c>
      <c r="E86" s="15">
        <v>2015</v>
      </c>
      <c r="F86" s="15" t="s">
        <v>94</v>
      </c>
      <c r="G86" s="15">
        <v>5</v>
      </c>
      <c r="H86" s="51">
        <v>0</v>
      </c>
      <c r="I86" s="50">
        <f t="shared" si="3"/>
        <v>0</v>
      </c>
      <c r="J86" s="50">
        <f t="shared" si="4"/>
        <v>0</v>
      </c>
      <c r="K86" s="50">
        <f t="shared" si="5"/>
        <v>0</v>
      </c>
      <c r="L86" s="15"/>
      <c r="M86" s="15"/>
      <c r="N86" s="15"/>
      <c r="O86" s="15"/>
      <c r="P86" s="15"/>
      <c r="Q86" s="15"/>
      <c r="R86" s="15"/>
      <c r="S86" s="15"/>
    </row>
    <row r="87" spans="2:19" x14ac:dyDescent="0.3">
      <c r="B87" s="53">
        <v>2019</v>
      </c>
      <c r="C87" s="15" t="s">
        <v>400</v>
      </c>
      <c r="D87" s="15" t="s">
        <v>399</v>
      </c>
      <c r="E87" s="15">
        <v>2020</v>
      </c>
      <c r="F87" s="15" t="s">
        <v>117</v>
      </c>
      <c r="G87" s="15">
        <v>5</v>
      </c>
      <c r="H87" s="51">
        <v>8</v>
      </c>
      <c r="I87" s="50">
        <f t="shared" si="3"/>
        <v>0</v>
      </c>
      <c r="J87" s="50">
        <f t="shared" si="4"/>
        <v>0</v>
      </c>
      <c r="K87" s="50">
        <f t="shared" si="5"/>
        <v>8</v>
      </c>
      <c r="L87" s="15"/>
      <c r="M87" s="15"/>
      <c r="N87" s="15"/>
      <c r="O87" s="15"/>
      <c r="P87" s="15"/>
      <c r="Q87" s="15"/>
      <c r="R87" s="15"/>
      <c r="S87" s="15"/>
    </row>
    <row r="88" spans="2:19" x14ac:dyDescent="0.3">
      <c r="B88" s="53">
        <v>2019</v>
      </c>
      <c r="C88" s="15" t="s">
        <v>398</v>
      </c>
      <c r="D88" s="15" t="s">
        <v>88</v>
      </c>
      <c r="E88" s="15">
        <v>2014</v>
      </c>
      <c r="F88" s="15" t="s">
        <v>94</v>
      </c>
      <c r="G88" s="15">
        <v>4</v>
      </c>
      <c r="H88" s="51">
        <v>253</v>
      </c>
      <c r="I88" s="50">
        <f t="shared" si="3"/>
        <v>0</v>
      </c>
      <c r="J88" s="50">
        <f t="shared" si="4"/>
        <v>253</v>
      </c>
      <c r="K88" s="50">
        <f t="shared" si="5"/>
        <v>0</v>
      </c>
      <c r="L88" s="15"/>
      <c r="M88" s="15"/>
      <c r="N88" s="15"/>
      <c r="O88" s="15"/>
      <c r="P88" s="15"/>
      <c r="Q88" s="15"/>
      <c r="R88" s="15"/>
      <c r="S88" s="15"/>
    </row>
    <row r="89" spans="2:19" x14ac:dyDescent="0.3">
      <c r="B89" s="53">
        <v>2019</v>
      </c>
      <c r="C89" s="15" t="s">
        <v>398</v>
      </c>
      <c r="D89" s="15" t="s">
        <v>397</v>
      </c>
      <c r="E89" s="15">
        <v>2020</v>
      </c>
      <c r="F89" s="15" t="s">
        <v>94</v>
      </c>
      <c r="G89" s="15">
        <v>3</v>
      </c>
      <c r="H89" s="51">
        <v>0</v>
      </c>
      <c r="I89" s="50">
        <f t="shared" si="3"/>
        <v>0</v>
      </c>
      <c r="J89" s="50">
        <f t="shared" si="4"/>
        <v>0</v>
      </c>
      <c r="K89" s="50">
        <f t="shared" si="5"/>
        <v>0</v>
      </c>
      <c r="L89" s="15"/>
      <c r="M89" s="15"/>
      <c r="N89" s="15"/>
      <c r="O89" s="15"/>
      <c r="P89" s="15"/>
      <c r="Q89" s="15"/>
      <c r="R89" s="15"/>
      <c r="S89" s="15"/>
    </row>
    <row r="90" spans="2:19" x14ac:dyDescent="0.3">
      <c r="B90" s="53">
        <v>2019</v>
      </c>
      <c r="C90" s="15" t="s">
        <v>396</v>
      </c>
      <c r="D90" s="15" t="s">
        <v>395</v>
      </c>
      <c r="E90" s="15">
        <v>2015</v>
      </c>
      <c r="F90" s="15" t="s">
        <v>94</v>
      </c>
      <c r="G90" s="15">
        <v>4</v>
      </c>
      <c r="H90" s="51">
        <v>185</v>
      </c>
      <c r="I90" s="50">
        <f t="shared" si="3"/>
        <v>0</v>
      </c>
      <c r="J90" s="50">
        <f t="shared" si="4"/>
        <v>185</v>
      </c>
      <c r="K90" s="50">
        <f t="shared" si="5"/>
        <v>0</v>
      </c>
      <c r="L90" s="15"/>
      <c r="M90" s="15"/>
      <c r="N90" s="15"/>
      <c r="O90" s="15"/>
      <c r="P90" s="15"/>
      <c r="Q90" s="15"/>
      <c r="R90" s="15"/>
      <c r="S90" s="15"/>
    </row>
    <row r="91" spans="2:19" x14ac:dyDescent="0.3">
      <c r="B91" s="53">
        <v>2019</v>
      </c>
      <c r="C91" s="15" t="s">
        <v>394</v>
      </c>
      <c r="D91" s="15" t="s">
        <v>88</v>
      </c>
      <c r="E91" s="15">
        <v>2017</v>
      </c>
      <c r="F91" s="15" t="s">
        <v>117</v>
      </c>
      <c r="G91" s="15">
        <v>5</v>
      </c>
      <c r="H91" s="51">
        <v>7</v>
      </c>
      <c r="I91" s="50">
        <f t="shared" si="3"/>
        <v>0</v>
      </c>
      <c r="J91" s="50">
        <f t="shared" si="4"/>
        <v>0</v>
      </c>
      <c r="K91" s="50">
        <f t="shared" si="5"/>
        <v>7</v>
      </c>
      <c r="L91" s="15"/>
      <c r="M91" s="15"/>
      <c r="N91" s="15"/>
      <c r="O91" s="15"/>
      <c r="P91" s="15"/>
      <c r="Q91" s="15"/>
      <c r="R91" s="15"/>
      <c r="S91" s="15"/>
    </row>
    <row r="92" spans="2:19" x14ac:dyDescent="0.3">
      <c r="B92" s="53">
        <v>2019</v>
      </c>
      <c r="C92" s="15" t="s">
        <v>393</v>
      </c>
      <c r="D92" s="15" t="s">
        <v>88</v>
      </c>
      <c r="E92" s="15">
        <v>2016</v>
      </c>
      <c r="F92" s="15" t="s">
        <v>117</v>
      </c>
      <c r="G92" s="15">
        <v>5</v>
      </c>
      <c r="H92" s="51">
        <v>2</v>
      </c>
      <c r="I92" s="50">
        <f t="shared" si="3"/>
        <v>0</v>
      </c>
      <c r="J92" s="50">
        <f t="shared" si="4"/>
        <v>0</v>
      </c>
      <c r="K92" s="50">
        <f t="shared" si="5"/>
        <v>2</v>
      </c>
      <c r="L92" s="15"/>
      <c r="M92" s="15"/>
      <c r="N92" s="15"/>
      <c r="O92" s="15"/>
      <c r="P92" s="15"/>
      <c r="Q92" s="15"/>
      <c r="R92" s="15"/>
      <c r="S92" s="15"/>
    </row>
    <row r="93" spans="2:19" x14ac:dyDescent="0.3">
      <c r="B93" s="53">
        <v>2019</v>
      </c>
      <c r="C93" s="15" t="s">
        <v>392</v>
      </c>
      <c r="D93" s="15" t="s">
        <v>391</v>
      </c>
      <c r="E93" s="15">
        <v>2017</v>
      </c>
      <c r="F93" s="15" t="s">
        <v>82</v>
      </c>
      <c r="G93" s="15">
        <v>5</v>
      </c>
      <c r="H93" s="51">
        <v>30</v>
      </c>
      <c r="I93" s="50">
        <f t="shared" si="3"/>
        <v>0</v>
      </c>
      <c r="J93" s="50">
        <f t="shared" si="4"/>
        <v>0</v>
      </c>
      <c r="K93" s="50">
        <f t="shared" si="5"/>
        <v>30</v>
      </c>
      <c r="L93" s="15"/>
      <c r="M93" s="15"/>
      <c r="N93" s="15"/>
      <c r="O93" s="15"/>
      <c r="P93" s="15"/>
      <c r="Q93" s="15"/>
      <c r="R93" s="15"/>
      <c r="S93" s="15"/>
    </row>
    <row r="94" spans="2:19" x14ac:dyDescent="0.3">
      <c r="B94" s="53">
        <v>2019</v>
      </c>
      <c r="C94" s="15" t="s">
        <v>390</v>
      </c>
      <c r="D94" s="15" t="s">
        <v>389</v>
      </c>
      <c r="E94" s="15">
        <v>2018</v>
      </c>
      <c r="F94" s="15" t="s">
        <v>77</v>
      </c>
      <c r="G94" s="15">
        <v>5</v>
      </c>
      <c r="H94" s="51">
        <v>0</v>
      </c>
      <c r="I94" s="50">
        <f t="shared" si="3"/>
        <v>0</v>
      </c>
      <c r="J94" s="50">
        <f t="shared" si="4"/>
        <v>0</v>
      </c>
      <c r="K94" s="50">
        <f t="shared" si="5"/>
        <v>0</v>
      </c>
      <c r="L94" s="15"/>
      <c r="M94" s="15"/>
      <c r="N94" s="15"/>
      <c r="O94" s="15"/>
      <c r="P94" s="15"/>
      <c r="Q94" s="15"/>
      <c r="R94" s="15"/>
      <c r="S94" s="15"/>
    </row>
    <row r="95" spans="2:19" x14ac:dyDescent="0.3">
      <c r="B95" s="53">
        <v>2019</v>
      </c>
      <c r="C95" s="15" t="s">
        <v>388</v>
      </c>
      <c r="D95" s="15" t="s">
        <v>387</v>
      </c>
      <c r="E95" s="15">
        <v>2018</v>
      </c>
      <c r="F95" s="15" t="s">
        <v>77</v>
      </c>
      <c r="G95" s="15">
        <v>5</v>
      </c>
      <c r="H95" s="51">
        <v>0</v>
      </c>
      <c r="I95" s="50">
        <f t="shared" si="3"/>
        <v>0</v>
      </c>
      <c r="J95" s="50">
        <f t="shared" si="4"/>
        <v>0</v>
      </c>
      <c r="K95" s="50">
        <f t="shared" si="5"/>
        <v>0</v>
      </c>
      <c r="L95" s="15"/>
      <c r="M95" s="15"/>
      <c r="N95" s="15"/>
      <c r="O95" s="15"/>
      <c r="P95" s="15"/>
      <c r="Q95" s="15"/>
      <c r="R95" s="15"/>
      <c r="S95" s="15"/>
    </row>
    <row r="96" spans="2:19" x14ac:dyDescent="0.3">
      <c r="B96" s="53">
        <v>2019</v>
      </c>
      <c r="C96" s="15" t="s">
        <v>386</v>
      </c>
      <c r="D96" s="15" t="s">
        <v>385</v>
      </c>
      <c r="E96" s="15">
        <v>2015</v>
      </c>
      <c r="F96" s="15" t="s">
        <v>82</v>
      </c>
      <c r="G96" s="15">
        <v>5</v>
      </c>
      <c r="H96" s="51">
        <v>38</v>
      </c>
      <c r="I96" s="50">
        <f t="shared" si="3"/>
        <v>0</v>
      </c>
      <c r="J96" s="50">
        <f t="shared" si="4"/>
        <v>0</v>
      </c>
      <c r="K96" s="50">
        <f t="shared" si="5"/>
        <v>38</v>
      </c>
      <c r="L96" s="15"/>
      <c r="M96" s="15"/>
      <c r="N96" s="15"/>
      <c r="O96" s="15"/>
      <c r="P96" s="15"/>
      <c r="Q96" s="15"/>
      <c r="R96" s="15"/>
      <c r="S96" s="15"/>
    </row>
    <row r="97" spans="2:19" x14ac:dyDescent="0.3">
      <c r="B97" s="53">
        <v>2019</v>
      </c>
      <c r="C97" s="15" t="s">
        <v>384</v>
      </c>
      <c r="D97" s="15" t="s">
        <v>383</v>
      </c>
      <c r="E97" s="15">
        <v>2015</v>
      </c>
      <c r="F97" s="15" t="s">
        <v>117</v>
      </c>
      <c r="G97" s="15">
        <v>5</v>
      </c>
      <c r="H97" s="51">
        <v>0</v>
      </c>
      <c r="I97" s="50">
        <f t="shared" si="3"/>
        <v>0</v>
      </c>
      <c r="J97" s="50">
        <f t="shared" si="4"/>
        <v>0</v>
      </c>
      <c r="K97" s="50">
        <f t="shared" si="5"/>
        <v>0</v>
      </c>
      <c r="L97" s="15"/>
      <c r="M97" s="15"/>
      <c r="N97" s="15"/>
      <c r="O97" s="15"/>
      <c r="P97" s="15"/>
      <c r="Q97" s="15"/>
      <c r="R97" s="15"/>
      <c r="S97" s="15"/>
    </row>
    <row r="98" spans="2:19" x14ac:dyDescent="0.3">
      <c r="B98" s="53">
        <v>2019</v>
      </c>
      <c r="C98" s="15" t="s">
        <v>382</v>
      </c>
      <c r="D98" s="15" t="s">
        <v>88</v>
      </c>
      <c r="E98" s="15">
        <v>2013</v>
      </c>
      <c r="F98" s="15" t="s">
        <v>85</v>
      </c>
      <c r="G98" s="15">
        <v>5</v>
      </c>
      <c r="H98" s="51">
        <v>0</v>
      </c>
      <c r="I98" s="50">
        <f t="shared" si="3"/>
        <v>0</v>
      </c>
      <c r="J98" s="50">
        <f t="shared" si="4"/>
        <v>0</v>
      </c>
      <c r="K98" s="50">
        <f t="shared" si="5"/>
        <v>0</v>
      </c>
      <c r="L98" s="15"/>
      <c r="M98" s="15"/>
      <c r="N98" s="15"/>
      <c r="O98" s="15"/>
      <c r="P98" s="15"/>
      <c r="Q98" s="15"/>
      <c r="R98" s="15"/>
      <c r="S98" s="15"/>
    </row>
    <row r="99" spans="2:19" x14ac:dyDescent="0.3">
      <c r="B99" s="53">
        <v>2019</v>
      </c>
      <c r="C99" s="15" t="s">
        <v>381</v>
      </c>
      <c r="D99" s="15" t="s">
        <v>380</v>
      </c>
      <c r="E99" s="15">
        <v>2020</v>
      </c>
      <c r="F99" s="15" t="s">
        <v>137</v>
      </c>
      <c r="G99" s="15">
        <v>5</v>
      </c>
      <c r="H99" s="51">
        <v>0</v>
      </c>
      <c r="I99" s="50">
        <f t="shared" si="3"/>
        <v>0</v>
      </c>
      <c r="J99" s="50">
        <f t="shared" si="4"/>
        <v>0</v>
      </c>
      <c r="K99" s="50">
        <f t="shared" si="5"/>
        <v>0</v>
      </c>
      <c r="L99" s="15"/>
      <c r="M99" s="15"/>
      <c r="N99" s="15"/>
      <c r="O99" s="15"/>
      <c r="P99" s="15"/>
      <c r="Q99" s="15"/>
      <c r="R99" s="15"/>
      <c r="S99" s="15"/>
    </row>
    <row r="100" spans="2:19" x14ac:dyDescent="0.3">
      <c r="B100" s="53">
        <v>2019</v>
      </c>
      <c r="C100" s="15" t="s">
        <v>379</v>
      </c>
      <c r="D100" s="15" t="s">
        <v>88</v>
      </c>
      <c r="E100" s="15">
        <v>2017</v>
      </c>
      <c r="F100" s="15" t="s">
        <v>82</v>
      </c>
      <c r="G100" s="15">
        <v>5</v>
      </c>
      <c r="H100" s="51">
        <v>25</v>
      </c>
      <c r="I100" s="50">
        <f t="shared" si="3"/>
        <v>0</v>
      </c>
      <c r="J100" s="50">
        <f t="shared" si="4"/>
        <v>0</v>
      </c>
      <c r="K100" s="50">
        <f t="shared" si="5"/>
        <v>25</v>
      </c>
      <c r="L100" s="15"/>
      <c r="M100" s="15"/>
      <c r="N100" s="15"/>
      <c r="O100" s="15"/>
      <c r="P100" s="15"/>
      <c r="Q100" s="15"/>
      <c r="R100" s="15"/>
      <c r="S100" s="15"/>
    </row>
    <row r="101" spans="2:19" x14ac:dyDescent="0.3">
      <c r="B101" s="53">
        <v>2019</v>
      </c>
      <c r="C101" s="15" t="s">
        <v>378</v>
      </c>
      <c r="D101" s="15" t="s">
        <v>377</v>
      </c>
      <c r="E101" s="15">
        <v>2017</v>
      </c>
      <c r="F101" s="15" t="s">
        <v>82</v>
      </c>
      <c r="G101" s="15">
        <v>5</v>
      </c>
      <c r="H101" s="51">
        <v>8</v>
      </c>
      <c r="I101" s="50">
        <f t="shared" si="3"/>
        <v>0</v>
      </c>
      <c r="J101" s="50">
        <f t="shared" si="4"/>
        <v>0</v>
      </c>
      <c r="K101" s="50">
        <f t="shared" si="5"/>
        <v>8</v>
      </c>
      <c r="L101" s="15"/>
      <c r="M101" s="15"/>
      <c r="N101" s="15"/>
      <c r="O101" s="15"/>
      <c r="P101" s="15"/>
      <c r="Q101" s="15"/>
      <c r="R101" s="15"/>
      <c r="S101" s="15"/>
    </row>
    <row r="102" spans="2:19" x14ac:dyDescent="0.3">
      <c r="B102" s="53">
        <v>2019</v>
      </c>
      <c r="C102" s="15" t="s">
        <v>376</v>
      </c>
      <c r="D102" s="15" t="s">
        <v>375</v>
      </c>
      <c r="E102" s="15">
        <v>2018</v>
      </c>
      <c r="F102" s="15" t="s">
        <v>85</v>
      </c>
      <c r="G102" s="15">
        <v>5</v>
      </c>
      <c r="H102" s="51">
        <v>14</v>
      </c>
      <c r="I102" s="50">
        <f t="shared" si="3"/>
        <v>0</v>
      </c>
      <c r="J102" s="50">
        <f t="shared" si="4"/>
        <v>0</v>
      </c>
      <c r="K102" s="50">
        <f t="shared" si="5"/>
        <v>14</v>
      </c>
      <c r="L102" s="15"/>
      <c r="M102" s="15"/>
      <c r="N102" s="15"/>
      <c r="O102" s="15"/>
      <c r="P102" s="15"/>
      <c r="Q102" s="15"/>
      <c r="R102" s="15"/>
      <c r="S102" s="15"/>
    </row>
    <row r="103" spans="2:19" x14ac:dyDescent="0.3">
      <c r="B103" s="53">
        <v>2019</v>
      </c>
      <c r="C103" s="15" t="s">
        <v>374</v>
      </c>
      <c r="D103" s="15" t="s">
        <v>373</v>
      </c>
      <c r="E103" s="15">
        <v>2015</v>
      </c>
      <c r="F103" s="15" t="s">
        <v>90</v>
      </c>
      <c r="G103" s="15">
        <v>5</v>
      </c>
      <c r="H103" s="51">
        <v>3</v>
      </c>
      <c r="I103" s="50">
        <f t="shared" si="3"/>
        <v>0</v>
      </c>
      <c r="J103" s="50">
        <f t="shared" si="4"/>
        <v>0</v>
      </c>
      <c r="K103" s="50">
        <f t="shared" si="5"/>
        <v>3</v>
      </c>
      <c r="L103" s="15"/>
      <c r="M103" s="15"/>
      <c r="N103" s="15"/>
      <c r="O103" s="15"/>
      <c r="P103" s="15"/>
      <c r="Q103" s="15"/>
      <c r="R103" s="15"/>
      <c r="S103" s="15"/>
    </row>
    <row r="104" spans="2:19" x14ac:dyDescent="0.3">
      <c r="B104" s="53">
        <v>2019</v>
      </c>
      <c r="C104" s="15" t="s">
        <v>372</v>
      </c>
      <c r="D104" s="15" t="s">
        <v>88</v>
      </c>
      <c r="E104" s="15">
        <v>2015</v>
      </c>
      <c r="F104" s="15" t="s">
        <v>85</v>
      </c>
      <c r="G104" s="15">
        <v>5</v>
      </c>
      <c r="H104" s="51">
        <v>1</v>
      </c>
      <c r="I104" s="50">
        <f t="shared" si="3"/>
        <v>0</v>
      </c>
      <c r="J104" s="50">
        <f t="shared" si="4"/>
        <v>0</v>
      </c>
      <c r="K104" s="50">
        <f t="shared" si="5"/>
        <v>1</v>
      </c>
      <c r="L104" s="15"/>
      <c r="M104" s="15"/>
      <c r="N104" s="15"/>
      <c r="O104" s="15"/>
      <c r="P104" s="15"/>
      <c r="Q104" s="15"/>
      <c r="R104" s="15"/>
      <c r="S104" s="15"/>
    </row>
    <row r="105" spans="2:19" x14ac:dyDescent="0.3">
      <c r="B105" s="53">
        <v>2019</v>
      </c>
      <c r="C105" s="15" t="s">
        <v>371</v>
      </c>
      <c r="D105" s="15" t="s">
        <v>88</v>
      </c>
      <c r="E105" s="15">
        <v>2013</v>
      </c>
      <c r="F105" s="15" t="s">
        <v>82</v>
      </c>
      <c r="G105" s="15">
        <v>5</v>
      </c>
      <c r="H105" s="51">
        <v>0</v>
      </c>
      <c r="I105" s="50">
        <f t="shared" si="3"/>
        <v>0</v>
      </c>
      <c r="J105" s="50">
        <f t="shared" si="4"/>
        <v>0</v>
      </c>
      <c r="K105" s="50">
        <f t="shared" si="5"/>
        <v>0</v>
      </c>
      <c r="L105" s="15"/>
      <c r="M105" s="15"/>
      <c r="N105" s="15"/>
      <c r="O105" s="15"/>
      <c r="P105" s="15"/>
      <c r="Q105" s="15"/>
      <c r="R105" s="15"/>
      <c r="S105" s="15"/>
    </row>
    <row r="106" spans="2:19" x14ac:dyDescent="0.3">
      <c r="B106" s="53">
        <v>2019</v>
      </c>
      <c r="C106" s="15" t="s">
        <v>371</v>
      </c>
      <c r="D106" s="15" t="s">
        <v>370</v>
      </c>
      <c r="E106" s="15">
        <v>2019</v>
      </c>
      <c r="F106" s="15" t="s">
        <v>82</v>
      </c>
      <c r="G106" s="15">
        <v>4</v>
      </c>
      <c r="H106" s="51">
        <v>1</v>
      </c>
      <c r="I106" s="50">
        <f t="shared" si="3"/>
        <v>0</v>
      </c>
      <c r="J106" s="50">
        <f t="shared" si="4"/>
        <v>1</v>
      </c>
      <c r="K106" s="50">
        <f t="shared" si="5"/>
        <v>0</v>
      </c>
      <c r="L106" s="15"/>
      <c r="M106" s="15"/>
      <c r="N106" s="15"/>
      <c r="O106" s="15"/>
      <c r="P106" s="15"/>
      <c r="Q106" s="15"/>
      <c r="R106" s="15"/>
      <c r="S106" s="15"/>
    </row>
    <row r="107" spans="2:19" x14ac:dyDescent="0.3">
      <c r="B107" s="53">
        <v>2019</v>
      </c>
      <c r="C107" s="15" t="s">
        <v>369</v>
      </c>
      <c r="D107" s="15" t="s">
        <v>368</v>
      </c>
      <c r="E107" s="15">
        <v>2017</v>
      </c>
      <c r="F107" s="15" t="s">
        <v>82</v>
      </c>
      <c r="G107" s="15">
        <v>5</v>
      </c>
      <c r="H107" s="51">
        <v>12</v>
      </c>
      <c r="I107" s="50">
        <f t="shared" si="3"/>
        <v>0</v>
      </c>
      <c r="J107" s="50">
        <f t="shared" si="4"/>
        <v>0</v>
      </c>
      <c r="K107" s="50">
        <f t="shared" si="5"/>
        <v>12</v>
      </c>
      <c r="L107" s="15"/>
      <c r="M107" s="15"/>
      <c r="N107" s="15"/>
      <c r="O107" s="15"/>
      <c r="P107" s="15"/>
      <c r="Q107" s="15"/>
      <c r="R107" s="15"/>
      <c r="S107" s="15"/>
    </row>
    <row r="108" spans="2:19" x14ac:dyDescent="0.3">
      <c r="B108" s="53">
        <v>2019</v>
      </c>
      <c r="C108" s="15" t="s">
        <v>367</v>
      </c>
      <c r="D108" s="15" t="s">
        <v>88</v>
      </c>
      <c r="E108" s="15">
        <v>2014</v>
      </c>
      <c r="F108" s="15" t="s">
        <v>82</v>
      </c>
      <c r="G108" s="15">
        <v>5</v>
      </c>
      <c r="H108" s="51">
        <v>0</v>
      </c>
      <c r="I108" s="50">
        <f t="shared" si="3"/>
        <v>0</v>
      </c>
      <c r="J108" s="50">
        <f t="shared" si="4"/>
        <v>0</v>
      </c>
      <c r="K108" s="50">
        <f t="shared" si="5"/>
        <v>0</v>
      </c>
      <c r="L108" s="15"/>
      <c r="M108" s="15"/>
      <c r="N108" s="15"/>
      <c r="O108" s="15"/>
      <c r="P108" s="15"/>
      <c r="Q108" s="15"/>
      <c r="R108" s="15"/>
      <c r="S108" s="15"/>
    </row>
    <row r="109" spans="2:19" x14ac:dyDescent="0.3">
      <c r="B109" s="53">
        <v>2019</v>
      </c>
      <c r="C109" s="15" t="s">
        <v>367</v>
      </c>
      <c r="D109" s="15" t="s">
        <v>366</v>
      </c>
      <c r="E109" s="15">
        <v>2019</v>
      </c>
      <c r="F109" s="15" t="s">
        <v>82</v>
      </c>
      <c r="G109" s="15">
        <v>3</v>
      </c>
      <c r="H109" s="51">
        <v>45</v>
      </c>
      <c r="I109" s="50">
        <f t="shared" si="3"/>
        <v>45</v>
      </c>
      <c r="J109" s="50">
        <f t="shared" si="4"/>
        <v>0</v>
      </c>
      <c r="K109" s="50">
        <f t="shared" si="5"/>
        <v>0</v>
      </c>
      <c r="L109" s="15"/>
      <c r="M109" s="15"/>
      <c r="N109" s="15"/>
      <c r="O109" s="15"/>
      <c r="P109" s="15"/>
      <c r="Q109" s="15"/>
      <c r="R109" s="15"/>
      <c r="S109" s="15"/>
    </row>
    <row r="110" spans="2:19" x14ac:dyDescent="0.3">
      <c r="B110" s="53">
        <v>2019</v>
      </c>
      <c r="C110" s="15" t="s">
        <v>365</v>
      </c>
      <c r="D110" s="15" t="s">
        <v>364</v>
      </c>
      <c r="E110" s="15">
        <v>2018</v>
      </c>
      <c r="F110" s="15" t="s">
        <v>77</v>
      </c>
      <c r="G110" s="15">
        <v>1</v>
      </c>
      <c r="H110" s="51">
        <v>5</v>
      </c>
      <c r="I110" s="50">
        <f t="shared" si="3"/>
        <v>5</v>
      </c>
      <c r="J110" s="50">
        <f t="shared" si="4"/>
        <v>0</v>
      </c>
      <c r="K110" s="50">
        <f t="shared" si="5"/>
        <v>0</v>
      </c>
      <c r="L110" s="15"/>
      <c r="M110" s="15"/>
      <c r="N110" s="15"/>
      <c r="O110" s="15"/>
      <c r="P110" s="15"/>
      <c r="Q110" s="15"/>
      <c r="R110" s="15"/>
      <c r="S110" s="15"/>
    </row>
    <row r="111" spans="2:19" x14ac:dyDescent="0.3">
      <c r="B111" s="53">
        <v>2019</v>
      </c>
      <c r="C111" s="15" t="s">
        <v>363</v>
      </c>
      <c r="D111" s="15" t="s">
        <v>88</v>
      </c>
      <c r="E111" s="15">
        <v>2013</v>
      </c>
      <c r="F111" s="15" t="s">
        <v>101</v>
      </c>
      <c r="G111" s="15">
        <v>5</v>
      </c>
      <c r="H111" s="51">
        <v>0</v>
      </c>
      <c r="I111" s="50">
        <f t="shared" si="3"/>
        <v>0</v>
      </c>
      <c r="J111" s="50">
        <f t="shared" si="4"/>
        <v>0</v>
      </c>
      <c r="K111" s="50">
        <f t="shared" si="5"/>
        <v>0</v>
      </c>
      <c r="L111" s="15"/>
      <c r="M111" s="15"/>
      <c r="N111" s="15"/>
      <c r="O111" s="15"/>
      <c r="P111" s="15"/>
      <c r="Q111" s="15"/>
      <c r="R111" s="15"/>
      <c r="S111" s="15"/>
    </row>
    <row r="112" spans="2:19" x14ac:dyDescent="0.3">
      <c r="B112" s="53">
        <v>2019</v>
      </c>
      <c r="C112" s="15" t="s">
        <v>362</v>
      </c>
      <c r="D112" s="15" t="s">
        <v>361</v>
      </c>
      <c r="E112" s="15">
        <v>2019</v>
      </c>
      <c r="F112" s="15" t="s">
        <v>117</v>
      </c>
      <c r="G112" s="15">
        <v>5</v>
      </c>
      <c r="H112" s="51">
        <v>11</v>
      </c>
      <c r="I112" s="50">
        <f t="shared" si="3"/>
        <v>0</v>
      </c>
      <c r="J112" s="50">
        <f t="shared" si="4"/>
        <v>0</v>
      </c>
      <c r="K112" s="50">
        <f t="shared" si="5"/>
        <v>11</v>
      </c>
      <c r="L112" s="15"/>
      <c r="M112" s="15"/>
      <c r="N112" s="15"/>
      <c r="O112" s="15"/>
      <c r="P112" s="15"/>
      <c r="Q112" s="15"/>
      <c r="R112" s="15"/>
      <c r="S112" s="15"/>
    </row>
    <row r="113" spans="2:19" x14ac:dyDescent="0.3">
      <c r="B113" s="53">
        <v>2019</v>
      </c>
      <c r="C113" s="15" t="s">
        <v>360</v>
      </c>
      <c r="D113" s="15" t="s">
        <v>359</v>
      </c>
      <c r="E113" s="15">
        <v>2016</v>
      </c>
      <c r="F113" s="15" t="s">
        <v>117</v>
      </c>
      <c r="G113" s="15">
        <v>5</v>
      </c>
      <c r="H113" s="51">
        <v>28</v>
      </c>
      <c r="I113" s="50">
        <f t="shared" si="3"/>
        <v>0</v>
      </c>
      <c r="J113" s="50">
        <f t="shared" si="4"/>
        <v>0</v>
      </c>
      <c r="K113" s="50">
        <f t="shared" si="5"/>
        <v>28</v>
      </c>
      <c r="L113" s="15"/>
      <c r="M113" s="15"/>
      <c r="N113" s="15"/>
      <c r="O113" s="15"/>
      <c r="P113" s="15"/>
      <c r="Q113" s="15"/>
      <c r="R113" s="15"/>
      <c r="S113" s="15"/>
    </row>
    <row r="114" spans="2:19" x14ac:dyDescent="0.3">
      <c r="B114" s="53">
        <v>2019</v>
      </c>
      <c r="C114" s="15" t="s">
        <v>358</v>
      </c>
      <c r="D114" s="15" t="s">
        <v>357</v>
      </c>
      <c r="E114" s="15">
        <v>2015</v>
      </c>
      <c r="F114" s="15" t="s">
        <v>90</v>
      </c>
      <c r="G114" s="15">
        <v>5</v>
      </c>
      <c r="H114" s="51">
        <v>2</v>
      </c>
      <c r="I114" s="50">
        <f t="shared" si="3"/>
        <v>0</v>
      </c>
      <c r="J114" s="50">
        <f t="shared" si="4"/>
        <v>0</v>
      </c>
      <c r="K114" s="50">
        <f t="shared" si="5"/>
        <v>2</v>
      </c>
      <c r="L114" s="15"/>
      <c r="M114" s="15"/>
      <c r="N114" s="15"/>
      <c r="O114" s="15"/>
      <c r="P114" s="15"/>
      <c r="Q114" s="15"/>
      <c r="R114" s="15"/>
      <c r="S114" s="15"/>
    </row>
    <row r="115" spans="2:19" x14ac:dyDescent="0.3">
      <c r="B115" s="53">
        <v>2019</v>
      </c>
      <c r="C115" s="15" t="s">
        <v>356</v>
      </c>
      <c r="D115" s="15" t="s">
        <v>88</v>
      </c>
      <c r="E115" s="15">
        <v>2017</v>
      </c>
      <c r="F115" s="15" t="s">
        <v>94</v>
      </c>
      <c r="G115" s="15">
        <v>4</v>
      </c>
      <c r="H115" s="51">
        <v>147</v>
      </c>
      <c r="I115" s="50">
        <f t="shared" si="3"/>
        <v>0</v>
      </c>
      <c r="J115" s="50">
        <f t="shared" si="4"/>
        <v>147</v>
      </c>
      <c r="K115" s="50">
        <f t="shared" si="5"/>
        <v>0</v>
      </c>
      <c r="L115" s="15"/>
      <c r="M115" s="15"/>
      <c r="N115" s="15"/>
      <c r="O115" s="15"/>
      <c r="P115" s="15"/>
      <c r="Q115" s="15"/>
      <c r="R115" s="15"/>
      <c r="S115" s="15"/>
    </row>
    <row r="116" spans="2:19" x14ac:dyDescent="0.3">
      <c r="B116" s="53">
        <v>2019</v>
      </c>
      <c r="C116" s="15" t="s">
        <v>355</v>
      </c>
      <c r="D116" s="15" t="s">
        <v>354</v>
      </c>
      <c r="E116" s="15">
        <v>2017</v>
      </c>
      <c r="F116" s="15" t="s">
        <v>117</v>
      </c>
      <c r="G116" s="15">
        <v>5</v>
      </c>
      <c r="H116" s="51">
        <v>71</v>
      </c>
      <c r="I116" s="50">
        <f t="shared" si="3"/>
        <v>0</v>
      </c>
      <c r="J116" s="50">
        <f t="shared" si="4"/>
        <v>0</v>
      </c>
      <c r="K116" s="50">
        <f t="shared" si="5"/>
        <v>71</v>
      </c>
      <c r="L116" s="15"/>
      <c r="M116" s="15"/>
      <c r="N116" s="15"/>
      <c r="O116" s="15"/>
      <c r="P116" s="15"/>
      <c r="Q116" s="15"/>
      <c r="R116" s="15"/>
      <c r="S116" s="15"/>
    </row>
    <row r="117" spans="2:19" x14ac:dyDescent="0.3">
      <c r="B117" s="53">
        <v>2019</v>
      </c>
      <c r="C117" s="15" t="s">
        <v>352</v>
      </c>
      <c r="D117" s="15" t="s">
        <v>353</v>
      </c>
      <c r="E117" s="15">
        <v>2014</v>
      </c>
      <c r="F117" s="15" t="s">
        <v>77</v>
      </c>
      <c r="G117" s="15">
        <v>5</v>
      </c>
      <c r="H117" s="51">
        <v>0</v>
      </c>
      <c r="I117" s="50">
        <f t="shared" si="3"/>
        <v>0</v>
      </c>
      <c r="J117" s="50">
        <f t="shared" si="4"/>
        <v>0</v>
      </c>
      <c r="K117" s="50">
        <f t="shared" si="5"/>
        <v>0</v>
      </c>
      <c r="L117" s="15"/>
      <c r="M117" s="15"/>
      <c r="N117" s="15"/>
      <c r="O117" s="15"/>
      <c r="P117" s="15"/>
      <c r="Q117" s="15"/>
      <c r="R117" s="15"/>
      <c r="S117" s="15"/>
    </row>
    <row r="118" spans="2:19" x14ac:dyDescent="0.3">
      <c r="B118" s="53">
        <v>2019</v>
      </c>
      <c r="C118" s="15" t="s">
        <v>352</v>
      </c>
      <c r="D118" s="15" t="s">
        <v>351</v>
      </c>
      <c r="E118" s="15">
        <v>2020</v>
      </c>
      <c r="F118" s="15" t="s">
        <v>77</v>
      </c>
      <c r="G118" s="15">
        <v>5</v>
      </c>
      <c r="H118" s="51">
        <v>0</v>
      </c>
      <c r="I118" s="50">
        <f t="shared" si="3"/>
        <v>0</v>
      </c>
      <c r="J118" s="50">
        <f t="shared" si="4"/>
        <v>0</v>
      </c>
      <c r="K118" s="50">
        <f t="shared" si="5"/>
        <v>0</v>
      </c>
      <c r="L118" s="15"/>
      <c r="M118" s="15"/>
      <c r="N118" s="15"/>
      <c r="O118" s="15"/>
      <c r="P118" s="15"/>
      <c r="Q118" s="15"/>
      <c r="R118" s="15"/>
      <c r="S118" s="15"/>
    </row>
    <row r="119" spans="2:19" x14ac:dyDescent="0.3">
      <c r="B119" s="53">
        <v>2019</v>
      </c>
      <c r="C119" s="15" t="s">
        <v>350</v>
      </c>
      <c r="D119" s="15" t="s">
        <v>349</v>
      </c>
      <c r="E119" s="15">
        <v>2014</v>
      </c>
      <c r="F119" s="15" t="s">
        <v>101</v>
      </c>
      <c r="G119" s="15">
        <v>4</v>
      </c>
      <c r="H119" s="51">
        <v>0</v>
      </c>
      <c r="I119" s="50">
        <f t="shared" si="3"/>
        <v>0</v>
      </c>
      <c r="J119" s="50">
        <f t="shared" si="4"/>
        <v>0</v>
      </c>
      <c r="K119" s="50">
        <f t="shared" si="5"/>
        <v>0</v>
      </c>
      <c r="L119" s="15"/>
      <c r="M119" s="15"/>
      <c r="N119" s="15"/>
      <c r="O119" s="15"/>
      <c r="P119" s="15"/>
      <c r="Q119" s="15"/>
      <c r="R119" s="15"/>
      <c r="S119" s="15"/>
    </row>
    <row r="120" spans="2:19" x14ac:dyDescent="0.3">
      <c r="B120" s="53">
        <v>2019</v>
      </c>
      <c r="C120" s="15" t="s">
        <v>348</v>
      </c>
      <c r="D120" s="15" t="s">
        <v>88</v>
      </c>
      <c r="E120" s="15">
        <v>2014</v>
      </c>
      <c r="F120" s="15" t="s">
        <v>101</v>
      </c>
      <c r="G120" s="15">
        <v>4</v>
      </c>
      <c r="H120" s="51">
        <v>0</v>
      </c>
      <c r="I120" s="50">
        <f t="shared" si="3"/>
        <v>0</v>
      </c>
      <c r="J120" s="50">
        <f t="shared" si="4"/>
        <v>0</v>
      </c>
      <c r="K120" s="50">
        <f t="shared" si="5"/>
        <v>0</v>
      </c>
      <c r="L120" s="15"/>
      <c r="M120" s="15"/>
      <c r="N120" s="15"/>
      <c r="O120" s="15"/>
      <c r="P120" s="15"/>
      <c r="Q120" s="15"/>
      <c r="R120" s="15"/>
      <c r="S120" s="15"/>
    </row>
    <row r="121" spans="2:19" x14ac:dyDescent="0.3">
      <c r="B121" s="53">
        <v>2019</v>
      </c>
      <c r="C121" s="15" t="s">
        <v>347</v>
      </c>
      <c r="D121" s="15" t="s">
        <v>346</v>
      </c>
      <c r="E121" s="15">
        <v>2015</v>
      </c>
      <c r="F121" s="15" t="s">
        <v>82</v>
      </c>
      <c r="G121" s="15">
        <v>5</v>
      </c>
      <c r="H121" s="51">
        <v>52</v>
      </c>
      <c r="I121" s="50">
        <f t="shared" si="3"/>
        <v>0</v>
      </c>
      <c r="J121" s="50">
        <f t="shared" si="4"/>
        <v>0</v>
      </c>
      <c r="K121" s="50">
        <f t="shared" si="5"/>
        <v>52</v>
      </c>
      <c r="L121" s="15"/>
      <c r="M121" s="15"/>
      <c r="N121" s="15"/>
      <c r="O121" s="15"/>
      <c r="P121" s="15"/>
      <c r="Q121" s="15"/>
      <c r="R121" s="15"/>
      <c r="S121" s="15"/>
    </row>
    <row r="122" spans="2:19" x14ac:dyDescent="0.3">
      <c r="B122" s="53">
        <v>2019</v>
      </c>
      <c r="C122" s="15" t="s">
        <v>345</v>
      </c>
      <c r="D122" s="15" t="s">
        <v>344</v>
      </c>
      <c r="E122" s="15">
        <v>2017</v>
      </c>
      <c r="F122" s="15" t="s">
        <v>85</v>
      </c>
      <c r="G122" s="15">
        <v>5</v>
      </c>
      <c r="H122" s="51">
        <v>0</v>
      </c>
      <c r="I122" s="50">
        <f t="shared" si="3"/>
        <v>0</v>
      </c>
      <c r="J122" s="50">
        <f t="shared" si="4"/>
        <v>0</v>
      </c>
      <c r="K122" s="50">
        <f t="shared" si="5"/>
        <v>0</v>
      </c>
      <c r="L122" s="15"/>
      <c r="M122" s="15"/>
      <c r="N122" s="15"/>
      <c r="O122" s="15"/>
      <c r="P122" s="15"/>
      <c r="Q122" s="15"/>
      <c r="R122" s="15"/>
      <c r="S122" s="15"/>
    </row>
    <row r="123" spans="2:19" x14ac:dyDescent="0.3">
      <c r="B123" s="53">
        <v>2019</v>
      </c>
      <c r="C123" s="15" t="s">
        <v>343</v>
      </c>
      <c r="D123" s="15" t="s">
        <v>88</v>
      </c>
      <c r="E123" s="15">
        <v>2017</v>
      </c>
      <c r="F123" s="15" t="s">
        <v>117</v>
      </c>
      <c r="G123" s="15">
        <v>5</v>
      </c>
      <c r="H123" s="51">
        <v>123</v>
      </c>
      <c r="I123" s="50">
        <f t="shared" si="3"/>
        <v>0</v>
      </c>
      <c r="J123" s="50">
        <f t="shared" si="4"/>
        <v>0</v>
      </c>
      <c r="K123" s="50">
        <f t="shared" si="5"/>
        <v>123</v>
      </c>
      <c r="L123" s="15"/>
      <c r="M123" s="15"/>
      <c r="N123" s="15"/>
      <c r="O123" s="15"/>
      <c r="P123" s="15"/>
      <c r="Q123" s="15"/>
      <c r="R123" s="15"/>
      <c r="S123" s="15"/>
    </row>
    <row r="124" spans="2:19" x14ac:dyDescent="0.3">
      <c r="B124" s="53">
        <v>2019</v>
      </c>
      <c r="C124" s="15" t="s">
        <v>342</v>
      </c>
      <c r="D124" s="15" t="s">
        <v>341</v>
      </c>
      <c r="E124" s="15">
        <v>2015</v>
      </c>
      <c r="F124" s="15" t="s">
        <v>94</v>
      </c>
      <c r="G124" s="15">
        <v>2</v>
      </c>
      <c r="H124" s="51">
        <v>0</v>
      </c>
      <c r="I124" s="50">
        <f t="shared" si="3"/>
        <v>0</v>
      </c>
      <c r="J124" s="50">
        <f t="shared" si="4"/>
        <v>0</v>
      </c>
      <c r="K124" s="50">
        <f t="shared" si="5"/>
        <v>0</v>
      </c>
      <c r="L124" s="15"/>
      <c r="M124" s="15"/>
      <c r="N124" s="15"/>
      <c r="O124" s="15"/>
      <c r="P124" s="15"/>
      <c r="Q124" s="15"/>
      <c r="R124" s="15"/>
      <c r="S124" s="15"/>
    </row>
    <row r="125" spans="2:19" x14ac:dyDescent="0.3">
      <c r="B125" s="53">
        <v>2019</v>
      </c>
      <c r="C125" s="15" t="s">
        <v>340</v>
      </c>
      <c r="D125" s="15" t="s">
        <v>339</v>
      </c>
      <c r="E125" s="15">
        <v>2020</v>
      </c>
      <c r="F125" s="15" t="s">
        <v>77</v>
      </c>
      <c r="G125" s="15">
        <v>5</v>
      </c>
      <c r="H125" s="51">
        <v>0</v>
      </c>
      <c r="I125" s="50">
        <f t="shared" si="3"/>
        <v>0</v>
      </c>
      <c r="J125" s="50">
        <f t="shared" si="4"/>
        <v>0</v>
      </c>
      <c r="K125" s="50">
        <f t="shared" si="5"/>
        <v>0</v>
      </c>
      <c r="L125" s="15"/>
      <c r="M125" s="15"/>
      <c r="N125" s="15"/>
      <c r="O125" s="15"/>
      <c r="P125" s="15"/>
      <c r="Q125" s="15"/>
      <c r="R125" s="15"/>
      <c r="S125" s="15"/>
    </row>
    <row r="126" spans="2:19" x14ac:dyDescent="0.3">
      <c r="B126" s="53">
        <v>2019</v>
      </c>
      <c r="C126" s="15" t="s">
        <v>338</v>
      </c>
      <c r="D126" s="15" t="s">
        <v>88</v>
      </c>
      <c r="E126" s="15">
        <v>2017</v>
      </c>
      <c r="F126" s="15" t="s">
        <v>77</v>
      </c>
      <c r="G126" s="15">
        <v>5</v>
      </c>
      <c r="H126" s="51">
        <v>3</v>
      </c>
      <c r="I126" s="50">
        <f t="shared" si="3"/>
        <v>0</v>
      </c>
      <c r="J126" s="50">
        <f t="shared" si="4"/>
        <v>0</v>
      </c>
      <c r="K126" s="50">
        <f t="shared" si="5"/>
        <v>3</v>
      </c>
      <c r="L126" s="15"/>
      <c r="M126" s="15"/>
      <c r="N126" s="15"/>
      <c r="O126" s="15"/>
      <c r="P126" s="15"/>
      <c r="Q126" s="15"/>
      <c r="R126" s="15"/>
      <c r="S126" s="15"/>
    </row>
    <row r="127" spans="2:19" x14ac:dyDescent="0.3">
      <c r="B127" s="53">
        <v>2019</v>
      </c>
      <c r="C127" s="15" t="s">
        <v>337</v>
      </c>
      <c r="D127" s="15" t="s">
        <v>336</v>
      </c>
      <c r="E127" s="15">
        <v>2014</v>
      </c>
      <c r="F127" s="15" t="s">
        <v>82</v>
      </c>
      <c r="G127" s="15">
        <v>5</v>
      </c>
      <c r="H127" s="51">
        <v>8</v>
      </c>
      <c r="I127" s="50">
        <f t="shared" si="3"/>
        <v>0</v>
      </c>
      <c r="J127" s="50">
        <f t="shared" si="4"/>
        <v>0</v>
      </c>
      <c r="K127" s="50">
        <f t="shared" si="5"/>
        <v>8</v>
      </c>
      <c r="L127" s="15"/>
      <c r="M127" s="15"/>
      <c r="N127" s="15"/>
      <c r="O127" s="15"/>
      <c r="P127" s="15"/>
      <c r="Q127" s="15"/>
      <c r="R127" s="15"/>
      <c r="S127" s="15"/>
    </row>
    <row r="128" spans="2:19" x14ac:dyDescent="0.3">
      <c r="B128" s="53">
        <v>2019</v>
      </c>
      <c r="C128" s="15" t="s">
        <v>335</v>
      </c>
      <c r="D128" s="15" t="s">
        <v>334</v>
      </c>
      <c r="E128" s="15">
        <v>2019</v>
      </c>
      <c r="F128" s="15" t="s">
        <v>82</v>
      </c>
      <c r="G128" s="15">
        <v>5</v>
      </c>
      <c r="H128" s="51">
        <v>23</v>
      </c>
      <c r="I128" s="50">
        <f t="shared" si="3"/>
        <v>0</v>
      </c>
      <c r="J128" s="50">
        <f t="shared" si="4"/>
        <v>0</v>
      </c>
      <c r="K128" s="50">
        <f t="shared" si="5"/>
        <v>23</v>
      </c>
      <c r="L128" s="15"/>
      <c r="M128" s="15"/>
      <c r="N128" s="15"/>
      <c r="O128" s="15"/>
      <c r="P128" s="15"/>
      <c r="Q128" s="15"/>
      <c r="R128" s="15"/>
      <c r="S128" s="15"/>
    </row>
    <row r="129" spans="2:19" x14ac:dyDescent="0.3">
      <c r="B129" s="53">
        <v>2019</v>
      </c>
      <c r="C129" s="15" t="s">
        <v>333</v>
      </c>
      <c r="D129" s="15" t="s">
        <v>332</v>
      </c>
      <c r="E129" s="15">
        <v>2017</v>
      </c>
      <c r="F129" s="15" t="s">
        <v>82</v>
      </c>
      <c r="G129" s="15">
        <v>5</v>
      </c>
      <c r="H129" s="51">
        <v>6</v>
      </c>
      <c r="I129" s="50">
        <f t="shared" si="3"/>
        <v>0</v>
      </c>
      <c r="J129" s="50">
        <f t="shared" si="4"/>
        <v>0</v>
      </c>
      <c r="K129" s="50">
        <f t="shared" si="5"/>
        <v>6</v>
      </c>
      <c r="L129" s="15"/>
      <c r="M129" s="15"/>
      <c r="N129" s="15"/>
      <c r="O129" s="15"/>
      <c r="P129" s="15"/>
      <c r="Q129" s="15"/>
      <c r="R129" s="15"/>
      <c r="S129" s="15"/>
    </row>
    <row r="130" spans="2:19" x14ac:dyDescent="0.3">
      <c r="B130" s="53">
        <v>2019</v>
      </c>
      <c r="C130" s="15" t="s">
        <v>331</v>
      </c>
      <c r="D130" s="15" t="s">
        <v>330</v>
      </c>
      <c r="E130" s="15">
        <v>2018</v>
      </c>
      <c r="F130" s="15" t="s">
        <v>90</v>
      </c>
      <c r="G130" s="15">
        <v>5</v>
      </c>
      <c r="H130" s="51">
        <v>0</v>
      </c>
      <c r="I130" s="50">
        <f t="shared" si="3"/>
        <v>0</v>
      </c>
      <c r="J130" s="50">
        <f t="shared" si="4"/>
        <v>0</v>
      </c>
      <c r="K130" s="50">
        <f t="shared" si="5"/>
        <v>0</v>
      </c>
      <c r="L130" s="15"/>
      <c r="M130" s="15"/>
      <c r="N130" s="15"/>
      <c r="O130" s="15"/>
      <c r="P130" s="15"/>
      <c r="Q130" s="15"/>
      <c r="R130" s="15"/>
      <c r="S130" s="15"/>
    </row>
    <row r="131" spans="2:19" x14ac:dyDescent="0.3">
      <c r="B131" s="53">
        <v>2019</v>
      </c>
      <c r="C131" s="15" t="s">
        <v>329</v>
      </c>
      <c r="D131" s="15" t="s">
        <v>88</v>
      </c>
      <c r="E131" s="15">
        <v>2013</v>
      </c>
      <c r="F131" s="15" t="s">
        <v>90</v>
      </c>
      <c r="G131" s="15">
        <v>5</v>
      </c>
      <c r="H131" s="51">
        <v>0</v>
      </c>
      <c r="I131" s="50">
        <f t="shared" si="3"/>
        <v>0</v>
      </c>
      <c r="J131" s="50">
        <f t="shared" si="4"/>
        <v>0</v>
      </c>
      <c r="K131" s="50">
        <f t="shared" si="5"/>
        <v>0</v>
      </c>
      <c r="L131" s="15"/>
      <c r="M131" s="15"/>
      <c r="N131" s="15"/>
      <c r="O131" s="15"/>
      <c r="P131" s="15"/>
      <c r="Q131" s="15"/>
      <c r="R131" s="15"/>
      <c r="S131" s="15"/>
    </row>
    <row r="132" spans="2:19" x14ac:dyDescent="0.3">
      <c r="B132" s="53">
        <v>2019</v>
      </c>
      <c r="C132" s="15" t="s">
        <v>328</v>
      </c>
      <c r="D132" s="15" t="s">
        <v>327</v>
      </c>
      <c r="E132" s="15">
        <v>2014</v>
      </c>
      <c r="F132" s="15" t="s">
        <v>82</v>
      </c>
      <c r="G132" s="15">
        <v>5</v>
      </c>
      <c r="H132" s="51">
        <v>3</v>
      </c>
      <c r="I132" s="50">
        <f t="shared" si="3"/>
        <v>0</v>
      </c>
      <c r="J132" s="50">
        <f t="shared" si="4"/>
        <v>0</v>
      </c>
      <c r="K132" s="50">
        <f t="shared" si="5"/>
        <v>3</v>
      </c>
      <c r="L132" s="15"/>
      <c r="M132" s="15"/>
      <c r="N132" s="15"/>
      <c r="O132" s="15"/>
      <c r="P132" s="15"/>
      <c r="Q132" s="15"/>
      <c r="R132" s="15"/>
      <c r="S132" s="15"/>
    </row>
    <row r="133" spans="2:19" x14ac:dyDescent="0.3">
      <c r="B133" s="53">
        <v>2019</v>
      </c>
      <c r="C133" s="15" t="s">
        <v>326</v>
      </c>
      <c r="D133" s="15" t="s">
        <v>325</v>
      </c>
      <c r="E133" s="15">
        <v>2015</v>
      </c>
      <c r="F133" s="15" t="s">
        <v>77</v>
      </c>
      <c r="G133" s="15">
        <v>5</v>
      </c>
      <c r="H133" s="51">
        <v>0</v>
      </c>
      <c r="I133" s="50">
        <f t="shared" ref="I133:I196" si="6">IF(G133&lt;4,H133,0)</f>
        <v>0</v>
      </c>
      <c r="J133" s="50">
        <f t="shared" ref="J133:J196" si="7">IF(G133=4,H133,0)</f>
        <v>0</v>
      </c>
      <c r="K133" s="50">
        <f t="shared" ref="K133:K196" si="8">IF(G133=5,H133,0)</f>
        <v>0</v>
      </c>
      <c r="L133" s="15"/>
      <c r="M133" s="15"/>
      <c r="N133" s="15"/>
      <c r="O133" s="15"/>
      <c r="P133" s="15"/>
      <c r="Q133" s="15"/>
      <c r="R133" s="15"/>
      <c r="S133" s="15"/>
    </row>
    <row r="134" spans="2:19" x14ac:dyDescent="0.3">
      <c r="B134" s="53">
        <v>2019</v>
      </c>
      <c r="C134" s="15" t="s">
        <v>324</v>
      </c>
      <c r="D134" s="15" t="s">
        <v>323</v>
      </c>
      <c r="E134" s="15">
        <v>2019</v>
      </c>
      <c r="F134" s="15" t="s">
        <v>82</v>
      </c>
      <c r="G134" s="15">
        <v>5</v>
      </c>
      <c r="H134" s="51">
        <v>2</v>
      </c>
      <c r="I134" s="50">
        <f t="shared" si="6"/>
        <v>0</v>
      </c>
      <c r="J134" s="50">
        <f t="shared" si="7"/>
        <v>0</v>
      </c>
      <c r="K134" s="50">
        <f t="shared" si="8"/>
        <v>2</v>
      </c>
      <c r="L134" s="15"/>
      <c r="M134" s="15"/>
      <c r="N134" s="15"/>
      <c r="O134" s="15"/>
      <c r="P134" s="15"/>
      <c r="Q134" s="15"/>
      <c r="R134" s="15"/>
      <c r="S134" s="15"/>
    </row>
    <row r="135" spans="2:19" x14ac:dyDescent="0.3">
      <c r="B135" s="53">
        <v>2019</v>
      </c>
      <c r="C135" s="15" t="s">
        <v>322</v>
      </c>
      <c r="D135" s="15" t="s">
        <v>88</v>
      </c>
      <c r="E135" s="15">
        <v>2013</v>
      </c>
      <c r="F135" s="15" t="s">
        <v>85</v>
      </c>
      <c r="G135" s="15">
        <v>5</v>
      </c>
      <c r="H135" s="51">
        <v>1</v>
      </c>
      <c r="I135" s="50">
        <f t="shared" si="6"/>
        <v>0</v>
      </c>
      <c r="J135" s="50">
        <f t="shared" si="7"/>
        <v>0</v>
      </c>
      <c r="K135" s="50">
        <f t="shared" si="8"/>
        <v>1</v>
      </c>
      <c r="L135" s="15"/>
      <c r="M135" s="15"/>
      <c r="N135" s="15"/>
      <c r="O135" s="15"/>
      <c r="P135" s="15"/>
      <c r="Q135" s="15"/>
      <c r="R135" s="15"/>
      <c r="S135" s="15"/>
    </row>
    <row r="136" spans="2:19" x14ac:dyDescent="0.3">
      <c r="B136" s="53">
        <v>2019</v>
      </c>
      <c r="C136" s="15" t="s">
        <v>321</v>
      </c>
      <c r="D136" s="15" t="s">
        <v>315</v>
      </c>
      <c r="E136" s="15">
        <v>2015</v>
      </c>
      <c r="F136" s="15" t="s">
        <v>94</v>
      </c>
      <c r="G136" s="15">
        <v>4</v>
      </c>
      <c r="H136" s="51">
        <v>38</v>
      </c>
      <c r="I136" s="50">
        <f t="shared" si="6"/>
        <v>0</v>
      </c>
      <c r="J136" s="50">
        <f t="shared" si="7"/>
        <v>38</v>
      </c>
      <c r="K136" s="50">
        <f t="shared" si="8"/>
        <v>0</v>
      </c>
      <c r="L136" s="15"/>
      <c r="M136" s="15"/>
      <c r="N136" s="15"/>
      <c r="O136" s="15"/>
      <c r="P136" s="15"/>
      <c r="Q136" s="15"/>
      <c r="R136" s="15"/>
      <c r="S136" s="15"/>
    </row>
    <row r="137" spans="2:19" x14ac:dyDescent="0.3">
      <c r="B137" s="53">
        <v>2019</v>
      </c>
      <c r="C137" s="15" t="s">
        <v>320</v>
      </c>
      <c r="D137" s="15" t="s">
        <v>319</v>
      </c>
      <c r="E137" s="15">
        <v>2019</v>
      </c>
      <c r="F137" s="15" t="s">
        <v>117</v>
      </c>
      <c r="G137" s="15">
        <v>5</v>
      </c>
      <c r="H137" s="51">
        <v>7</v>
      </c>
      <c r="I137" s="50">
        <f t="shared" si="6"/>
        <v>0</v>
      </c>
      <c r="J137" s="50">
        <f t="shared" si="7"/>
        <v>0</v>
      </c>
      <c r="K137" s="50">
        <f t="shared" si="8"/>
        <v>7</v>
      </c>
      <c r="L137" s="15"/>
      <c r="M137" s="15"/>
      <c r="N137" s="15"/>
      <c r="O137" s="15"/>
      <c r="P137" s="15"/>
      <c r="Q137" s="15"/>
      <c r="R137" s="15"/>
      <c r="S137" s="15"/>
    </row>
    <row r="138" spans="2:19" x14ac:dyDescent="0.3">
      <c r="B138" s="53">
        <v>2019</v>
      </c>
      <c r="C138" s="15" t="s">
        <v>318</v>
      </c>
      <c r="D138" s="15" t="s">
        <v>317</v>
      </c>
      <c r="E138" s="15">
        <v>2018</v>
      </c>
      <c r="F138" s="15" t="s">
        <v>90</v>
      </c>
      <c r="G138" s="15">
        <v>5</v>
      </c>
      <c r="H138" s="51">
        <v>0</v>
      </c>
      <c r="I138" s="50">
        <f t="shared" si="6"/>
        <v>0</v>
      </c>
      <c r="J138" s="50">
        <f t="shared" si="7"/>
        <v>0</v>
      </c>
      <c r="K138" s="50">
        <f t="shared" si="8"/>
        <v>0</v>
      </c>
      <c r="L138" s="15"/>
      <c r="M138" s="15"/>
      <c r="N138" s="15"/>
      <c r="O138" s="15"/>
      <c r="P138" s="15"/>
      <c r="Q138" s="15"/>
      <c r="R138" s="15"/>
      <c r="S138" s="15"/>
    </row>
    <row r="139" spans="2:19" x14ac:dyDescent="0.3">
      <c r="B139" s="53">
        <v>2019</v>
      </c>
      <c r="C139" s="15" t="s">
        <v>316</v>
      </c>
      <c r="D139" s="15" t="s">
        <v>315</v>
      </c>
      <c r="E139" s="15">
        <v>2015</v>
      </c>
      <c r="F139" s="15" t="s">
        <v>94</v>
      </c>
      <c r="G139" s="15">
        <v>4</v>
      </c>
      <c r="H139" s="51">
        <v>109</v>
      </c>
      <c r="I139" s="50">
        <f t="shared" si="6"/>
        <v>0</v>
      </c>
      <c r="J139" s="50">
        <f t="shared" si="7"/>
        <v>109</v>
      </c>
      <c r="K139" s="50">
        <f t="shared" si="8"/>
        <v>0</v>
      </c>
      <c r="L139" s="15"/>
      <c r="M139" s="15"/>
      <c r="N139" s="15"/>
      <c r="O139" s="15"/>
      <c r="P139" s="15"/>
      <c r="Q139" s="15"/>
      <c r="R139" s="15"/>
      <c r="S139" s="15"/>
    </row>
    <row r="140" spans="2:19" x14ac:dyDescent="0.3">
      <c r="B140" s="53">
        <v>2019</v>
      </c>
      <c r="C140" s="15" t="s">
        <v>314</v>
      </c>
      <c r="D140" s="15" t="s">
        <v>313</v>
      </c>
      <c r="E140" s="15">
        <v>2019</v>
      </c>
      <c r="F140" s="15" t="s">
        <v>82</v>
      </c>
      <c r="G140" s="15">
        <v>5</v>
      </c>
      <c r="H140" s="51">
        <v>2</v>
      </c>
      <c r="I140" s="50">
        <f t="shared" si="6"/>
        <v>0</v>
      </c>
      <c r="J140" s="50">
        <f t="shared" si="7"/>
        <v>0</v>
      </c>
      <c r="K140" s="50">
        <f t="shared" si="8"/>
        <v>2</v>
      </c>
      <c r="L140" s="15"/>
      <c r="M140" s="15"/>
      <c r="N140" s="15"/>
      <c r="O140" s="15"/>
      <c r="P140" s="15"/>
      <c r="Q140" s="15"/>
      <c r="R140" s="15"/>
      <c r="S140" s="15"/>
    </row>
    <row r="141" spans="2:19" x14ac:dyDescent="0.3">
      <c r="B141" s="53">
        <v>2019</v>
      </c>
      <c r="C141" s="15" t="s">
        <v>312</v>
      </c>
      <c r="D141" s="15" t="s">
        <v>88</v>
      </c>
      <c r="E141" s="15">
        <v>2017</v>
      </c>
      <c r="F141" s="15" t="s">
        <v>82</v>
      </c>
      <c r="G141" s="15">
        <v>5</v>
      </c>
      <c r="H141" s="51">
        <v>28</v>
      </c>
      <c r="I141" s="50">
        <f t="shared" si="6"/>
        <v>0</v>
      </c>
      <c r="J141" s="50">
        <f t="shared" si="7"/>
        <v>0</v>
      </c>
      <c r="K141" s="50">
        <f t="shared" si="8"/>
        <v>28</v>
      </c>
      <c r="L141" s="15"/>
      <c r="M141" s="15"/>
      <c r="N141" s="15"/>
      <c r="O141" s="15"/>
      <c r="P141" s="15"/>
      <c r="Q141" s="15"/>
      <c r="R141" s="15"/>
      <c r="S141" s="15"/>
    </row>
    <row r="142" spans="2:19" x14ac:dyDescent="0.3">
      <c r="B142" s="53">
        <v>2019</v>
      </c>
      <c r="C142" s="15" t="s">
        <v>311</v>
      </c>
      <c r="D142" s="15" t="s">
        <v>310</v>
      </c>
      <c r="E142" s="15">
        <v>2020</v>
      </c>
      <c r="F142" s="15" t="s">
        <v>117</v>
      </c>
      <c r="G142" s="15">
        <v>5</v>
      </c>
      <c r="H142" s="51">
        <v>0</v>
      </c>
      <c r="I142" s="50">
        <f t="shared" si="6"/>
        <v>0</v>
      </c>
      <c r="J142" s="50">
        <f t="shared" si="7"/>
        <v>0</v>
      </c>
      <c r="K142" s="50">
        <f t="shared" si="8"/>
        <v>0</v>
      </c>
      <c r="L142" s="15"/>
      <c r="M142" s="15"/>
      <c r="N142" s="15"/>
      <c r="O142" s="15"/>
      <c r="P142" s="15"/>
      <c r="Q142" s="15"/>
      <c r="R142" s="15"/>
      <c r="S142" s="15"/>
    </row>
    <row r="143" spans="2:19" x14ac:dyDescent="0.3">
      <c r="B143" s="53">
        <v>2019</v>
      </c>
      <c r="C143" s="15" t="s">
        <v>309</v>
      </c>
      <c r="D143" s="15" t="s">
        <v>308</v>
      </c>
      <c r="E143" s="15">
        <v>2015</v>
      </c>
      <c r="F143" s="15" t="s">
        <v>307</v>
      </c>
      <c r="G143" s="15">
        <v>4</v>
      </c>
      <c r="H143" s="51">
        <v>5</v>
      </c>
      <c r="I143" s="50">
        <f t="shared" si="6"/>
        <v>0</v>
      </c>
      <c r="J143" s="50">
        <f t="shared" si="7"/>
        <v>5</v>
      </c>
      <c r="K143" s="50">
        <f t="shared" si="8"/>
        <v>0</v>
      </c>
      <c r="L143" s="15"/>
      <c r="M143" s="15"/>
      <c r="N143" s="15"/>
      <c r="O143" s="15"/>
      <c r="P143" s="15"/>
      <c r="Q143" s="15"/>
      <c r="R143" s="15"/>
      <c r="S143" s="15"/>
    </row>
    <row r="144" spans="2:19" x14ac:dyDescent="0.3">
      <c r="B144" s="53">
        <v>2019</v>
      </c>
      <c r="C144" s="15" t="s">
        <v>306</v>
      </c>
      <c r="D144" s="15" t="s">
        <v>305</v>
      </c>
      <c r="E144" s="15">
        <v>2018</v>
      </c>
      <c r="F144" s="15" t="s">
        <v>117</v>
      </c>
      <c r="G144" s="15">
        <v>5</v>
      </c>
      <c r="H144" s="51">
        <v>31</v>
      </c>
      <c r="I144" s="50">
        <f t="shared" si="6"/>
        <v>0</v>
      </c>
      <c r="J144" s="50">
        <f t="shared" si="7"/>
        <v>0</v>
      </c>
      <c r="K144" s="50">
        <f t="shared" si="8"/>
        <v>31</v>
      </c>
      <c r="L144" s="15"/>
      <c r="M144" s="15"/>
      <c r="N144" s="15"/>
      <c r="O144" s="15"/>
      <c r="P144" s="15"/>
      <c r="Q144" s="15"/>
      <c r="R144" s="15"/>
      <c r="S144" s="15"/>
    </row>
    <row r="145" spans="2:19" x14ac:dyDescent="0.3">
      <c r="B145" s="53">
        <v>2019</v>
      </c>
      <c r="C145" s="15" t="s">
        <v>304</v>
      </c>
      <c r="D145" s="15" t="s">
        <v>303</v>
      </c>
      <c r="E145" s="15">
        <v>2019</v>
      </c>
      <c r="F145" s="15" t="s">
        <v>101</v>
      </c>
      <c r="G145" s="15">
        <v>5</v>
      </c>
      <c r="H145" s="51">
        <v>20</v>
      </c>
      <c r="I145" s="50">
        <f t="shared" si="6"/>
        <v>0</v>
      </c>
      <c r="J145" s="50">
        <f t="shared" si="7"/>
        <v>0</v>
      </c>
      <c r="K145" s="50">
        <f t="shared" si="8"/>
        <v>20</v>
      </c>
      <c r="L145" s="15"/>
      <c r="M145" s="15"/>
      <c r="N145" s="15"/>
      <c r="O145" s="15"/>
      <c r="P145" s="15"/>
      <c r="Q145" s="15"/>
      <c r="R145" s="15"/>
      <c r="S145" s="15"/>
    </row>
    <row r="146" spans="2:19" x14ac:dyDescent="0.3">
      <c r="B146" s="53">
        <v>2019</v>
      </c>
      <c r="C146" s="15" t="s">
        <v>302</v>
      </c>
      <c r="D146" s="15" t="s">
        <v>301</v>
      </c>
      <c r="E146" s="15">
        <v>2014</v>
      </c>
      <c r="F146" s="15" t="s">
        <v>90</v>
      </c>
      <c r="G146" s="15">
        <v>5</v>
      </c>
      <c r="H146" s="51">
        <v>13</v>
      </c>
      <c r="I146" s="50">
        <f t="shared" si="6"/>
        <v>0</v>
      </c>
      <c r="J146" s="50">
        <f t="shared" si="7"/>
        <v>0</v>
      </c>
      <c r="K146" s="50">
        <f t="shared" si="8"/>
        <v>13</v>
      </c>
      <c r="L146" s="15"/>
      <c r="M146" s="15"/>
      <c r="N146" s="15"/>
      <c r="O146" s="15"/>
      <c r="P146" s="15"/>
      <c r="Q146" s="15"/>
      <c r="R146" s="15"/>
      <c r="S146" s="15"/>
    </row>
    <row r="147" spans="2:19" x14ac:dyDescent="0.3">
      <c r="B147" s="53">
        <v>2019</v>
      </c>
      <c r="C147" s="15" t="s">
        <v>300</v>
      </c>
      <c r="D147" s="15" t="s">
        <v>88</v>
      </c>
      <c r="E147" s="15">
        <v>2017</v>
      </c>
      <c r="F147" s="15" t="s">
        <v>90</v>
      </c>
      <c r="G147" s="15">
        <v>5</v>
      </c>
      <c r="H147" s="51">
        <v>0</v>
      </c>
      <c r="I147" s="50">
        <f t="shared" si="6"/>
        <v>0</v>
      </c>
      <c r="J147" s="50">
        <f t="shared" si="7"/>
        <v>0</v>
      </c>
      <c r="K147" s="50">
        <f t="shared" si="8"/>
        <v>0</v>
      </c>
      <c r="L147" s="15"/>
      <c r="M147" s="15"/>
      <c r="N147" s="15"/>
      <c r="O147" s="15"/>
      <c r="P147" s="15"/>
      <c r="Q147" s="15"/>
      <c r="R147" s="15"/>
      <c r="S147" s="15"/>
    </row>
    <row r="148" spans="2:19" x14ac:dyDescent="0.3">
      <c r="B148" s="53">
        <v>2019</v>
      </c>
      <c r="C148" s="15" t="s">
        <v>299</v>
      </c>
      <c r="D148" s="15" t="s">
        <v>88</v>
      </c>
      <c r="E148" s="15">
        <v>2013</v>
      </c>
      <c r="F148" s="15" t="s">
        <v>101</v>
      </c>
      <c r="G148" s="15">
        <v>4</v>
      </c>
      <c r="H148" s="51">
        <v>0</v>
      </c>
      <c r="I148" s="50">
        <f t="shared" si="6"/>
        <v>0</v>
      </c>
      <c r="J148" s="50">
        <f t="shared" si="7"/>
        <v>0</v>
      </c>
      <c r="K148" s="50">
        <f t="shared" si="8"/>
        <v>0</v>
      </c>
      <c r="L148" s="15"/>
      <c r="M148" s="15"/>
      <c r="N148" s="15"/>
      <c r="O148" s="15"/>
      <c r="P148" s="15"/>
      <c r="Q148" s="15"/>
      <c r="R148" s="15"/>
      <c r="S148" s="15"/>
    </row>
    <row r="149" spans="2:19" x14ac:dyDescent="0.3">
      <c r="B149" s="53">
        <v>2019</v>
      </c>
      <c r="C149" s="15" t="s">
        <v>298</v>
      </c>
      <c r="D149" s="15" t="s">
        <v>297</v>
      </c>
      <c r="E149" s="15">
        <v>2019</v>
      </c>
      <c r="F149" s="15" t="s">
        <v>117</v>
      </c>
      <c r="G149" s="15">
        <v>5</v>
      </c>
      <c r="H149" s="51">
        <v>1</v>
      </c>
      <c r="I149" s="50">
        <f t="shared" si="6"/>
        <v>0</v>
      </c>
      <c r="J149" s="50">
        <f t="shared" si="7"/>
        <v>0</v>
      </c>
      <c r="K149" s="50">
        <f t="shared" si="8"/>
        <v>1</v>
      </c>
      <c r="L149" s="15"/>
      <c r="M149" s="15"/>
      <c r="N149" s="15"/>
      <c r="O149" s="15"/>
      <c r="P149" s="15"/>
      <c r="Q149" s="15"/>
      <c r="R149" s="15"/>
      <c r="S149" s="15"/>
    </row>
    <row r="150" spans="2:19" x14ac:dyDescent="0.3">
      <c r="B150" s="53">
        <v>2019</v>
      </c>
      <c r="C150" s="15" t="s">
        <v>296</v>
      </c>
      <c r="D150" s="15" t="s">
        <v>88</v>
      </c>
      <c r="E150" s="15">
        <v>2013</v>
      </c>
      <c r="F150" s="15" t="s">
        <v>117</v>
      </c>
      <c r="G150" s="15">
        <v>5</v>
      </c>
      <c r="H150" s="51">
        <v>0</v>
      </c>
      <c r="I150" s="50">
        <f t="shared" si="6"/>
        <v>0</v>
      </c>
      <c r="J150" s="50">
        <f t="shared" si="7"/>
        <v>0</v>
      </c>
      <c r="K150" s="50">
        <f t="shared" si="8"/>
        <v>0</v>
      </c>
      <c r="L150" s="15"/>
      <c r="M150" s="15"/>
      <c r="N150" s="15"/>
      <c r="O150" s="15"/>
      <c r="P150" s="15"/>
      <c r="Q150" s="15"/>
      <c r="R150" s="15"/>
      <c r="S150" s="15"/>
    </row>
    <row r="151" spans="2:19" x14ac:dyDescent="0.3">
      <c r="B151" s="53">
        <v>2019</v>
      </c>
      <c r="C151" s="15" t="s">
        <v>295</v>
      </c>
      <c r="D151" s="15" t="s">
        <v>88</v>
      </c>
      <c r="E151" s="15">
        <v>2016</v>
      </c>
      <c r="F151" s="15" t="s">
        <v>85</v>
      </c>
      <c r="G151" s="15">
        <v>5</v>
      </c>
      <c r="H151" s="51">
        <v>1</v>
      </c>
      <c r="I151" s="50">
        <f t="shared" si="6"/>
        <v>0</v>
      </c>
      <c r="J151" s="50">
        <f t="shared" si="7"/>
        <v>0</v>
      </c>
      <c r="K151" s="50">
        <f t="shared" si="8"/>
        <v>1</v>
      </c>
      <c r="L151" s="15"/>
      <c r="M151" s="15"/>
      <c r="N151" s="15"/>
      <c r="O151" s="15"/>
      <c r="P151" s="15"/>
      <c r="Q151" s="15"/>
      <c r="R151" s="15"/>
      <c r="S151" s="15"/>
    </row>
    <row r="152" spans="2:19" x14ac:dyDescent="0.3">
      <c r="B152" s="53">
        <v>2019</v>
      </c>
      <c r="C152" s="15" t="s">
        <v>294</v>
      </c>
      <c r="D152" s="15" t="s">
        <v>293</v>
      </c>
      <c r="E152" s="15">
        <v>2016</v>
      </c>
      <c r="F152" s="15" t="s">
        <v>85</v>
      </c>
      <c r="G152" s="15">
        <v>5</v>
      </c>
      <c r="H152" s="51">
        <v>19</v>
      </c>
      <c r="I152" s="50">
        <f t="shared" si="6"/>
        <v>0</v>
      </c>
      <c r="J152" s="50">
        <f t="shared" si="7"/>
        <v>0</v>
      </c>
      <c r="K152" s="50">
        <f t="shared" si="8"/>
        <v>19</v>
      </c>
      <c r="L152" s="15"/>
      <c r="M152" s="15"/>
      <c r="N152" s="15"/>
      <c r="O152" s="15"/>
      <c r="P152" s="15"/>
      <c r="Q152" s="15"/>
      <c r="R152" s="15"/>
      <c r="S152" s="15"/>
    </row>
    <row r="153" spans="2:19" x14ac:dyDescent="0.3">
      <c r="B153" s="53">
        <v>2019</v>
      </c>
      <c r="C153" s="15" t="s">
        <v>292</v>
      </c>
      <c r="D153" s="15" t="s">
        <v>291</v>
      </c>
      <c r="E153" s="15">
        <v>2019</v>
      </c>
      <c r="F153" s="15" t="s">
        <v>82</v>
      </c>
      <c r="G153" s="15">
        <v>5</v>
      </c>
      <c r="H153" s="51">
        <v>0</v>
      </c>
      <c r="I153" s="50">
        <f t="shared" si="6"/>
        <v>0</v>
      </c>
      <c r="J153" s="50">
        <f t="shared" si="7"/>
        <v>0</v>
      </c>
      <c r="K153" s="50">
        <f t="shared" si="8"/>
        <v>0</v>
      </c>
      <c r="L153" s="15"/>
      <c r="M153" s="15"/>
      <c r="N153" s="15"/>
      <c r="O153" s="15"/>
      <c r="P153" s="15"/>
      <c r="Q153" s="15"/>
      <c r="R153" s="15"/>
      <c r="S153" s="15"/>
    </row>
    <row r="154" spans="2:19" x14ac:dyDescent="0.3">
      <c r="B154" s="53">
        <v>2019</v>
      </c>
      <c r="C154" s="15" t="s">
        <v>290</v>
      </c>
      <c r="D154" s="15" t="s">
        <v>289</v>
      </c>
      <c r="E154" s="15">
        <v>2019</v>
      </c>
      <c r="F154" s="15" t="s">
        <v>77</v>
      </c>
      <c r="G154" s="15">
        <v>5</v>
      </c>
      <c r="H154" s="51">
        <v>2</v>
      </c>
      <c r="I154" s="50">
        <f t="shared" si="6"/>
        <v>0</v>
      </c>
      <c r="J154" s="50">
        <f t="shared" si="7"/>
        <v>0</v>
      </c>
      <c r="K154" s="50">
        <f t="shared" si="8"/>
        <v>2</v>
      </c>
      <c r="L154" s="15"/>
      <c r="M154" s="15"/>
      <c r="N154" s="15"/>
      <c r="O154" s="15"/>
      <c r="P154" s="15"/>
      <c r="Q154" s="15"/>
      <c r="R154" s="15"/>
      <c r="S154" s="15"/>
    </row>
    <row r="155" spans="2:19" x14ac:dyDescent="0.3">
      <c r="B155" s="53">
        <v>2019</v>
      </c>
      <c r="C155" s="15" t="s">
        <v>288</v>
      </c>
      <c r="D155" s="15" t="s">
        <v>287</v>
      </c>
      <c r="E155" s="15">
        <v>2014</v>
      </c>
      <c r="F155" s="15" t="s">
        <v>82</v>
      </c>
      <c r="G155" s="15">
        <v>5</v>
      </c>
      <c r="H155" s="51">
        <v>6</v>
      </c>
      <c r="I155" s="50">
        <f t="shared" si="6"/>
        <v>0</v>
      </c>
      <c r="J155" s="50">
        <f t="shared" si="7"/>
        <v>0</v>
      </c>
      <c r="K155" s="50">
        <f t="shared" si="8"/>
        <v>6</v>
      </c>
      <c r="L155" s="15"/>
      <c r="M155" s="15"/>
      <c r="N155" s="15"/>
      <c r="O155" s="15"/>
      <c r="P155" s="15"/>
      <c r="Q155" s="15"/>
      <c r="R155" s="15"/>
      <c r="S155" s="15"/>
    </row>
    <row r="156" spans="2:19" x14ac:dyDescent="0.3">
      <c r="B156" s="53">
        <v>2019</v>
      </c>
      <c r="C156" s="15" t="s">
        <v>286</v>
      </c>
      <c r="D156" s="15" t="s">
        <v>285</v>
      </c>
      <c r="E156" s="15">
        <v>2019</v>
      </c>
      <c r="F156" s="15" t="s">
        <v>82</v>
      </c>
      <c r="G156" s="15">
        <v>5</v>
      </c>
      <c r="H156" s="51">
        <v>0</v>
      </c>
      <c r="I156" s="50">
        <f t="shared" si="6"/>
        <v>0</v>
      </c>
      <c r="J156" s="50">
        <f t="shared" si="7"/>
        <v>0</v>
      </c>
      <c r="K156" s="50">
        <f t="shared" si="8"/>
        <v>0</v>
      </c>
      <c r="L156" s="15"/>
      <c r="M156" s="15"/>
      <c r="N156" s="15"/>
      <c r="O156" s="15"/>
      <c r="P156" s="15"/>
      <c r="Q156" s="15"/>
      <c r="R156" s="15"/>
      <c r="S156" s="15"/>
    </row>
    <row r="157" spans="2:19" x14ac:dyDescent="0.3">
      <c r="B157" s="53">
        <v>2019</v>
      </c>
      <c r="C157" s="15" t="s">
        <v>284</v>
      </c>
      <c r="D157" s="15" t="s">
        <v>283</v>
      </c>
      <c r="E157" s="15">
        <v>2015</v>
      </c>
      <c r="F157" s="15" t="s">
        <v>82</v>
      </c>
      <c r="G157" s="15">
        <v>5</v>
      </c>
      <c r="H157" s="51">
        <v>12</v>
      </c>
      <c r="I157" s="50">
        <f t="shared" si="6"/>
        <v>0</v>
      </c>
      <c r="J157" s="50">
        <f t="shared" si="7"/>
        <v>0</v>
      </c>
      <c r="K157" s="50">
        <f t="shared" si="8"/>
        <v>12</v>
      </c>
      <c r="L157" s="15"/>
      <c r="M157" s="15"/>
      <c r="N157" s="15"/>
      <c r="O157" s="15"/>
      <c r="P157" s="15"/>
      <c r="Q157" s="15"/>
      <c r="R157" s="15"/>
      <c r="S157" s="15"/>
    </row>
    <row r="158" spans="2:19" x14ac:dyDescent="0.3">
      <c r="B158" s="53">
        <v>2019</v>
      </c>
      <c r="C158" s="15" t="s">
        <v>282</v>
      </c>
      <c r="D158" s="15" t="s">
        <v>281</v>
      </c>
      <c r="E158" s="15">
        <v>2019</v>
      </c>
      <c r="F158" s="15" t="s">
        <v>77</v>
      </c>
      <c r="G158" s="15">
        <v>5</v>
      </c>
      <c r="H158" s="51">
        <v>2</v>
      </c>
      <c r="I158" s="50">
        <f t="shared" si="6"/>
        <v>0</v>
      </c>
      <c r="J158" s="50">
        <f t="shared" si="7"/>
        <v>0</v>
      </c>
      <c r="K158" s="50">
        <f t="shared" si="8"/>
        <v>2</v>
      </c>
      <c r="L158" s="15"/>
      <c r="M158" s="15"/>
      <c r="N158" s="15"/>
      <c r="O158" s="15"/>
      <c r="P158" s="15"/>
      <c r="Q158" s="15"/>
      <c r="R158" s="15"/>
      <c r="S158" s="15"/>
    </row>
    <row r="159" spans="2:19" x14ac:dyDescent="0.3">
      <c r="B159" s="53">
        <v>2019</v>
      </c>
      <c r="C159" s="15" t="s">
        <v>280</v>
      </c>
      <c r="D159" s="15" t="s">
        <v>88</v>
      </c>
      <c r="E159" s="15">
        <v>2014</v>
      </c>
      <c r="F159" s="15" t="s">
        <v>99</v>
      </c>
      <c r="G159" s="15">
        <v>5</v>
      </c>
      <c r="H159" s="51">
        <v>4</v>
      </c>
      <c r="I159" s="50">
        <f t="shared" si="6"/>
        <v>0</v>
      </c>
      <c r="J159" s="50">
        <f t="shared" si="7"/>
        <v>0</v>
      </c>
      <c r="K159" s="50">
        <f t="shared" si="8"/>
        <v>4</v>
      </c>
      <c r="L159" s="15"/>
      <c r="M159" s="15"/>
      <c r="N159" s="15"/>
      <c r="O159" s="15"/>
      <c r="P159" s="15"/>
      <c r="Q159" s="15"/>
      <c r="R159" s="15"/>
      <c r="S159" s="15"/>
    </row>
    <row r="160" spans="2:19" x14ac:dyDescent="0.3">
      <c r="B160" s="53">
        <v>2019</v>
      </c>
      <c r="C160" s="15" t="s">
        <v>279</v>
      </c>
      <c r="D160" s="15" t="s">
        <v>278</v>
      </c>
      <c r="E160" s="15">
        <v>2017</v>
      </c>
      <c r="F160" s="15" t="s">
        <v>137</v>
      </c>
      <c r="G160" s="15">
        <v>5</v>
      </c>
      <c r="H160" s="51">
        <v>0</v>
      </c>
      <c r="I160" s="50">
        <f t="shared" si="6"/>
        <v>0</v>
      </c>
      <c r="J160" s="50">
        <f t="shared" si="7"/>
        <v>0</v>
      </c>
      <c r="K160" s="50">
        <f t="shared" si="8"/>
        <v>0</v>
      </c>
      <c r="L160" s="15"/>
      <c r="M160" s="15"/>
      <c r="N160" s="15"/>
      <c r="O160" s="15"/>
      <c r="P160" s="15"/>
      <c r="Q160" s="15"/>
      <c r="R160" s="15"/>
      <c r="S160" s="15"/>
    </row>
    <row r="161" spans="2:19" x14ac:dyDescent="0.3">
      <c r="B161" s="53">
        <v>2019</v>
      </c>
      <c r="C161" s="15" t="s">
        <v>277</v>
      </c>
      <c r="D161" s="15" t="s">
        <v>88</v>
      </c>
      <c r="E161" s="15">
        <v>2014</v>
      </c>
      <c r="F161" s="15" t="s">
        <v>94</v>
      </c>
      <c r="G161" s="15">
        <v>3</v>
      </c>
      <c r="H161" s="51">
        <v>0</v>
      </c>
      <c r="I161" s="50">
        <f t="shared" si="6"/>
        <v>0</v>
      </c>
      <c r="J161" s="50">
        <f t="shared" si="7"/>
        <v>0</v>
      </c>
      <c r="K161" s="50">
        <f t="shared" si="8"/>
        <v>0</v>
      </c>
      <c r="L161" s="15"/>
      <c r="M161" s="15"/>
      <c r="N161" s="15"/>
      <c r="O161" s="15"/>
      <c r="P161" s="15"/>
      <c r="Q161" s="15"/>
      <c r="R161" s="15"/>
      <c r="S161" s="15"/>
    </row>
    <row r="162" spans="2:19" x14ac:dyDescent="0.3">
      <c r="B162" s="53">
        <v>2019</v>
      </c>
      <c r="C162" s="15" t="s">
        <v>276</v>
      </c>
      <c r="D162" s="15" t="s">
        <v>88</v>
      </c>
      <c r="E162" s="15">
        <v>2019</v>
      </c>
      <c r="F162" s="15" t="s">
        <v>82</v>
      </c>
      <c r="G162" s="15">
        <v>5</v>
      </c>
      <c r="H162" s="51">
        <v>0</v>
      </c>
      <c r="I162" s="50">
        <f t="shared" si="6"/>
        <v>0</v>
      </c>
      <c r="J162" s="50">
        <f t="shared" si="7"/>
        <v>0</v>
      </c>
      <c r="K162" s="50">
        <f t="shared" si="8"/>
        <v>0</v>
      </c>
      <c r="L162" s="15"/>
      <c r="M162" s="15"/>
      <c r="N162" s="15"/>
      <c r="O162" s="15"/>
      <c r="P162" s="15"/>
      <c r="Q162" s="15"/>
      <c r="R162" s="15"/>
      <c r="S162" s="15"/>
    </row>
    <row r="163" spans="2:19" x14ac:dyDescent="0.3">
      <c r="B163" s="53">
        <v>2019</v>
      </c>
      <c r="C163" s="15" t="s">
        <v>275</v>
      </c>
      <c r="D163" s="15" t="s">
        <v>88</v>
      </c>
      <c r="E163" s="15">
        <v>2017</v>
      </c>
      <c r="F163" s="15" t="s">
        <v>117</v>
      </c>
      <c r="G163" s="15">
        <v>3</v>
      </c>
      <c r="H163" s="51">
        <v>0</v>
      </c>
      <c r="I163" s="50">
        <f t="shared" si="6"/>
        <v>0</v>
      </c>
      <c r="J163" s="50">
        <f t="shared" si="7"/>
        <v>0</v>
      </c>
      <c r="K163" s="50">
        <f t="shared" si="8"/>
        <v>0</v>
      </c>
      <c r="L163" s="15"/>
      <c r="M163" s="15"/>
      <c r="N163" s="15"/>
      <c r="O163" s="15"/>
      <c r="P163" s="15"/>
      <c r="Q163" s="15"/>
      <c r="R163" s="15"/>
      <c r="S163" s="15"/>
    </row>
    <row r="164" spans="2:19" x14ac:dyDescent="0.3">
      <c r="B164" s="53">
        <v>2019</v>
      </c>
      <c r="C164" s="15" t="s">
        <v>274</v>
      </c>
      <c r="D164" s="15" t="s">
        <v>88</v>
      </c>
      <c r="E164" s="15">
        <v>2019</v>
      </c>
      <c r="F164" s="15" t="s">
        <v>117</v>
      </c>
      <c r="G164" s="15">
        <v>5</v>
      </c>
      <c r="H164" s="51">
        <v>0</v>
      </c>
      <c r="I164" s="50">
        <f t="shared" si="6"/>
        <v>0</v>
      </c>
      <c r="J164" s="50">
        <f t="shared" si="7"/>
        <v>0</v>
      </c>
      <c r="K164" s="50">
        <f t="shared" si="8"/>
        <v>0</v>
      </c>
      <c r="L164" s="15"/>
      <c r="M164" s="15"/>
      <c r="N164" s="15"/>
      <c r="O164" s="15"/>
      <c r="P164" s="15"/>
      <c r="Q164" s="15"/>
      <c r="R164" s="15"/>
      <c r="S164" s="15"/>
    </row>
    <row r="165" spans="2:19" x14ac:dyDescent="0.3">
      <c r="B165" s="53">
        <v>2019</v>
      </c>
      <c r="C165" s="15" t="s">
        <v>273</v>
      </c>
      <c r="D165" s="15" t="s">
        <v>88</v>
      </c>
      <c r="E165" s="15">
        <v>2015</v>
      </c>
      <c r="F165" s="15" t="s">
        <v>94</v>
      </c>
      <c r="G165" s="15">
        <v>4</v>
      </c>
      <c r="H165" s="51">
        <v>0</v>
      </c>
      <c r="I165" s="50">
        <f t="shared" si="6"/>
        <v>0</v>
      </c>
      <c r="J165" s="50">
        <f t="shared" si="7"/>
        <v>0</v>
      </c>
      <c r="K165" s="50">
        <f t="shared" si="8"/>
        <v>0</v>
      </c>
      <c r="L165" s="15"/>
      <c r="M165" s="15"/>
      <c r="N165" s="15"/>
      <c r="O165" s="15"/>
      <c r="P165" s="15"/>
      <c r="Q165" s="15"/>
      <c r="R165" s="15"/>
      <c r="S165" s="15"/>
    </row>
    <row r="166" spans="2:19" x14ac:dyDescent="0.3">
      <c r="B166" s="53">
        <v>2019</v>
      </c>
      <c r="C166" s="15" t="s">
        <v>272</v>
      </c>
      <c r="D166" s="15" t="s">
        <v>88</v>
      </c>
      <c r="E166" s="15">
        <v>2017</v>
      </c>
      <c r="F166" s="15" t="s">
        <v>101</v>
      </c>
      <c r="G166" s="15">
        <v>5</v>
      </c>
      <c r="H166" s="51">
        <v>10</v>
      </c>
      <c r="I166" s="50">
        <f t="shared" si="6"/>
        <v>0</v>
      </c>
      <c r="J166" s="50">
        <f t="shared" si="7"/>
        <v>0</v>
      </c>
      <c r="K166" s="50">
        <f t="shared" si="8"/>
        <v>10</v>
      </c>
      <c r="L166" s="15"/>
      <c r="M166" s="15"/>
      <c r="N166" s="15"/>
      <c r="O166" s="15"/>
      <c r="P166" s="15"/>
      <c r="Q166" s="15"/>
      <c r="R166" s="15"/>
      <c r="S166" s="15"/>
    </row>
    <row r="167" spans="2:19" x14ac:dyDescent="0.3">
      <c r="B167" s="53">
        <v>2019</v>
      </c>
      <c r="C167" s="15" t="s">
        <v>271</v>
      </c>
      <c r="D167" s="15" t="s">
        <v>270</v>
      </c>
      <c r="E167" s="15">
        <v>2014</v>
      </c>
      <c r="F167" s="15" t="s">
        <v>94</v>
      </c>
      <c r="G167" s="15">
        <v>4</v>
      </c>
      <c r="H167" s="51">
        <v>31</v>
      </c>
      <c r="I167" s="50">
        <f t="shared" si="6"/>
        <v>0</v>
      </c>
      <c r="J167" s="50">
        <f t="shared" si="7"/>
        <v>31</v>
      </c>
      <c r="K167" s="50">
        <f t="shared" si="8"/>
        <v>0</v>
      </c>
      <c r="L167" s="15"/>
      <c r="M167" s="15"/>
      <c r="N167" s="15"/>
      <c r="O167" s="15"/>
      <c r="P167" s="15"/>
      <c r="Q167" s="15"/>
      <c r="R167" s="15"/>
      <c r="S167" s="15"/>
    </row>
    <row r="168" spans="2:19" x14ac:dyDescent="0.3">
      <c r="B168" s="53">
        <v>2019</v>
      </c>
      <c r="C168" s="15" t="s">
        <v>269</v>
      </c>
      <c r="D168" s="15" t="s">
        <v>268</v>
      </c>
      <c r="E168" s="15">
        <v>2017</v>
      </c>
      <c r="F168" s="15" t="s">
        <v>82</v>
      </c>
      <c r="G168" s="15">
        <v>5</v>
      </c>
      <c r="H168" s="51">
        <v>5</v>
      </c>
      <c r="I168" s="50">
        <f t="shared" si="6"/>
        <v>0</v>
      </c>
      <c r="J168" s="50">
        <f t="shared" si="7"/>
        <v>0</v>
      </c>
      <c r="K168" s="50">
        <f t="shared" si="8"/>
        <v>5</v>
      </c>
      <c r="L168" s="15"/>
      <c r="M168" s="15"/>
      <c r="N168" s="15"/>
      <c r="O168" s="15"/>
      <c r="P168" s="15"/>
      <c r="Q168" s="15"/>
      <c r="R168" s="15"/>
      <c r="S168" s="15"/>
    </row>
    <row r="169" spans="2:19" x14ac:dyDescent="0.3">
      <c r="B169" s="53">
        <v>2019</v>
      </c>
      <c r="C169" s="15" t="s">
        <v>267</v>
      </c>
      <c r="D169" s="15" t="s">
        <v>88</v>
      </c>
      <c r="E169" s="15">
        <v>2015</v>
      </c>
      <c r="F169" s="15" t="s">
        <v>137</v>
      </c>
      <c r="G169" s="15">
        <v>4</v>
      </c>
      <c r="H169" s="51">
        <v>0</v>
      </c>
      <c r="I169" s="50">
        <f t="shared" si="6"/>
        <v>0</v>
      </c>
      <c r="J169" s="50">
        <f t="shared" si="7"/>
        <v>0</v>
      </c>
      <c r="K169" s="50">
        <f t="shared" si="8"/>
        <v>0</v>
      </c>
      <c r="L169" s="15"/>
      <c r="M169" s="15"/>
      <c r="N169" s="15"/>
      <c r="O169" s="15"/>
      <c r="P169" s="15"/>
      <c r="Q169" s="15"/>
      <c r="R169" s="15"/>
      <c r="S169" s="15"/>
    </row>
    <row r="170" spans="2:19" x14ac:dyDescent="0.3">
      <c r="B170" s="53">
        <v>2019</v>
      </c>
      <c r="C170" s="15" t="s">
        <v>266</v>
      </c>
      <c r="D170" s="15" t="s">
        <v>88</v>
      </c>
      <c r="E170" s="15">
        <v>2013</v>
      </c>
      <c r="F170" s="15" t="s">
        <v>82</v>
      </c>
      <c r="G170" s="15">
        <v>5</v>
      </c>
      <c r="H170" s="51">
        <v>0</v>
      </c>
      <c r="I170" s="50">
        <f t="shared" si="6"/>
        <v>0</v>
      </c>
      <c r="J170" s="50">
        <f t="shared" si="7"/>
        <v>0</v>
      </c>
      <c r="K170" s="50">
        <f t="shared" si="8"/>
        <v>0</v>
      </c>
      <c r="L170" s="15"/>
      <c r="M170" s="15"/>
      <c r="N170" s="15"/>
      <c r="O170" s="15"/>
      <c r="P170" s="15"/>
      <c r="Q170" s="15"/>
      <c r="R170" s="15"/>
      <c r="S170" s="15"/>
    </row>
    <row r="171" spans="2:19" x14ac:dyDescent="0.3">
      <c r="B171" s="53">
        <v>2019</v>
      </c>
      <c r="C171" s="15" t="s">
        <v>265</v>
      </c>
      <c r="D171" s="15" t="s">
        <v>88</v>
      </c>
      <c r="E171" s="15">
        <v>2013</v>
      </c>
      <c r="F171" s="15" t="s">
        <v>94</v>
      </c>
      <c r="G171" s="15">
        <v>4</v>
      </c>
      <c r="H171" s="51">
        <v>21</v>
      </c>
      <c r="I171" s="50">
        <f t="shared" si="6"/>
        <v>0</v>
      </c>
      <c r="J171" s="50">
        <f t="shared" si="7"/>
        <v>21</v>
      </c>
      <c r="K171" s="50">
        <f t="shared" si="8"/>
        <v>0</v>
      </c>
      <c r="L171" s="15"/>
      <c r="M171" s="15"/>
      <c r="N171" s="15"/>
      <c r="O171" s="15"/>
      <c r="P171" s="15"/>
      <c r="Q171" s="15"/>
      <c r="R171" s="15"/>
      <c r="S171" s="15"/>
    </row>
    <row r="172" spans="2:19" x14ac:dyDescent="0.3">
      <c r="B172" s="53">
        <v>2019</v>
      </c>
      <c r="C172" s="15" t="s">
        <v>264</v>
      </c>
      <c r="D172" s="15" t="s">
        <v>88</v>
      </c>
      <c r="E172" s="15">
        <v>2014</v>
      </c>
      <c r="F172" s="15" t="s">
        <v>101</v>
      </c>
      <c r="G172" s="15">
        <v>3</v>
      </c>
      <c r="H172" s="51">
        <v>6</v>
      </c>
      <c r="I172" s="50">
        <f t="shared" si="6"/>
        <v>6</v>
      </c>
      <c r="J172" s="50">
        <f t="shared" si="7"/>
        <v>0</v>
      </c>
      <c r="K172" s="50">
        <f t="shared" si="8"/>
        <v>0</v>
      </c>
      <c r="L172" s="15"/>
      <c r="M172" s="15"/>
      <c r="N172" s="15"/>
      <c r="O172" s="15"/>
      <c r="P172" s="15"/>
      <c r="Q172" s="15"/>
      <c r="R172" s="15"/>
      <c r="S172" s="15"/>
    </row>
    <row r="173" spans="2:19" x14ac:dyDescent="0.3">
      <c r="B173" s="53">
        <v>2019</v>
      </c>
      <c r="C173" s="15" t="s">
        <v>263</v>
      </c>
      <c r="D173" s="15" t="s">
        <v>88</v>
      </c>
      <c r="E173" s="15">
        <v>2013</v>
      </c>
      <c r="F173" s="15" t="s">
        <v>101</v>
      </c>
      <c r="G173" s="15">
        <v>3</v>
      </c>
      <c r="H173" s="51">
        <v>0</v>
      </c>
      <c r="I173" s="50">
        <f t="shared" si="6"/>
        <v>0</v>
      </c>
      <c r="J173" s="50">
        <f t="shared" si="7"/>
        <v>0</v>
      </c>
      <c r="K173" s="50">
        <f t="shared" si="8"/>
        <v>0</v>
      </c>
      <c r="L173" s="15"/>
      <c r="M173" s="15"/>
      <c r="N173" s="15"/>
      <c r="O173" s="15"/>
      <c r="P173" s="15"/>
      <c r="Q173" s="15"/>
      <c r="R173" s="15"/>
      <c r="S173" s="15"/>
    </row>
    <row r="174" spans="2:19" x14ac:dyDescent="0.3">
      <c r="B174" s="53">
        <v>2019</v>
      </c>
      <c r="C174" s="15" t="s">
        <v>262</v>
      </c>
      <c r="D174" s="15" t="s">
        <v>261</v>
      </c>
      <c r="E174" s="15">
        <v>2019</v>
      </c>
      <c r="F174" s="15" t="s">
        <v>82</v>
      </c>
      <c r="G174" s="15">
        <v>5</v>
      </c>
      <c r="H174" s="51">
        <v>41</v>
      </c>
      <c r="I174" s="50">
        <f t="shared" si="6"/>
        <v>0</v>
      </c>
      <c r="J174" s="50">
        <f t="shared" si="7"/>
        <v>0</v>
      </c>
      <c r="K174" s="50">
        <f t="shared" si="8"/>
        <v>41</v>
      </c>
      <c r="L174" s="15"/>
      <c r="M174" s="15"/>
      <c r="N174" s="15"/>
      <c r="O174" s="15"/>
      <c r="P174" s="15"/>
      <c r="Q174" s="15"/>
      <c r="R174" s="15"/>
      <c r="S174" s="15"/>
    </row>
    <row r="175" spans="2:19" x14ac:dyDescent="0.3">
      <c r="B175" s="53">
        <v>2019</v>
      </c>
      <c r="C175" s="15" t="s">
        <v>260</v>
      </c>
      <c r="D175" s="15" t="s">
        <v>259</v>
      </c>
      <c r="E175" s="15">
        <v>2018</v>
      </c>
      <c r="F175" s="15" t="s">
        <v>117</v>
      </c>
      <c r="G175" s="15">
        <v>5</v>
      </c>
      <c r="H175" s="51">
        <v>69</v>
      </c>
      <c r="I175" s="50">
        <f t="shared" si="6"/>
        <v>0</v>
      </c>
      <c r="J175" s="50">
        <f t="shared" si="7"/>
        <v>0</v>
      </c>
      <c r="K175" s="50">
        <f t="shared" si="8"/>
        <v>69</v>
      </c>
      <c r="L175" s="15"/>
      <c r="M175" s="15"/>
      <c r="N175" s="15"/>
      <c r="O175" s="15"/>
      <c r="P175" s="15"/>
      <c r="Q175" s="15"/>
      <c r="R175" s="15"/>
      <c r="S175" s="15"/>
    </row>
    <row r="176" spans="2:19" x14ac:dyDescent="0.3">
      <c r="B176" s="53">
        <v>2019</v>
      </c>
      <c r="C176" s="15" t="s">
        <v>258</v>
      </c>
      <c r="D176" s="15" t="s">
        <v>88</v>
      </c>
      <c r="E176" s="15">
        <v>2017</v>
      </c>
      <c r="F176" s="15" t="s">
        <v>94</v>
      </c>
      <c r="G176" s="15">
        <v>5</v>
      </c>
      <c r="H176" s="51">
        <v>52</v>
      </c>
      <c r="I176" s="50">
        <f t="shared" si="6"/>
        <v>0</v>
      </c>
      <c r="J176" s="50">
        <f t="shared" si="7"/>
        <v>0</v>
      </c>
      <c r="K176" s="50">
        <f t="shared" si="8"/>
        <v>52</v>
      </c>
      <c r="L176" s="15"/>
      <c r="M176" s="15"/>
      <c r="N176" s="15"/>
      <c r="O176" s="15"/>
      <c r="P176" s="15"/>
      <c r="Q176" s="15"/>
      <c r="R176" s="15"/>
      <c r="S176" s="15"/>
    </row>
    <row r="177" spans="2:19" x14ac:dyDescent="0.3">
      <c r="B177" s="53">
        <v>2019</v>
      </c>
      <c r="C177" s="15" t="s">
        <v>257</v>
      </c>
      <c r="D177" s="15" t="s">
        <v>88</v>
      </c>
      <c r="E177" s="15">
        <v>2013</v>
      </c>
      <c r="F177" s="15" t="s">
        <v>94</v>
      </c>
      <c r="G177" s="15">
        <v>4</v>
      </c>
      <c r="H177" s="51">
        <v>0</v>
      </c>
      <c r="I177" s="50">
        <f t="shared" si="6"/>
        <v>0</v>
      </c>
      <c r="J177" s="50">
        <f t="shared" si="7"/>
        <v>0</v>
      </c>
      <c r="K177" s="50">
        <f t="shared" si="8"/>
        <v>0</v>
      </c>
      <c r="L177" s="15"/>
      <c r="M177" s="15"/>
      <c r="N177" s="15"/>
      <c r="O177" s="15"/>
      <c r="P177" s="15"/>
      <c r="Q177" s="15"/>
      <c r="R177" s="15"/>
      <c r="S177" s="15"/>
    </row>
    <row r="178" spans="2:19" x14ac:dyDescent="0.3">
      <c r="B178" s="53">
        <v>2019</v>
      </c>
      <c r="C178" s="15" t="s">
        <v>256</v>
      </c>
      <c r="D178" s="15" t="s">
        <v>88</v>
      </c>
      <c r="E178" s="15">
        <v>2015</v>
      </c>
      <c r="F178" s="15" t="s">
        <v>137</v>
      </c>
      <c r="G178" s="15">
        <v>4</v>
      </c>
      <c r="H178" s="51">
        <v>0</v>
      </c>
      <c r="I178" s="50">
        <f t="shared" si="6"/>
        <v>0</v>
      </c>
      <c r="J178" s="50">
        <f t="shared" si="7"/>
        <v>0</v>
      </c>
      <c r="K178" s="50">
        <f t="shared" si="8"/>
        <v>0</v>
      </c>
      <c r="L178" s="15"/>
      <c r="M178" s="15"/>
      <c r="N178" s="15"/>
      <c r="O178" s="15"/>
      <c r="P178" s="15"/>
      <c r="Q178" s="15"/>
      <c r="R178" s="15"/>
      <c r="S178" s="15"/>
    </row>
    <row r="179" spans="2:19" x14ac:dyDescent="0.3">
      <c r="B179" s="53">
        <v>2019</v>
      </c>
      <c r="C179" s="15" t="s">
        <v>255</v>
      </c>
      <c r="D179" s="15" t="s">
        <v>254</v>
      </c>
      <c r="E179" s="15">
        <v>2014</v>
      </c>
      <c r="F179" s="15" t="s">
        <v>117</v>
      </c>
      <c r="G179" s="15">
        <v>5</v>
      </c>
      <c r="H179" s="51">
        <v>1</v>
      </c>
      <c r="I179" s="50">
        <f t="shared" si="6"/>
        <v>0</v>
      </c>
      <c r="J179" s="50">
        <f t="shared" si="7"/>
        <v>0</v>
      </c>
      <c r="K179" s="50">
        <f t="shared" si="8"/>
        <v>1</v>
      </c>
      <c r="L179" s="15"/>
      <c r="M179" s="15"/>
      <c r="N179" s="15"/>
      <c r="O179" s="15"/>
      <c r="P179" s="15"/>
      <c r="Q179" s="15"/>
      <c r="R179" s="15"/>
      <c r="S179" s="15"/>
    </row>
    <row r="180" spans="2:19" x14ac:dyDescent="0.3">
      <c r="B180" s="53">
        <v>2019</v>
      </c>
      <c r="C180" s="15" t="s">
        <v>253</v>
      </c>
      <c r="D180" s="15" t="s">
        <v>88</v>
      </c>
      <c r="E180" s="15">
        <v>2014</v>
      </c>
      <c r="F180" s="15" t="s">
        <v>117</v>
      </c>
      <c r="G180" s="15">
        <v>5</v>
      </c>
      <c r="H180" s="51">
        <v>115</v>
      </c>
      <c r="I180" s="50">
        <f t="shared" si="6"/>
        <v>0</v>
      </c>
      <c r="J180" s="50">
        <f t="shared" si="7"/>
        <v>0</v>
      </c>
      <c r="K180" s="50">
        <f t="shared" si="8"/>
        <v>115</v>
      </c>
      <c r="L180" s="15"/>
      <c r="M180" s="15"/>
      <c r="N180" s="15"/>
      <c r="O180" s="15"/>
      <c r="P180" s="15"/>
      <c r="Q180" s="15"/>
      <c r="R180" s="15"/>
      <c r="S180" s="15"/>
    </row>
    <row r="181" spans="2:19" x14ac:dyDescent="0.3">
      <c r="B181" s="53">
        <v>2019</v>
      </c>
      <c r="C181" s="15" t="s">
        <v>252</v>
      </c>
      <c r="D181" s="15" t="s">
        <v>251</v>
      </c>
      <c r="E181" s="15">
        <v>2014</v>
      </c>
      <c r="F181" s="15" t="s">
        <v>82</v>
      </c>
      <c r="G181" s="15">
        <v>5</v>
      </c>
      <c r="H181" s="51">
        <v>14</v>
      </c>
      <c r="I181" s="50">
        <f t="shared" si="6"/>
        <v>0</v>
      </c>
      <c r="J181" s="50">
        <f t="shared" si="7"/>
        <v>0</v>
      </c>
      <c r="K181" s="50">
        <f t="shared" si="8"/>
        <v>14</v>
      </c>
      <c r="L181" s="15"/>
      <c r="M181" s="15"/>
      <c r="N181" s="15"/>
      <c r="O181" s="15"/>
      <c r="P181" s="15"/>
      <c r="Q181" s="15"/>
      <c r="R181" s="15"/>
      <c r="S181" s="15"/>
    </row>
    <row r="182" spans="2:19" x14ac:dyDescent="0.3">
      <c r="B182" s="53">
        <v>2019</v>
      </c>
      <c r="C182" s="15" t="s">
        <v>250</v>
      </c>
      <c r="D182" s="15" t="s">
        <v>88</v>
      </c>
      <c r="E182" s="15">
        <v>2013</v>
      </c>
      <c r="F182" s="15" t="s">
        <v>94</v>
      </c>
      <c r="G182" s="15">
        <v>4</v>
      </c>
      <c r="H182" s="51">
        <v>10</v>
      </c>
      <c r="I182" s="50">
        <f t="shared" si="6"/>
        <v>0</v>
      </c>
      <c r="J182" s="50">
        <f t="shared" si="7"/>
        <v>10</v>
      </c>
      <c r="K182" s="50">
        <f t="shared" si="8"/>
        <v>0</v>
      </c>
      <c r="L182" s="15"/>
      <c r="M182" s="15"/>
      <c r="N182" s="15"/>
      <c r="O182" s="15"/>
      <c r="P182" s="15"/>
      <c r="Q182" s="15"/>
      <c r="R182" s="15"/>
      <c r="S182" s="15"/>
    </row>
    <row r="183" spans="2:19" x14ac:dyDescent="0.3">
      <c r="B183" s="53">
        <v>2019</v>
      </c>
      <c r="C183" s="15" t="s">
        <v>249</v>
      </c>
      <c r="D183" s="15" t="s">
        <v>88</v>
      </c>
      <c r="E183" s="15">
        <v>2017</v>
      </c>
      <c r="F183" s="15" t="s">
        <v>117</v>
      </c>
      <c r="G183" s="15">
        <v>4</v>
      </c>
      <c r="H183" s="51">
        <v>0</v>
      </c>
      <c r="I183" s="50">
        <f t="shared" si="6"/>
        <v>0</v>
      </c>
      <c r="J183" s="50">
        <f t="shared" si="7"/>
        <v>0</v>
      </c>
      <c r="K183" s="50">
        <f t="shared" si="8"/>
        <v>0</v>
      </c>
      <c r="L183" s="15"/>
      <c r="M183" s="15"/>
      <c r="N183" s="15"/>
      <c r="O183" s="15"/>
      <c r="P183" s="15"/>
      <c r="Q183" s="15"/>
      <c r="R183" s="15"/>
      <c r="S183" s="15"/>
    </row>
    <row r="184" spans="2:19" x14ac:dyDescent="0.3">
      <c r="B184" s="53">
        <v>2019</v>
      </c>
      <c r="C184" s="15" t="s">
        <v>248</v>
      </c>
      <c r="D184" s="15" t="s">
        <v>88</v>
      </c>
      <c r="E184" s="15">
        <v>2015</v>
      </c>
      <c r="F184" s="15" t="s">
        <v>117</v>
      </c>
      <c r="G184" s="15">
        <v>5</v>
      </c>
      <c r="H184" s="51">
        <v>3</v>
      </c>
      <c r="I184" s="50">
        <f t="shared" si="6"/>
        <v>0</v>
      </c>
      <c r="J184" s="50">
        <f t="shared" si="7"/>
        <v>0</v>
      </c>
      <c r="K184" s="50">
        <f t="shared" si="8"/>
        <v>3</v>
      </c>
      <c r="L184" s="15"/>
      <c r="M184" s="15"/>
      <c r="N184" s="15"/>
      <c r="O184" s="15"/>
      <c r="P184" s="15"/>
      <c r="Q184" s="15"/>
      <c r="R184" s="15"/>
      <c r="S184" s="15"/>
    </row>
    <row r="185" spans="2:19" x14ac:dyDescent="0.3">
      <c r="B185" s="53">
        <v>2019</v>
      </c>
      <c r="C185" s="15" t="s">
        <v>247</v>
      </c>
      <c r="D185" s="15" t="s">
        <v>88</v>
      </c>
      <c r="E185" s="15">
        <v>2018</v>
      </c>
      <c r="F185" s="15" t="s">
        <v>101</v>
      </c>
      <c r="G185" s="15">
        <v>4</v>
      </c>
      <c r="H185" s="51">
        <v>1</v>
      </c>
      <c r="I185" s="50">
        <f t="shared" si="6"/>
        <v>0</v>
      </c>
      <c r="J185" s="50">
        <f t="shared" si="7"/>
        <v>1</v>
      </c>
      <c r="K185" s="50">
        <f t="shared" si="8"/>
        <v>0</v>
      </c>
      <c r="L185" s="15"/>
      <c r="M185" s="15"/>
      <c r="N185" s="15"/>
      <c r="O185" s="15"/>
      <c r="P185" s="15"/>
      <c r="Q185" s="15"/>
      <c r="R185" s="15"/>
      <c r="S185" s="15"/>
    </row>
    <row r="186" spans="2:19" x14ac:dyDescent="0.3">
      <c r="B186" s="53">
        <v>2019</v>
      </c>
      <c r="C186" s="15" t="s">
        <v>246</v>
      </c>
      <c r="D186" s="15" t="s">
        <v>88</v>
      </c>
      <c r="E186" s="15">
        <v>2019</v>
      </c>
      <c r="F186" s="15" t="s">
        <v>94</v>
      </c>
      <c r="G186" s="15">
        <v>4</v>
      </c>
      <c r="H186" s="51">
        <v>36</v>
      </c>
      <c r="I186" s="50">
        <f t="shared" si="6"/>
        <v>0</v>
      </c>
      <c r="J186" s="50">
        <f t="shared" si="7"/>
        <v>36</v>
      </c>
      <c r="K186" s="50">
        <f t="shared" si="8"/>
        <v>0</v>
      </c>
      <c r="L186" s="15"/>
      <c r="M186" s="15"/>
      <c r="N186" s="15"/>
      <c r="O186" s="15"/>
      <c r="P186" s="15"/>
      <c r="Q186" s="15"/>
      <c r="R186" s="15"/>
      <c r="S186" s="15"/>
    </row>
    <row r="187" spans="2:19" x14ac:dyDescent="0.3">
      <c r="B187" s="53">
        <v>2019</v>
      </c>
      <c r="C187" s="15" t="s">
        <v>245</v>
      </c>
      <c r="D187" s="15" t="s">
        <v>88</v>
      </c>
      <c r="E187" s="15">
        <v>2017</v>
      </c>
      <c r="F187" s="15" t="s">
        <v>101</v>
      </c>
      <c r="G187" s="15">
        <v>5</v>
      </c>
      <c r="H187" s="51">
        <v>42</v>
      </c>
      <c r="I187" s="50">
        <f t="shared" si="6"/>
        <v>0</v>
      </c>
      <c r="J187" s="50">
        <f t="shared" si="7"/>
        <v>0</v>
      </c>
      <c r="K187" s="50">
        <f t="shared" si="8"/>
        <v>42</v>
      </c>
      <c r="L187" s="15"/>
      <c r="M187" s="15"/>
      <c r="N187" s="15"/>
      <c r="O187" s="15"/>
      <c r="P187" s="15"/>
      <c r="Q187" s="15"/>
      <c r="R187" s="15"/>
      <c r="S187" s="15"/>
    </row>
    <row r="188" spans="2:19" x14ac:dyDescent="0.3">
      <c r="B188" s="53">
        <v>2019</v>
      </c>
      <c r="C188" s="15" t="s">
        <v>244</v>
      </c>
      <c r="D188" s="15" t="s">
        <v>88</v>
      </c>
      <c r="E188" s="15">
        <v>2017</v>
      </c>
      <c r="F188" s="15" t="s">
        <v>82</v>
      </c>
      <c r="G188" s="15">
        <v>5</v>
      </c>
      <c r="H188" s="51">
        <v>0</v>
      </c>
      <c r="I188" s="50">
        <f t="shared" si="6"/>
        <v>0</v>
      </c>
      <c r="J188" s="50">
        <f t="shared" si="7"/>
        <v>0</v>
      </c>
      <c r="K188" s="50">
        <f t="shared" si="8"/>
        <v>0</v>
      </c>
      <c r="L188" s="15"/>
      <c r="M188" s="15"/>
      <c r="N188" s="15"/>
      <c r="O188" s="15"/>
      <c r="P188" s="15"/>
      <c r="Q188" s="15"/>
      <c r="R188" s="15"/>
      <c r="S188" s="15"/>
    </row>
    <row r="189" spans="2:19" x14ac:dyDescent="0.3">
      <c r="B189" s="53">
        <v>2019</v>
      </c>
      <c r="C189" s="15" t="s">
        <v>243</v>
      </c>
      <c r="D189" s="15" t="s">
        <v>88</v>
      </c>
      <c r="E189" s="15">
        <v>2017</v>
      </c>
      <c r="F189" s="15" t="s">
        <v>90</v>
      </c>
      <c r="G189" s="15">
        <v>5</v>
      </c>
      <c r="H189" s="51">
        <v>0</v>
      </c>
      <c r="I189" s="50">
        <f t="shared" si="6"/>
        <v>0</v>
      </c>
      <c r="J189" s="50">
        <f t="shared" si="7"/>
        <v>0</v>
      </c>
      <c r="K189" s="50">
        <f t="shared" si="8"/>
        <v>0</v>
      </c>
      <c r="L189" s="15"/>
      <c r="M189" s="15"/>
      <c r="N189" s="15"/>
      <c r="O189" s="15"/>
      <c r="P189" s="15"/>
      <c r="Q189" s="15"/>
      <c r="R189" s="15"/>
      <c r="S189" s="15"/>
    </row>
    <row r="190" spans="2:19" x14ac:dyDescent="0.3">
      <c r="B190" s="53">
        <v>2019</v>
      </c>
      <c r="C190" s="15" t="s">
        <v>242</v>
      </c>
      <c r="D190" s="15" t="s">
        <v>88</v>
      </c>
      <c r="E190" s="15">
        <v>2017</v>
      </c>
      <c r="F190" s="15" t="s">
        <v>94</v>
      </c>
      <c r="G190" s="15">
        <v>3</v>
      </c>
      <c r="H190" s="51">
        <v>0</v>
      </c>
      <c r="I190" s="50">
        <f t="shared" si="6"/>
        <v>0</v>
      </c>
      <c r="J190" s="50">
        <f t="shared" si="7"/>
        <v>0</v>
      </c>
      <c r="K190" s="50">
        <f t="shared" si="8"/>
        <v>0</v>
      </c>
      <c r="L190" s="15"/>
      <c r="M190" s="15"/>
      <c r="N190" s="15"/>
      <c r="O190" s="15"/>
      <c r="P190" s="15"/>
      <c r="Q190" s="15"/>
      <c r="R190" s="15"/>
      <c r="S190" s="15"/>
    </row>
    <row r="191" spans="2:19" x14ac:dyDescent="0.3">
      <c r="B191" s="53">
        <v>2019</v>
      </c>
      <c r="C191" s="15" t="s">
        <v>241</v>
      </c>
      <c r="D191" s="15" t="s">
        <v>88</v>
      </c>
      <c r="E191" s="15">
        <v>2014</v>
      </c>
      <c r="F191" s="15" t="s">
        <v>94</v>
      </c>
      <c r="G191" s="15">
        <v>4</v>
      </c>
      <c r="H191" s="51">
        <v>254</v>
      </c>
      <c r="I191" s="50">
        <f t="shared" si="6"/>
        <v>0</v>
      </c>
      <c r="J191" s="50">
        <f t="shared" si="7"/>
        <v>254</v>
      </c>
      <c r="K191" s="50">
        <f t="shared" si="8"/>
        <v>0</v>
      </c>
      <c r="L191" s="15"/>
      <c r="M191" s="15"/>
      <c r="N191" s="15"/>
      <c r="O191" s="15"/>
      <c r="P191" s="15"/>
      <c r="Q191" s="15"/>
      <c r="R191" s="15"/>
      <c r="S191" s="15"/>
    </row>
    <row r="192" spans="2:19" x14ac:dyDescent="0.3">
      <c r="B192" s="53">
        <v>2019</v>
      </c>
      <c r="C192" s="15" t="s">
        <v>240</v>
      </c>
      <c r="D192" s="15" t="s">
        <v>88</v>
      </c>
      <c r="E192" s="15">
        <v>2013</v>
      </c>
      <c r="F192" s="15" t="s">
        <v>94</v>
      </c>
      <c r="G192" s="15">
        <v>5</v>
      </c>
      <c r="H192" s="51">
        <v>0</v>
      </c>
      <c r="I192" s="50">
        <f t="shared" si="6"/>
        <v>0</v>
      </c>
      <c r="J192" s="50">
        <f t="shared" si="7"/>
        <v>0</v>
      </c>
      <c r="K192" s="50">
        <f t="shared" si="8"/>
        <v>0</v>
      </c>
      <c r="L192" s="15"/>
      <c r="M192" s="15"/>
      <c r="N192" s="15"/>
      <c r="O192" s="15"/>
      <c r="P192" s="15"/>
      <c r="Q192" s="15"/>
      <c r="R192" s="15"/>
      <c r="S192" s="15"/>
    </row>
    <row r="193" spans="2:19" x14ac:dyDescent="0.3">
      <c r="B193" s="53">
        <v>2019</v>
      </c>
      <c r="C193" s="15" t="s">
        <v>240</v>
      </c>
      <c r="D193" s="15" t="s">
        <v>239</v>
      </c>
      <c r="E193" s="15">
        <v>2019</v>
      </c>
      <c r="F193" s="15" t="s">
        <v>82</v>
      </c>
      <c r="G193" s="15">
        <v>5</v>
      </c>
      <c r="H193" s="51">
        <v>72</v>
      </c>
      <c r="I193" s="50">
        <f t="shared" si="6"/>
        <v>0</v>
      </c>
      <c r="J193" s="50">
        <f t="shared" si="7"/>
        <v>0</v>
      </c>
      <c r="K193" s="50">
        <f t="shared" si="8"/>
        <v>72</v>
      </c>
      <c r="L193" s="15"/>
      <c r="M193" s="15"/>
      <c r="N193" s="15"/>
      <c r="O193" s="15"/>
      <c r="P193" s="15"/>
      <c r="Q193" s="15"/>
      <c r="R193" s="15"/>
      <c r="S193" s="15"/>
    </row>
    <row r="194" spans="2:19" x14ac:dyDescent="0.3">
      <c r="B194" s="53">
        <v>2019</v>
      </c>
      <c r="C194" s="15" t="s">
        <v>238</v>
      </c>
      <c r="D194" s="15" t="s">
        <v>237</v>
      </c>
      <c r="E194" s="15">
        <v>2019</v>
      </c>
      <c r="F194" s="15" t="s">
        <v>94</v>
      </c>
      <c r="G194" s="15">
        <v>4</v>
      </c>
      <c r="H194" s="51">
        <v>72</v>
      </c>
      <c r="I194" s="50">
        <f t="shared" si="6"/>
        <v>0</v>
      </c>
      <c r="J194" s="50">
        <f t="shared" si="7"/>
        <v>72</v>
      </c>
      <c r="K194" s="50">
        <f t="shared" si="8"/>
        <v>0</v>
      </c>
      <c r="L194" s="15"/>
      <c r="M194" s="15"/>
      <c r="N194" s="15"/>
      <c r="O194" s="15"/>
      <c r="P194" s="15"/>
      <c r="Q194" s="15"/>
      <c r="R194" s="15"/>
      <c r="S194" s="15"/>
    </row>
    <row r="195" spans="2:19" x14ac:dyDescent="0.3">
      <c r="B195" s="53">
        <v>2019</v>
      </c>
      <c r="C195" s="15" t="s">
        <v>236</v>
      </c>
      <c r="D195" s="15" t="s">
        <v>88</v>
      </c>
      <c r="E195" s="15">
        <v>2016</v>
      </c>
      <c r="F195" s="15" t="s">
        <v>82</v>
      </c>
      <c r="G195" s="15">
        <v>5</v>
      </c>
      <c r="H195" s="51">
        <v>127</v>
      </c>
      <c r="I195" s="50">
        <f t="shared" si="6"/>
        <v>0</v>
      </c>
      <c r="J195" s="50">
        <f t="shared" si="7"/>
        <v>0</v>
      </c>
      <c r="K195" s="50">
        <f t="shared" si="8"/>
        <v>127</v>
      </c>
      <c r="L195" s="15"/>
      <c r="M195" s="15"/>
      <c r="N195" s="15"/>
      <c r="O195" s="15"/>
      <c r="P195" s="15"/>
      <c r="Q195" s="15"/>
      <c r="R195" s="15"/>
      <c r="S195" s="15"/>
    </row>
    <row r="196" spans="2:19" x14ac:dyDescent="0.3">
      <c r="B196" s="53">
        <v>2019</v>
      </c>
      <c r="C196" s="15" t="s">
        <v>235</v>
      </c>
      <c r="D196" s="15" t="s">
        <v>88</v>
      </c>
      <c r="E196" s="15">
        <v>2014</v>
      </c>
      <c r="F196" s="15" t="s">
        <v>117</v>
      </c>
      <c r="G196" s="15">
        <v>3</v>
      </c>
      <c r="H196" s="51">
        <v>0</v>
      </c>
      <c r="I196" s="50">
        <f t="shared" si="6"/>
        <v>0</v>
      </c>
      <c r="J196" s="50">
        <f t="shared" si="7"/>
        <v>0</v>
      </c>
      <c r="K196" s="50">
        <f t="shared" si="8"/>
        <v>0</v>
      </c>
      <c r="L196" s="15"/>
      <c r="M196" s="15"/>
      <c r="N196" s="15"/>
      <c r="O196" s="15"/>
      <c r="P196" s="15"/>
      <c r="Q196" s="15"/>
      <c r="R196" s="15"/>
      <c r="S196" s="15"/>
    </row>
    <row r="197" spans="2:19" x14ac:dyDescent="0.3">
      <c r="B197" s="53">
        <v>2019</v>
      </c>
      <c r="C197" s="15" t="s">
        <v>234</v>
      </c>
      <c r="D197" s="15" t="s">
        <v>88</v>
      </c>
      <c r="E197" s="15">
        <v>2013</v>
      </c>
      <c r="F197" s="15" t="s">
        <v>117</v>
      </c>
      <c r="G197" s="15">
        <v>5</v>
      </c>
      <c r="H197" s="51">
        <v>218</v>
      </c>
      <c r="I197" s="50">
        <f t="shared" ref="I197:I260" si="9">IF(G197&lt;4,H197,0)</f>
        <v>0</v>
      </c>
      <c r="J197" s="50">
        <f t="shared" ref="J197:J260" si="10">IF(G197=4,H197,0)</f>
        <v>0</v>
      </c>
      <c r="K197" s="50">
        <f t="shared" ref="K197:K260" si="11">IF(G197=5,H197,0)</f>
        <v>218</v>
      </c>
      <c r="L197" s="15"/>
      <c r="M197" s="15"/>
      <c r="N197" s="15"/>
      <c r="O197" s="15"/>
      <c r="P197" s="15"/>
      <c r="Q197" s="15"/>
      <c r="R197" s="15"/>
      <c r="S197" s="15"/>
    </row>
    <row r="198" spans="2:19" x14ac:dyDescent="0.3">
      <c r="B198" s="53">
        <v>2019</v>
      </c>
      <c r="C198" s="15" t="s">
        <v>233</v>
      </c>
      <c r="D198" s="15" t="s">
        <v>88</v>
      </c>
      <c r="E198" s="15">
        <v>2016</v>
      </c>
      <c r="F198" s="15" t="s">
        <v>82</v>
      </c>
      <c r="G198" s="15">
        <v>5</v>
      </c>
      <c r="H198" s="51">
        <v>6</v>
      </c>
      <c r="I198" s="50">
        <f t="shared" si="9"/>
        <v>0</v>
      </c>
      <c r="J198" s="50">
        <f t="shared" si="10"/>
        <v>0</v>
      </c>
      <c r="K198" s="50">
        <f t="shared" si="11"/>
        <v>6</v>
      </c>
      <c r="L198" s="15"/>
      <c r="M198" s="15"/>
      <c r="N198" s="15"/>
      <c r="O198" s="15"/>
      <c r="P198" s="15"/>
      <c r="Q198" s="15"/>
      <c r="R198" s="15"/>
      <c r="S198" s="15"/>
    </row>
    <row r="199" spans="2:19" x14ac:dyDescent="0.3">
      <c r="B199" s="53">
        <v>2019</v>
      </c>
      <c r="C199" s="15" t="s">
        <v>232</v>
      </c>
      <c r="D199" s="15" t="s">
        <v>88</v>
      </c>
      <c r="E199" s="15">
        <v>2018</v>
      </c>
      <c r="F199" s="15" t="s">
        <v>90</v>
      </c>
      <c r="G199" s="15">
        <v>5</v>
      </c>
      <c r="H199" s="51">
        <v>33</v>
      </c>
      <c r="I199" s="50">
        <f t="shared" si="9"/>
        <v>0</v>
      </c>
      <c r="J199" s="50">
        <f t="shared" si="10"/>
        <v>0</v>
      </c>
      <c r="K199" s="50">
        <f t="shared" si="11"/>
        <v>33</v>
      </c>
      <c r="L199" s="15"/>
      <c r="M199" s="15"/>
      <c r="N199" s="15"/>
      <c r="O199" s="15"/>
      <c r="P199" s="15"/>
      <c r="Q199" s="15"/>
      <c r="R199" s="15"/>
      <c r="S199" s="15"/>
    </row>
    <row r="200" spans="2:19" x14ac:dyDescent="0.3">
      <c r="B200" s="53">
        <v>2019</v>
      </c>
      <c r="C200" s="15" t="s">
        <v>231</v>
      </c>
      <c r="D200" s="15" t="s">
        <v>88</v>
      </c>
      <c r="E200" s="15">
        <v>2014</v>
      </c>
      <c r="F200" s="15" t="s">
        <v>101</v>
      </c>
      <c r="G200" s="15">
        <v>3</v>
      </c>
      <c r="H200" s="51">
        <v>1</v>
      </c>
      <c r="I200" s="50">
        <f t="shared" si="9"/>
        <v>1</v>
      </c>
      <c r="J200" s="50">
        <f t="shared" si="10"/>
        <v>0</v>
      </c>
      <c r="K200" s="50">
        <f t="shared" si="11"/>
        <v>0</v>
      </c>
      <c r="L200" s="15"/>
      <c r="M200" s="15"/>
      <c r="N200" s="15"/>
      <c r="O200" s="15"/>
      <c r="P200" s="15"/>
      <c r="Q200" s="15"/>
      <c r="R200" s="15"/>
      <c r="S200" s="15"/>
    </row>
    <row r="201" spans="2:19" x14ac:dyDescent="0.3">
      <c r="B201" s="53">
        <v>2019</v>
      </c>
      <c r="C201" s="15" t="s">
        <v>230</v>
      </c>
      <c r="D201" s="15" t="s">
        <v>229</v>
      </c>
      <c r="E201" s="15">
        <v>2018</v>
      </c>
      <c r="F201" s="15" t="s">
        <v>101</v>
      </c>
      <c r="G201" s="15">
        <v>4</v>
      </c>
      <c r="H201" s="51">
        <v>20</v>
      </c>
      <c r="I201" s="50">
        <f t="shared" si="9"/>
        <v>0</v>
      </c>
      <c r="J201" s="50">
        <f t="shared" si="10"/>
        <v>20</v>
      </c>
      <c r="K201" s="50">
        <f t="shared" si="11"/>
        <v>0</v>
      </c>
      <c r="L201" s="15"/>
      <c r="M201" s="15"/>
      <c r="N201" s="15"/>
      <c r="O201" s="15"/>
      <c r="P201" s="15"/>
      <c r="Q201" s="15"/>
      <c r="R201" s="15"/>
      <c r="S201" s="15"/>
    </row>
    <row r="202" spans="2:19" x14ac:dyDescent="0.3">
      <c r="B202" s="53">
        <v>2019</v>
      </c>
      <c r="C202" s="15" t="s">
        <v>228</v>
      </c>
      <c r="D202" s="15" t="s">
        <v>88</v>
      </c>
      <c r="E202" s="15">
        <v>2015</v>
      </c>
      <c r="F202" s="15" t="s">
        <v>133</v>
      </c>
      <c r="G202" s="15">
        <v>5</v>
      </c>
      <c r="H202" s="51">
        <v>0</v>
      </c>
      <c r="I202" s="50">
        <f t="shared" si="9"/>
        <v>0</v>
      </c>
      <c r="J202" s="50">
        <f t="shared" si="10"/>
        <v>0</v>
      </c>
      <c r="K202" s="50">
        <f t="shared" si="11"/>
        <v>0</v>
      </c>
      <c r="L202" s="15"/>
      <c r="M202" s="15"/>
      <c r="N202" s="15"/>
      <c r="O202" s="15"/>
      <c r="P202" s="15"/>
      <c r="Q202" s="15"/>
      <c r="R202" s="15"/>
      <c r="S202" s="15"/>
    </row>
    <row r="203" spans="2:19" x14ac:dyDescent="0.3">
      <c r="B203" s="53">
        <v>2019</v>
      </c>
      <c r="C203" s="15" t="s">
        <v>227</v>
      </c>
      <c r="D203" s="15" t="s">
        <v>226</v>
      </c>
      <c r="E203" s="15">
        <v>2021</v>
      </c>
      <c r="F203" s="15" t="s">
        <v>85</v>
      </c>
      <c r="G203" s="15">
        <v>5</v>
      </c>
      <c r="H203" s="51">
        <v>0</v>
      </c>
      <c r="I203" s="50">
        <f t="shared" si="9"/>
        <v>0</v>
      </c>
      <c r="J203" s="50">
        <f t="shared" si="10"/>
        <v>0</v>
      </c>
      <c r="K203" s="50">
        <f t="shared" si="11"/>
        <v>0</v>
      </c>
      <c r="L203" s="15"/>
      <c r="M203" s="15"/>
      <c r="N203" s="15"/>
      <c r="O203" s="15"/>
      <c r="P203" s="15"/>
      <c r="Q203" s="15"/>
      <c r="R203" s="15"/>
      <c r="S203" s="15"/>
    </row>
    <row r="204" spans="2:19" x14ac:dyDescent="0.3">
      <c r="B204" s="53">
        <v>2019</v>
      </c>
      <c r="C204" s="15" t="s">
        <v>225</v>
      </c>
      <c r="D204" s="15" t="s">
        <v>224</v>
      </c>
      <c r="E204" s="15">
        <v>2017</v>
      </c>
      <c r="F204" s="15" t="s">
        <v>77</v>
      </c>
      <c r="G204" s="15">
        <v>5</v>
      </c>
      <c r="H204" s="51">
        <v>10</v>
      </c>
      <c r="I204" s="50">
        <f t="shared" si="9"/>
        <v>0</v>
      </c>
      <c r="J204" s="50">
        <f t="shared" si="10"/>
        <v>0</v>
      </c>
      <c r="K204" s="50">
        <f t="shared" si="11"/>
        <v>10</v>
      </c>
      <c r="L204" s="15"/>
      <c r="M204" s="15"/>
      <c r="N204" s="15"/>
      <c r="O204" s="15"/>
      <c r="P204" s="15"/>
      <c r="Q204" s="15"/>
      <c r="R204" s="15"/>
      <c r="S204" s="15"/>
    </row>
    <row r="205" spans="2:19" x14ac:dyDescent="0.3">
      <c r="B205" s="53">
        <v>2019</v>
      </c>
      <c r="C205" s="15" t="s">
        <v>223</v>
      </c>
      <c r="D205" s="15" t="s">
        <v>88</v>
      </c>
      <c r="E205" s="15">
        <v>2014</v>
      </c>
      <c r="F205" s="15" t="s">
        <v>82</v>
      </c>
      <c r="G205" s="15">
        <v>5</v>
      </c>
      <c r="H205" s="51">
        <v>8</v>
      </c>
      <c r="I205" s="50">
        <f t="shared" si="9"/>
        <v>0</v>
      </c>
      <c r="J205" s="50">
        <f t="shared" si="10"/>
        <v>0</v>
      </c>
      <c r="K205" s="50">
        <f t="shared" si="11"/>
        <v>8</v>
      </c>
      <c r="L205" s="15"/>
      <c r="M205" s="15"/>
      <c r="N205" s="15"/>
      <c r="O205" s="15"/>
      <c r="P205" s="15"/>
      <c r="Q205" s="15"/>
      <c r="R205" s="15"/>
      <c r="S205" s="15"/>
    </row>
    <row r="206" spans="2:19" x14ac:dyDescent="0.3">
      <c r="B206" s="53">
        <v>2019</v>
      </c>
      <c r="C206" s="15" t="s">
        <v>222</v>
      </c>
      <c r="D206" s="15" t="s">
        <v>88</v>
      </c>
      <c r="E206" s="15">
        <v>2019</v>
      </c>
      <c r="F206" s="15" t="s">
        <v>85</v>
      </c>
      <c r="G206" s="15">
        <v>5</v>
      </c>
      <c r="H206" s="51">
        <v>0</v>
      </c>
      <c r="I206" s="50">
        <f t="shared" si="9"/>
        <v>0</v>
      </c>
      <c r="J206" s="50">
        <f t="shared" si="10"/>
        <v>0</v>
      </c>
      <c r="K206" s="50">
        <f t="shared" si="11"/>
        <v>0</v>
      </c>
      <c r="L206" s="15"/>
      <c r="M206" s="15"/>
      <c r="N206" s="15"/>
      <c r="O206" s="15"/>
      <c r="P206" s="15"/>
      <c r="Q206" s="15"/>
      <c r="R206" s="15"/>
      <c r="S206" s="15"/>
    </row>
    <row r="207" spans="2:19" x14ac:dyDescent="0.3">
      <c r="B207" s="53">
        <v>2019</v>
      </c>
      <c r="C207" s="15" t="s">
        <v>221</v>
      </c>
      <c r="D207" s="15" t="s">
        <v>88</v>
      </c>
      <c r="E207" s="15">
        <v>2013</v>
      </c>
      <c r="F207" s="15" t="s">
        <v>117</v>
      </c>
      <c r="G207" s="15">
        <v>5</v>
      </c>
      <c r="H207" s="51">
        <v>0</v>
      </c>
      <c r="I207" s="50">
        <f t="shared" si="9"/>
        <v>0</v>
      </c>
      <c r="J207" s="50">
        <f t="shared" si="10"/>
        <v>0</v>
      </c>
      <c r="K207" s="50">
        <f t="shared" si="11"/>
        <v>0</v>
      </c>
      <c r="L207" s="15"/>
      <c r="M207" s="15"/>
      <c r="N207" s="15"/>
      <c r="O207" s="15"/>
      <c r="P207" s="15"/>
      <c r="Q207" s="15"/>
      <c r="R207" s="15"/>
      <c r="S207" s="15"/>
    </row>
    <row r="208" spans="2:19" x14ac:dyDescent="0.3">
      <c r="B208" s="53">
        <v>2019</v>
      </c>
      <c r="C208" s="15" t="s">
        <v>220</v>
      </c>
      <c r="D208" s="15" t="s">
        <v>88</v>
      </c>
      <c r="E208" s="15">
        <v>2019</v>
      </c>
      <c r="F208" s="15" t="s">
        <v>82</v>
      </c>
      <c r="G208" s="15">
        <v>5</v>
      </c>
      <c r="H208" s="51">
        <v>0</v>
      </c>
      <c r="I208" s="50">
        <f t="shared" si="9"/>
        <v>0</v>
      </c>
      <c r="J208" s="50">
        <f t="shared" si="10"/>
        <v>0</v>
      </c>
      <c r="K208" s="50">
        <f t="shared" si="11"/>
        <v>0</v>
      </c>
      <c r="L208" s="15"/>
      <c r="M208" s="15"/>
      <c r="N208" s="15"/>
      <c r="O208" s="15"/>
      <c r="P208" s="15"/>
      <c r="Q208" s="15"/>
      <c r="R208" s="15"/>
      <c r="S208" s="15"/>
    </row>
    <row r="209" spans="2:19" x14ac:dyDescent="0.3">
      <c r="B209" s="53">
        <v>2019</v>
      </c>
      <c r="C209" s="15" t="s">
        <v>219</v>
      </c>
      <c r="D209" s="15" t="s">
        <v>218</v>
      </c>
      <c r="E209" s="15">
        <v>2019</v>
      </c>
      <c r="F209" s="15" t="s">
        <v>82</v>
      </c>
      <c r="G209" s="15">
        <v>5</v>
      </c>
      <c r="H209" s="51">
        <v>197</v>
      </c>
      <c r="I209" s="50">
        <f t="shared" si="9"/>
        <v>0</v>
      </c>
      <c r="J209" s="50">
        <f t="shared" si="10"/>
        <v>0</v>
      </c>
      <c r="K209" s="50">
        <f t="shared" si="11"/>
        <v>197</v>
      </c>
      <c r="L209" s="15"/>
      <c r="M209" s="15"/>
      <c r="N209" s="15"/>
      <c r="O209" s="15"/>
      <c r="P209" s="15"/>
      <c r="Q209" s="15"/>
      <c r="R209" s="15"/>
      <c r="S209" s="15"/>
    </row>
    <row r="210" spans="2:19" x14ac:dyDescent="0.3">
      <c r="B210" s="53">
        <v>2019</v>
      </c>
      <c r="C210" s="15" t="s">
        <v>217</v>
      </c>
      <c r="D210" s="15" t="s">
        <v>216</v>
      </c>
      <c r="E210" s="15">
        <v>2019</v>
      </c>
      <c r="F210" s="15" t="s">
        <v>94</v>
      </c>
      <c r="G210" s="15">
        <v>5</v>
      </c>
      <c r="H210" s="51">
        <v>184</v>
      </c>
      <c r="I210" s="50">
        <f t="shared" si="9"/>
        <v>0</v>
      </c>
      <c r="J210" s="50">
        <f t="shared" si="10"/>
        <v>0</v>
      </c>
      <c r="K210" s="50">
        <f t="shared" si="11"/>
        <v>184</v>
      </c>
      <c r="L210" s="15"/>
      <c r="M210" s="15"/>
      <c r="N210" s="15"/>
      <c r="O210" s="15"/>
      <c r="P210" s="15"/>
      <c r="Q210" s="15"/>
      <c r="R210" s="15"/>
      <c r="S210" s="15"/>
    </row>
    <row r="211" spans="2:19" x14ac:dyDescent="0.3">
      <c r="B211" s="53">
        <v>2019</v>
      </c>
      <c r="C211" s="15" t="s">
        <v>215</v>
      </c>
      <c r="D211" s="15" t="s">
        <v>214</v>
      </c>
      <c r="E211" s="15">
        <v>2015</v>
      </c>
      <c r="F211" s="15" t="s">
        <v>99</v>
      </c>
      <c r="G211" s="15">
        <v>5</v>
      </c>
      <c r="H211" s="51">
        <v>0</v>
      </c>
      <c r="I211" s="50">
        <f t="shared" si="9"/>
        <v>0</v>
      </c>
      <c r="J211" s="50">
        <f t="shared" si="10"/>
        <v>0</v>
      </c>
      <c r="K211" s="50">
        <f t="shared" si="11"/>
        <v>0</v>
      </c>
      <c r="L211" s="15"/>
      <c r="M211" s="15"/>
      <c r="N211" s="15"/>
      <c r="O211" s="15"/>
      <c r="P211" s="15"/>
      <c r="Q211" s="15"/>
      <c r="R211" s="15"/>
      <c r="S211" s="15"/>
    </row>
    <row r="212" spans="2:19" x14ac:dyDescent="0.3">
      <c r="B212" s="53">
        <v>2019</v>
      </c>
      <c r="C212" s="15" t="s">
        <v>213</v>
      </c>
      <c r="D212" s="15" t="s">
        <v>88</v>
      </c>
      <c r="E212" s="15">
        <v>2015</v>
      </c>
      <c r="F212" s="15" t="s">
        <v>82</v>
      </c>
      <c r="G212" s="15">
        <v>5</v>
      </c>
      <c r="H212" s="51">
        <v>19</v>
      </c>
      <c r="I212" s="50">
        <f t="shared" si="9"/>
        <v>0</v>
      </c>
      <c r="J212" s="50">
        <f t="shared" si="10"/>
        <v>0</v>
      </c>
      <c r="K212" s="50">
        <f t="shared" si="11"/>
        <v>19</v>
      </c>
      <c r="L212" s="15"/>
      <c r="M212" s="15"/>
      <c r="N212" s="15"/>
      <c r="O212" s="15"/>
      <c r="P212" s="15"/>
      <c r="Q212" s="15"/>
      <c r="R212" s="15"/>
      <c r="S212" s="15"/>
    </row>
    <row r="213" spans="2:19" x14ac:dyDescent="0.3">
      <c r="B213" s="53">
        <v>2019</v>
      </c>
      <c r="C213" s="15" t="s">
        <v>212</v>
      </c>
      <c r="D213" s="15" t="s">
        <v>88</v>
      </c>
      <c r="E213" s="15">
        <v>2017</v>
      </c>
      <c r="F213" s="15" t="s">
        <v>77</v>
      </c>
      <c r="G213" s="15">
        <v>5</v>
      </c>
      <c r="H213" s="51">
        <v>31</v>
      </c>
      <c r="I213" s="50">
        <f t="shared" si="9"/>
        <v>0</v>
      </c>
      <c r="J213" s="50">
        <f t="shared" si="10"/>
        <v>0</v>
      </c>
      <c r="K213" s="50">
        <f t="shared" si="11"/>
        <v>31</v>
      </c>
      <c r="L213" s="15"/>
      <c r="M213" s="15"/>
      <c r="N213" s="15"/>
      <c r="O213" s="15"/>
      <c r="P213" s="15"/>
      <c r="Q213" s="15"/>
      <c r="R213" s="15"/>
      <c r="S213" s="15"/>
    </row>
    <row r="214" spans="2:19" x14ac:dyDescent="0.3">
      <c r="B214" s="53">
        <v>2019</v>
      </c>
      <c r="C214" s="15" t="s">
        <v>211</v>
      </c>
      <c r="D214" s="15" t="s">
        <v>88</v>
      </c>
      <c r="E214" s="15">
        <v>2015</v>
      </c>
      <c r="F214" s="15" t="s">
        <v>117</v>
      </c>
      <c r="G214" s="15">
        <v>5</v>
      </c>
      <c r="H214" s="51">
        <v>0</v>
      </c>
      <c r="I214" s="50">
        <f t="shared" si="9"/>
        <v>0</v>
      </c>
      <c r="J214" s="50">
        <f t="shared" si="10"/>
        <v>0</v>
      </c>
      <c r="K214" s="50">
        <f t="shared" si="11"/>
        <v>0</v>
      </c>
      <c r="L214" s="15"/>
      <c r="M214" s="15"/>
      <c r="N214" s="15"/>
      <c r="O214" s="15"/>
      <c r="P214" s="15"/>
      <c r="Q214" s="15"/>
      <c r="R214" s="15"/>
      <c r="S214" s="15"/>
    </row>
    <row r="215" spans="2:19" x14ac:dyDescent="0.3">
      <c r="B215" s="53">
        <v>2019</v>
      </c>
      <c r="C215" s="15" t="s">
        <v>210</v>
      </c>
      <c r="D215" s="15" t="s">
        <v>88</v>
      </c>
      <c r="E215" s="15">
        <v>2014</v>
      </c>
      <c r="F215" s="15" t="s">
        <v>117</v>
      </c>
      <c r="G215" s="15">
        <v>4</v>
      </c>
      <c r="H215" s="51">
        <v>0</v>
      </c>
      <c r="I215" s="50">
        <f t="shared" si="9"/>
        <v>0</v>
      </c>
      <c r="J215" s="50">
        <f t="shared" si="10"/>
        <v>0</v>
      </c>
      <c r="K215" s="50">
        <f t="shared" si="11"/>
        <v>0</v>
      </c>
      <c r="L215" s="15"/>
      <c r="M215" s="15"/>
      <c r="N215" s="15"/>
      <c r="O215" s="15"/>
      <c r="P215" s="15"/>
      <c r="Q215" s="15"/>
      <c r="R215" s="15"/>
      <c r="S215" s="15"/>
    </row>
    <row r="216" spans="2:19" x14ac:dyDescent="0.3">
      <c r="B216" s="53">
        <v>2019</v>
      </c>
      <c r="C216" s="15" t="s">
        <v>209</v>
      </c>
      <c r="D216" s="15" t="s">
        <v>88</v>
      </c>
      <c r="E216" s="15">
        <v>2016</v>
      </c>
      <c r="F216" s="15" t="s">
        <v>101</v>
      </c>
      <c r="G216" s="15">
        <v>5</v>
      </c>
      <c r="H216" s="51">
        <v>0</v>
      </c>
      <c r="I216" s="50">
        <f t="shared" si="9"/>
        <v>0</v>
      </c>
      <c r="J216" s="50">
        <f t="shared" si="10"/>
        <v>0</v>
      </c>
      <c r="K216" s="50">
        <f t="shared" si="11"/>
        <v>0</v>
      </c>
      <c r="L216" s="15"/>
      <c r="M216" s="15"/>
      <c r="N216" s="15"/>
      <c r="O216" s="15"/>
      <c r="P216" s="15"/>
      <c r="Q216" s="15"/>
      <c r="R216" s="15"/>
      <c r="S216" s="15"/>
    </row>
    <row r="217" spans="2:19" x14ac:dyDescent="0.3">
      <c r="B217" s="53">
        <v>2019</v>
      </c>
      <c r="C217" s="15" t="s">
        <v>208</v>
      </c>
      <c r="D217" s="15" t="s">
        <v>88</v>
      </c>
      <c r="E217" s="15">
        <v>2015</v>
      </c>
      <c r="F217" s="15" t="s">
        <v>90</v>
      </c>
      <c r="G217" s="15">
        <v>5</v>
      </c>
      <c r="H217" s="51">
        <v>0</v>
      </c>
      <c r="I217" s="50">
        <f t="shared" si="9"/>
        <v>0</v>
      </c>
      <c r="J217" s="50">
        <f t="shared" si="10"/>
        <v>0</v>
      </c>
      <c r="K217" s="50">
        <f t="shared" si="11"/>
        <v>0</v>
      </c>
      <c r="L217" s="15"/>
      <c r="M217" s="15"/>
      <c r="N217" s="15"/>
      <c r="O217" s="15"/>
      <c r="P217" s="15"/>
      <c r="Q217" s="15"/>
      <c r="R217" s="15"/>
      <c r="S217" s="15"/>
    </row>
    <row r="218" spans="2:19" x14ac:dyDescent="0.3">
      <c r="B218" s="53">
        <v>2019</v>
      </c>
      <c r="C218" s="15" t="s">
        <v>207</v>
      </c>
      <c r="D218" s="15" t="s">
        <v>88</v>
      </c>
      <c r="E218" s="15">
        <v>2014</v>
      </c>
      <c r="F218" s="15" t="s">
        <v>94</v>
      </c>
      <c r="G218" s="15">
        <v>4</v>
      </c>
      <c r="H218" s="51">
        <v>7</v>
      </c>
      <c r="I218" s="50">
        <f t="shared" si="9"/>
        <v>0</v>
      </c>
      <c r="J218" s="50">
        <f t="shared" si="10"/>
        <v>7</v>
      </c>
      <c r="K218" s="50">
        <f t="shared" si="11"/>
        <v>0</v>
      </c>
      <c r="L218" s="15"/>
      <c r="M218" s="15"/>
      <c r="N218" s="15"/>
      <c r="O218" s="15"/>
      <c r="P218" s="15"/>
      <c r="Q218" s="15"/>
      <c r="R218" s="15"/>
      <c r="S218" s="15"/>
    </row>
    <row r="219" spans="2:19" x14ac:dyDescent="0.3">
      <c r="B219" s="53">
        <v>2019</v>
      </c>
      <c r="C219" s="15" t="s">
        <v>206</v>
      </c>
      <c r="D219" s="15" t="s">
        <v>88</v>
      </c>
      <c r="E219" s="15">
        <v>2013</v>
      </c>
      <c r="F219" s="15" t="s">
        <v>94</v>
      </c>
      <c r="G219" s="15">
        <v>5</v>
      </c>
      <c r="H219" s="51">
        <v>28</v>
      </c>
      <c r="I219" s="50">
        <f t="shared" si="9"/>
        <v>0</v>
      </c>
      <c r="J219" s="50">
        <f t="shared" si="10"/>
        <v>0</v>
      </c>
      <c r="K219" s="50">
        <f t="shared" si="11"/>
        <v>28</v>
      </c>
      <c r="L219" s="15"/>
      <c r="M219" s="15"/>
      <c r="N219" s="15"/>
      <c r="O219" s="15"/>
      <c r="P219" s="15"/>
      <c r="Q219" s="15"/>
      <c r="R219" s="15"/>
      <c r="S219" s="15"/>
    </row>
    <row r="220" spans="2:19" x14ac:dyDescent="0.3">
      <c r="B220" s="53">
        <v>2019</v>
      </c>
      <c r="C220" s="15" t="s">
        <v>205</v>
      </c>
      <c r="D220" s="15" t="s">
        <v>204</v>
      </c>
      <c r="E220" s="15">
        <v>2019</v>
      </c>
      <c r="F220" s="15" t="s">
        <v>99</v>
      </c>
      <c r="G220" s="15">
        <v>4</v>
      </c>
      <c r="H220" s="51">
        <v>0</v>
      </c>
      <c r="I220" s="50">
        <f t="shared" si="9"/>
        <v>0</v>
      </c>
      <c r="J220" s="50">
        <f t="shared" si="10"/>
        <v>0</v>
      </c>
      <c r="K220" s="50">
        <f t="shared" si="11"/>
        <v>0</v>
      </c>
      <c r="L220" s="15"/>
      <c r="M220" s="15"/>
      <c r="N220" s="15"/>
      <c r="O220" s="15"/>
      <c r="P220" s="15"/>
      <c r="Q220" s="15"/>
      <c r="R220" s="15"/>
      <c r="S220" s="15"/>
    </row>
    <row r="221" spans="2:19" x14ac:dyDescent="0.3">
      <c r="B221" s="53">
        <v>2019</v>
      </c>
      <c r="C221" s="15" t="s">
        <v>203</v>
      </c>
      <c r="D221" s="15" t="s">
        <v>202</v>
      </c>
      <c r="E221" s="15">
        <v>2017</v>
      </c>
      <c r="F221" s="15" t="s">
        <v>82</v>
      </c>
      <c r="G221" s="15">
        <v>5</v>
      </c>
      <c r="H221" s="51">
        <v>260</v>
      </c>
      <c r="I221" s="50">
        <f t="shared" si="9"/>
        <v>0</v>
      </c>
      <c r="J221" s="50">
        <f t="shared" si="10"/>
        <v>0</v>
      </c>
      <c r="K221" s="50">
        <f t="shared" si="11"/>
        <v>260</v>
      </c>
      <c r="L221" s="15"/>
      <c r="M221" s="15"/>
      <c r="N221" s="15"/>
      <c r="O221" s="15"/>
      <c r="P221" s="15"/>
      <c r="Q221" s="15"/>
      <c r="R221" s="15"/>
      <c r="S221" s="15"/>
    </row>
    <row r="222" spans="2:19" x14ac:dyDescent="0.3">
      <c r="B222" s="53">
        <v>2019</v>
      </c>
      <c r="C222" s="15" t="s">
        <v>201</v>
      </c>
      <c r="D222" s="15" t="s">
        <v>200</v>
      </c>
      <c r="E222" s="15">
        <v>2016</v>
      </c>
      <c r="F222" s="15" t="s">
        <v>82</v>
      </c>
      <c r="G222" s="15">
        <v>5</v>
      </c>
      <c r="H222" s="51">
        <v>57</v>
      </c>
      <c r="I222" s="50">
        <f t="shared" si="9"/>
        <v>0</v>
      </c>
      <c r="J222" s="50">
        <f t="shared" si="10"/>
        <v>0</v>
      </c>
      <c r="K222" s="50">
        <f t="shared" si="11"/>
        <v>57</v>
      </c>
      <c r="L222" s="15"/>
      <c r="M222" s="15"/>
      <c r="N222" s="15"/>
      <c r="O222" s="15"/>
      <c r="P222" s="15"/>
      <c r="Q222" s="15"/>
      <c r="R222" s="15"/>
      <c r="S222" s="15"/>
    </row>
    <row r="223" spans="2:19" x14ac:dyDescent="0.3">
      <c r="B223" s="53">
        <v>2019</v>
      </c>
      <c r="C223" s="15" t="s">
        <v>199</v>
      </c>
      <c r="D223" s="15" t="s">
        <v>198</v>
      </c>
      <c r="E223" s="15">
        <v>2017</v>
      </c>
      <c r="F223" s="15" t="s">
        <v>94</v>
      </c>
      <c r="G223" s="15">
        <v>5</v>
      </c>
      <c r="H223" s="51">
        <v>51</v>
      </c>
      <c r="I223" s="50">
        <f t="shared" si="9"/>
        <v>0</v>
      </c>
      <c r="J223" s="50">
        <f t="shared" si="10"/>
        <v>0</v>
      </c>
      <c r="K223" s="50">
        <f t="shared" si="11"/>
        <v>51</v>
      </c>
      <c r="L223" s="15"/>
      <c r="M223" s="15"/>
      <c r="N223" s="15"/>
      <c r="O223" s="15"/>
      <c r="P223" s="15"/>
      <c r="Q223" s="15"/>
      <c r="R223" s="15"/>
      <c r="S223" s="15"/>
    </row>
    <row r="224" spans="2:19" x14ac:dyDescent="0.3">
      <c r="B224" s="53">
        <v>2019</v>
      </c>
      <c r="C224" s="15" t="s">
        <v>197</v>
      </c>
      <c r="D224" s="15" t="s">
        <v>196</v>
      </c>
      <c r="E224" s="15">
        <v>2020</v>
      </c>
      <c r="F224" s="15" t="s">
        <v>117</v>
      </c>
      <c r="G224" s="15">
        <v>5</v>
      </c>
      <c r="H224" s="51">
        <v>4</v>
      </c>
      <c r="I224" s="50">
        <f t="shared" si="9"/>
        <v>0</v>
      </c>
      <c r="J224" s="50">
        <f t="shared" si="10"/>
        <v>0</v>
      </c>
      <c r="K224" s="50">
        <f t="shared" si="11"/>
        <v>4</v>
      </c>
      <c r="L224" s="15"/>
      <c r="M224" s="15"/>
      <c r="N224" s="15"/>
      <c r="O224" s="15"/>
      <c r="P224" s="15"/>
      <c r="Q224" s="15"/>
      <c r="R224" s="15"/>
      <c r="S224" s="15"/>
    </row>
    <row r="225" spans="2:19" x14ac:dyDescent="0.3">
      <c r="B225" s="53">
        <v>2019</v>
      </c>
      <c r="C225" s="15" t="s">
        <v>195</v>
      </c>
      <c r="D225" s="15" t="s">
        <v>194</v>
      </c>
      <c r="E225" s="15">
        <v>2019</v>
      </c>
      <c r="F225" s="15" t="s">
        <v>94</v>
      </c>
      <c r="G225" s="15">
        <v>3</v>
      </c>
      <c r="H225" s="51">
        <v>0</v>
      </c>
      <c r="I225" s="50">
        <f t="shared" si="9"/>
        <v>0</v>
      </c>
      <c r="J225" s="50">
        <f t="shared" si="10"/>
        <v>0</v>
      </c>
      <c r="K225" s="50">
        <f t="shared" si="11"/>
        <v>0</v>
      </c>
      <c r="L225" s="15"/>
      <c r="M225" s="15"/>
      <c r="N225" s="15"/>
      <c r="O225" s="15"/>
      <c r="P225" s="15"/>
      <c r="Q225" s="15"/>
      <c r="R225" s="15"/>
      <c r="S225" s="15"/>
    </row>
    <row r="226" spans="2:19" x14ac:dyDescent="0.3">
      <c r="B226" s="53">
        <v>2019</v>
      </c>
      <c r="C226" s="15" t="s">
        <v>193</v>
      </c>
      <c r="D226" s="15" t="s">
        <v>192</v>
      </c>
      <c r="E226" s="15">
        <v>2019</v>
      </c>
      <c r="F226" s="15" t="s">
        <v>77</v>
      </c>
      <c r="G226" s="15">
        <v>5</v>
      </c>
      <c r="H226" s="51">
        <v>0</v>
      </c>
      <c r="I226" s="50">
        <f t="shared" si="9"/>
        <v>0</v>
      </c>
      <c r="J226" s="50">
        <f t="shared" si="10"/>
        <v>0</v>
      </c>
      <c r="K226" s="50">
        <f t="shared" si="11"/>
        <v>0</v>
      </c>
      <c r="L226" s="15"/>
      <c r="M226" s="15"/>
      <c r="N226" s="15"/>
      <c r="O226" s="15"/>
      <c r="P226" s="15"/>
      <c r="Q226" s="15"/>
      <c r="R226" s="15"/>
      <c r="S226" s="15"/>
    </row>
    <row r="227" spans="2:19" x14ac:dyDescent="0.3">
      <c r="B227" s="53">
        <v>2019</v>
      </c>
      <c r="C227" s="15" t="s">
        <v>191</v>
      </c>
      <c r="D227" s="15" t="s">
        <v>88</v>
      </c>
      <c r="E227" s="15">
        <v>2021</v>
      </c>
      <c r="F227" s="15" t="s">
        <v>77</v>
      </c>
      <c r="G227" s="15">
        <v>5</v>
      </c>
      <c r="H227" s="51">
        <v>0</v>
      </c>
      <c r="I227" s="50">
        <f t="shared" si="9"/>
        <v>0</v>
      </c>
      <c r="J227" s="50">
        <f t="shared" si="10"/>
        <v>0</v>
      </c>
      <c r="K227" s="50">
        <f t="shared" si="11"/>
        <v>0</v>
      </c>
      <c r="L227" s="15"/>
      <c r="M227" s="15"/>
      <c r="N227" s="15"/>
      <c r="O227" s="15"/>
      <c r="P227" s="15"/>
      <c r="Q227" s="15"/>
      <c r="R227" s="15"/>
      <c r="S227" s="15"/>
    </row>
    <row r="228" spans="2:19" x14ac:dyDescent="0.3">
      <c r="B228" s="53">
        <v>2019</v>
      </c>
      <c r="C228" s="15" t="s">
        <v>190</v>
      </c>
      <c r="D228" s="15" t="s">
        <v>95</v>
      </c>
      <c r="E228" s="15">
        <v>2019</v>
      </c>
      <c r="F228" s="15" t="s">
        <v>94</v>
      </c>
      <c r="G228" s="15">
        <v>3</v>
      </c>
      <c r="H228" s="51">
        <v>3</v>
      </c>
      <c r="I228" s="50">
        <f t="shared" si="9"/>
        <v>3</v>
      </c>
      <c r="J228" s="50">
        <f t="shared" si="10"/>
        <v>0</v>
      </c>
      <c r="K228" s="50">
        <f t="shared" si="11"/>
        <v>0</v>
      </c>
      <c r="L228" s="15"/>
      <c r="M228" s="15"/>
      <c r="N228" s="15"/>
      <c r="O228" s="15"/>
      <c r="P228" s="15"/>
      <c r="Q228" s="15"/>
      <c r="R228" s="15"/>
      <c r="S228" s="15"/>
    </row>
    <row r="229" spans="2:19" x14ac:dyDescent="0.3">
      <c r="B229" s="53">
        <v>2019</v>
      </c>
      <c r="C229" s="15" t="s">
        <v>189</v>
      </c>
      <c r="D229" s="15" t="s">
        <v>88</v>
      </c>
      <c r="E229" s="15">
        <v>2014</v>
      </c>
      <c r="F229" s="15" t="s">
        <v>94</v>
      </c>
      <c r="G229" s="15">
        <v>5</v>
      </c>
      <c r="H229" s="51">
        <v>22</v>
      </c>
      <c r="I229" s="50">
        <f t="shared" si="9"/>
        <v>0</v>
      </c>
      <c r="J229" s="50">
        <f t="shared" si="10"/>
        <v>0</v>
      </c>
      <c r="K229" s="50">
        <f t="shared" si="11"/>
        <v>22</v>
      </c>
      <c r="L229" s="15"/>
      <c r="M229" s="15"/>
      <c r="N229" s="15"/>
      <c r="O229" s="15"/>
      <c r="P229" s="15"/>
      <c r="Q229" s="15"/>
      <c r="R229" s="15"/>
      <c r="S229" s="15"/>
    </row>
    <row r="230" spans="2:19" x14ac:dyDescent="0.3">
      <c r="B230" s="53">
        <v>2019</v>
      </c>
      <c r="C230" s="15" t="s">
        <v>188</v>
      </c>
      <c r="D230" s="15" t="s">
        <v>183</v>
      </c>
      <c r="E230" s="15">
        <v>2019</v>
      </c>
      <c r="F230" s="15" t="s">
        <v>117</v>
      </c>
      <c r="G230" s="15">
        <v>5</v>
      </c>
      <c r="H230" s="51">
        <v>0</v>
      </c>
      <c r="I230" s="50">
        <f t="shared" si="9"/>
        <v>0</v>
      </c>
      <c r="J230" s="50">
        <f t="shared" si="10"/>
        <v>0</v>
      </c>
      <c r="K230" s="50">
        <f t="shared" si="11"/>
        <v>0</v>
      </c>
      <c r="L230" s="15"/>
      <c r="M230" s="15"/>
      <c r="N230" s="15"/>
      <c r="O230" s="15"/>
      <c r="P230" s="15"/>
      <c r="Q230" s="15"/>
      <c r="R230" s="15"/>
      <c r="S230" s="15"/>
    </row>
    <row r="231" spans="2:19" x14ac:dyDescent="0.3">
      <c r="B231" s="53">
        <v>2019</v>
      </c>
      <c r="C231" s="15" t="s">
        <v>187</v>
      </c>
      <c r="D231" s="15" t="s">
        <v>88</v>
      </c>
      <c r="E231" s="15">
        <v>2017</v>
      </c>
      <c r="F231" s="15" t="s">
        <v>82</v>
      </c>
      <c r="G231" s="15">
        <v>5</v>
      </c>
      <c r="H231" s="51">
        <v>0</v>
      </c>
      <c r="I231" s="50">
        <f t="shared" si="9"/>
        <v>0</v>
      </c>
      <c r="J231" s="50">
        <f t="shared" si="10"/>
        <v>0</v>
      </c>
      <c r="K231" s="50">
        <f t="shared" si="11"/>
        <v>0</v>
      </c>
      <c r="L231" s="15"/>
      <c r="M231" s="15"/>
      <c r="N231" s="15"/>
      <c r="O231" s="15"/>
      <c r="P231" s="15"/>
      <c r="Q231" s="15"/>
      <c r="R231" s="15"/>
      <c r="S231" s="15"/>
    </row>
    <row r="232" spans="2:19" x14ac:dyDescent="0.3">
      <c r="B232" s="53">
        <v>2019</v>
      </c>
      <c r="C232" s="15" t="s">
        <v>186</v>
      </c>
      <c r="D232" s="15" t="s">
        <v>88</v>
      </c>
      <c r="E232" s="15">
        <v>2017</v>
      </c>
      <c r="F232" s="15" t="s">
        <v>77</v>
      </c>
      <c r="G232" s="15">
        <v>5</v>
      </c>
      <c r="H232" s="51">
        <v>1</v>
      </c>
      <c r="I232" s="50">
        <f t="shared" si="9"/>
        <v>0</v>
      </c>
      <c r="J232" s="50">
        <f t="shared" si="10"/>
        <v>0</v>
      </c>
      <c r="K232" s="50">
        <f t="shared" si="11"/>
        <v>1</v>
      </c>
      <c r="L232" s="15"/>
      <c r="M232" s="15"/>
      <c r="N232" s="15"/>
      <c r="O232" s="15"/>
      <c r="P232" s="15"/>
      <c r="Q232" s="15"/>
      <c r="R232" s="15"/>
      <c r="S232" s="15"/>
    </row>
    <row r="233" spans="2:19" x14ac:dyDescent="0.3">
      <c r="B233" s="53">
        <v>2019</v>
      </c>
      <c r="C233" s="15" t="s">
        <v>185</v>
      </c>
      <c r="D233" s="15" t="s">
        <v>88</v>
      </c>
      <c r="E233" s="15">
        <v>2019</v>
      </c>
      <c r="F233" s="15" t="s">
        <v>90</v>
      </c>
      <c r="G233" s="15">
        <v>5</v>
      </c>
      <c r="H233" s="51">
        <v>8</v>
      </c>
      <c r="I233" s="50">
        <f t="shared" si="9"/>
        <v>0</v>
      </c>
      <c r="J233" s="50">
        <f t="shared" si="10"/>
        <v>0</v>
      </c>
      <c r="K233" s="50">
        <f t="shared" si="11"/>
        <v>8</v>
      </c>
      <c r="L233" s="15"/>
      <c r="M233" s="15"/>
      <c r="N233" s="15"/>
      <c r="O233" s="15"/>
      <c r="P233" s="15"/>
      <c r="Q233" s="15"/>
      <c r="R233" s="15"/>
      <c r="S233" s="15"/>
    </row>
    <row r="234" spans="2:19" x14ac:dyDescent="0.3">
      <c r="B234" s="53">
        <v>2019</v>
      </c>
      <c r="C234" s="15" t="s">
        <v>184</v>
      </c>
      <c r="D234" s="15" t="s">
        <v>183</v>
      </c>
      <c r="E234" s="15">
        <v>2019</v>
      </c>
      <c r="F234" s="15" t="s">
        <v>117</v>
      </c>
      <c r="G234" s="15">
        <v>5</v>
      </c>
      <c r="H234" s="51">
        <v>0</v>
      </c>
      <c r="I234" s="50">
        <f t="shared" si="9"/>
        <v>0</v>
      </c>
      <c r="J234" s="50">
        <f t="shared" si="10"/>
        <v>0</v>
      </c>
      <c r="K234" s="50">
        <f t="shared" si="11"/>
        <v>0</v>
      </c>
      <c r="L234" s="15"/>
      <c r="M234" s="15"/>
      <c r="N234" s="15"/>
      <c r="O234" s="15"/>
      <c r="P234" s="15"/>
      <c r="Q234" s="15"/>
      <c r="R234" s="15"/>
      <c r="S234" s="15"/>
    </row>
    <row r="235" spans="2:19" x14ac:dyDescent="0.3">
      <c r="B235" s="53">
        <v>2019</v>
      </c>
      <c r="C235" s="15" t="s">
        <v>182</v>
      </c>
      <c r="D235" s="15" t="s">
        <v>88</v>
      </c>
      <c r="E235" s="15">
        <v>2015</v>
      </c>
      <c r="F235" s="15" t="s">
        <v>90</v>
      </c>
      <c r="G235" s="15">
        <v>5</v>
      </c>
      <c r="H235" s="51">
        <v>0</v>
      </c>
      <c r="I235" s="50">
        <f t="shared" si="9"/>
        <v>0</v>
      </c>
      <c r="J235" s="50">
        <f t="shared" si="10"/>
        <v>0</v>
      </c>
      <c r="K235" s="50">
        <f t="shared" si="11"/>
        <v>0</v>
      </c>
      <c r="L235" s="15"/>
      <c r="M235" s="15"/>
      <c r="N235" s="15"/>
      <c r="O235" s="15"/>
      <c r="P235" s="15"/>
      <c r="Q235" s="15"/>
      <c r="R235" s="15"/>
      <c r="S235" s="15"/>
    </row>
    <row r="236" spans="2:19" x14ac:dyDescent="0.3">
      <c r="B236" s="53">
        <v>2019</v>
      </c>
      <c r="C236" s="15" t="s">
        <v>181</v>
      </c>
      <c r="D236" s="15" t="s">
        <v>180</v>
      </c>
      <c r="E236" s="15">
        <v>2014</v>
      </c>
      <c r="F236" s="15" t="s">
        <v>94</v>
      </c>
      <c r="G236" s="15">
        <v>4</v>
      </c>
      <c r="H236" s="51">
        <v>16</v>
      </c>
      <c r="I236" s="50">
        <f t="shared" si="9"/>
        <v>0</v>
      </c>
      <c r="J236" s="50">
        <f t="shared" si="10"/>
        <v>16</v>
      </c>
      <c r="K236" s="50">
        <f t="shared" si="11"/>
        <v>0</v>
      </c>
      <c r="L236" s="15"/>
      <c r="M236" s="15"/>
      <c r="N236" s="15"/>
      <c r="O236" s="15"/>
      <c r="P236" s="15"/>
      <c r="Q236" s="15"/>
      <c r="R236" s="15"/>
      <c r="S236" s="15"/>
    </row>
    <row r="237" spans="2:19" x14ac:dyDescent="0.3">
      <c r="B237" s="53">
        <v>2019</v>
      </c>
      <c r="C237" s="15" t="s">
        <v>179</v>
      </c>
      <c r="D237" s="15" t="s">
        <v>178</v>
      </c>
      <c r="E237" s="15">
        <v>2014</v>
      </c>
      <c r="F237" s="15" t="s">
        <v>94</v>
      </c>
      <c r="G237" s="15">
        <v>4</v>
      </c>
      <c r="H237" s="51">
        <v>51</v>
      </c>
      <c r="I237" s="50">
        <f t="shared" si="9"/>
        <v>0</v>
      </c>
      <c r="J237" s="50">
        <f t="shared" si="10"/>
        <v>51</v>
      </c>
      <c r="K237" s="50">
        <f t="shared" si="11"/>
        <v>0</v>
      </c>
      <c r="L237" s="15"/>
      <c r="M237" s="15"/>
      <c r="N237" s="15"/>
      <c r="O237" s="15"/>
      <c r="P237" s="15"/>
      <c r="Q237" s="15"/>
      <c r="R237" s="15"/>
      <c r="S237" s="15"/>
    </row>
    <row r="238" spans="2:19" x14ac:dyDescent="0.3">
      <c r="B238" s="53">
        <v>2019</v>
      </c>
      <c r="C238" s="15" t="s">
        <v>177</v>
      </c>
      <c r="D238" s="15" t="s">
        <v>176</v>
      </c>
      <c r="E238" s="15">
        <v>2019</v>
      </c>
      <c r="F238" s="15" t="s">
        <v>117</v>
      </c>
      <c r="G238" s="15">
        <v>5</v>
      </c>
      <c r="H238" s="51">
        <v>2</v>
      </c>
      <c r="I238" s="50">
        <f t="shared" si="9"/>
        <v>0</v>
      </c>
      <c r="J238" s="50">
        <f t="shared" si="10"/>
        <v>0</v>
      </c>
      <c r="K238" s="50">
        <f t="shared" si="11"/>
        <v>2</v>
      </c>
      <c r="L238" s="15"/>
      <c r="M238" s="15"/>
      <c r="N238" s="15"/>
      <c r="O238" s="15"/>
      <c r="P238" s="15"/>
      <c r="Q238" s="15"/>
      <c r="R238" s="15"/>
      <c r="S238" s="15"/>
    </row>
    <row r="239" spans="2:19" x14ac:dyDescent="0.3">
      <c r="B239" s="53">
        <v>2019</v>
      </c>
      <c r="C239" s="15" t="s">
        <v>175</v>
      </c>
      <c r="D239" s="15" t="s">
        <v>174</v>
      </c>
      <c r="E239" s="15">
        <v>2016</v>
      </c>
      <c r="F239" s="15" t="s">
        <v>117</v>
      </c>
      <c r="G239" s="15">
        <v>4</v>
      </c>
      <c r="H239" s="51">
        <v>44</v>
      </c>
      <c r="I239" s="50">
        <f t="shared" si="9"/>
        <v>0</v>
      </c>
      <c r="J239" s="50">
        <f t="shared" si="10"/>
        <v>44</v>
      </c>
      <c r="K239" s="50">
        <f t="shared" si="11"/>
        <v>0</v>
      </c>
      <c r="L239" s="15"/>
      <c r="M239" s="15"/>
      <c r="N239" s="15"/>
      <c r="O239" s="15"/>
      <c r="P239" s="15"/>
      <c r="Q239" s="15"/>
      <c r="R239" s="15"/>
      <c r="S239" s="15"/>
    </row>
    <row r="240" spans="2:19" x14ac:dyDescent="0.3">
      <c r="B240" s="53">
        <v>2019</v>
      </c>
      <c r="C240" s="15" t="s">
        <v>173</v>
      </c>
      <c r="D240" s="15" t="s">
        <v>88</v>
      </c>
      <c r="E240" s="15">
        <v>2016</v>
      </c>
      <c r="F240" s="15" t="s">
        <v>117</v>
      </c>
      <c r="G240" s="15">
        <v>4</v>
      </c>
      <c r="H240" s="51">
        <v>6</v>
      </c>
      <c r="I240" s="50">
        <f t="shared" si="9"/>
        <v>0</v>
      </c>
      <c r="J240" s="50">
        <f t="shared" si="10"/>
        <v>6</v>
      </c>
      <c r="K240" s="50">
        <f t="shared" si="11"/>
        <v>0</v>
      </c>
      <c r="L240" s="15"/>
      <c r="M240" s="15"/>
      <c r="N240" s="15"/>
      <c r="O240" s="15"/>
      <c r="P240" s="15"/>
      <c r="Q240" s="15"/>
      <c r="R240" s="15"/>
      <c r="S240" s="15"/>
    </row>
    <row r="241" spans="2:19" x14ac:dyDescent="0.3">
      <c r="B241" s="53">
        <v>2019</v>
      </c>
      <c r="C241" s="15" t="s">
        <v>172</v>
      </c>
      <c r="D241" s="15" t="s">
        <v>171</v>
      </c>
      <c r="E241" s="15">
        <v>2019</v>
      </c>
      <c r="F241" s="15" t="s">
        <v>82</v>
      </c>
      <c r="G241" s="15">
        <v>5</v>
      </c>
      <c r="H241" s="51">
        <v>1</v>
      </c>
      <c r="I241" s="50">
        <f t="shared" si="9"/>
        <v>0</v>
      </c>
      <c r="J241" s="50">
        <f t="shared" si="10"/>
        <v>0</v>
      </c>
      <c r="K241" s="50">
        <f t="shared" si="11"/>
        <v>1</v>
      </c>
      <c r="L241" s="15"/>
      <c r="M241" s="15"/>
      <c r="N241" s="15"/>
      <c r="O241" s="15"/>
      <c r="P241" s="15"/>
      <c r="Q241" s="15"/>
      <c r="R241" s="15"/>
      <c r="S241" s="15"/>
    </row>
    <row r="242" spans="2:19" x14ac:dyDescent="0.3">
      <c r="B242" s="53">
        <v>2019</v>
      </c>
      <c r="C242" s="15" t="s">
        <v>170</v>
      </c>
      <c r="D242" s="15" t="s">
        <v>88</v>
      </c>
      <c r="E242" s="15">
        <v>2017</v>
      </c>
      <c r="F242" s="15" t="s">
        <v>117</v>
      </c>
      <c r="G242" s="15">
        <v>5</v>
      </c>
      <c r="H242" s="51">
        <v>0</v>
      </c>
      <c r="I242" s="50">
        <f t="shared" si="9"/>
        <v>0</v>
      </c>
      <c r="J242" s="50">
        <f t="shared" si="10"/>
        <v>0</v>
      </c>
      <c r="K242" s="50">
        <f t="shared" si="11"/>
        <v>0</v>
      </c>
      <c r="L242" s="15"/>
      <c r="M242" s="15"/>
      <c r="N242" s="15"/>
      <c r="O242" s="15"/>
      <c r="P242" s="15"/>
      <c r="Q242" s="15"/>
      <c r="R242" s="15"/>
      <c r="S242" s="15"/>
    </row>
    <row r="243" spans="2:19" x14ac:dyDescent="0.3">
      <c r="B243" s="53">
        <v>2019</v>
      </c>
      <c r="C243" s="15" t="s">
        <v>169</v>
      </c>
      <c r="D243" s="15" t="s">
        <v>168</v>
      </c>
      <c r="E243" s="15">
        <v>2016</v>
      </c>
      <c r="F243" s="15" t="s">
        <v>117</v>
      </c>
      <c r="G243" s="15">
        <v>5</v>
      </c>
      <c r="H243" s="51">
        <v>1</v>
      </c>
      <c r="I243" s="50">
        <f t="shared" si="9"/>
        <v>0</v>
      </c>
      <c r="J243" s="50">
        <f t="shared" si="10"/>
        <v>0</v>
      </c>
      <c r="K243" s="50">
        <f t="shared" si="11"/>
        <v>1</v>
      </c>
      <c r="L243" s="15"/>
      <c r="M243" s="15"/>
      <c r="N243" s="15"/>
      <c r="O243" s="15"/>
      <c r="P243" s="15"/>
      <c r="Q243" s="15"/>
      <c r="R243" s="15"/>
      <c r="S243" s="15"/>
    </row>
    <row r="244" spans="2:19" x14ac:dyDescent="0.3">
      <c r="B244" s="53">
        <v>2019</v>
      </c>
      <c r="C244" s="15" t="s">
        <v>167</v>
      </c>
      <c r="D244" s="15" t="s">
        <v>88</v>
      </c>
      <c r="E244" s="15">
        <v>2014</v>
      </c>
      <c r="F244" s="15" t="s">
        <v>90</v>
      </c>
      <c r="G244" s="15">
        <v>5</v>
      </c>
      <c r="H244" s="51">
        <v>0</v>
      </c>
      <c r="I244" s="50">
        <f t="shared" si="9"/>
        <v>0</v>
      </c>
      <c r="J244" s="50">
        <f t="shared" si="10"/>
        <v>0</v>
      </c>
      <c r="K244" s="50">
        <f t="shared" si="11"/>
        <v>0</v>
      </c>
      <c r="L244" s="15"/>
      <c r="M244" s="15"/>
      <c r="N244" s="15"/>
      <c r="O244" s="15"/>
      <c r="P244" s="15"/>
      <c r="Q244" s="15"/>
      <c r="R244" s="15"/>
      <c r="S244" s="15"/>
    </row>
    <row r="245" spans="2:19" x14ac:dyDescent="0.3">
      <c r="B245" s="53">
        <v>2019</v>
      </c>
      <c r="C245" s="15" t="s">
        <v>166</v>
      </c>
      <c r="D245" s="15" t="s">
        <v>88</v>
      </c>
      <c r="E245" s="15">
        <v>2017</v>
      </c>
      <c r="F245" s="15" t="s">
        <v>117</v>
      </c>
      <c r="G245" s="15">
        <v>5</v>
      </c>
      <c r="H245" s="51">
        <v>2</v>
      </c>
      <c r="I245" s="50">
        <f t="shared" si="9"/>
        <v>0</v>
      </c>
      <c r="J245" s="50">
        <f t="shared" si="10"/>
        <v>0</v>
      </c>
      <c r="K245" s="50">
        <f t="shared" si="11"/>
        <v>2</v>
      </c>
      <c r="L245" s="15"/>
      <c r="M245" s="15"/>
      <c r="N245" s="15"/>
      <c r="O245" s="15"/>
      <c r="P245" s="15"/>
      <c r="Q245" s="15"/>
      <c r="R245" s="15"/>
      <c r="S245" s="15"/>
    </row>
    <row r="246" spans="2:19" x14ac:dyDescent="0.3">
      <c r="B246" s="53">
        <v>2019</v>
      </c>
      <c r="C246" s="15" t="s">
        <v>165</v>
      </c>
      <c r="D246" s="15" t="s">
        <v>164</v>
      </c>
      <c r="E246" s="15">
        <v>2016</v>
      </c>
      <c r="F246" s="15" t="s">
        <v>94</v>
      </c>
      <c r="G246" s="15">
        <v>4</v>
      </c>
      <c r="H246" s="51">
        <v>264</v>
      </c>
      <c r="I246" s="50">
        <f t="shared" si="9"/>
        <v>0</v>
      </c>
      <c r="J246" s="50">
        <f t="shared" si="10"/>
        <v>264</v>
      </c>
      <c r="K246" s="50">
        <f t="shared" si="11"/>
        <v>0</v>
      </c>
      <c r="L246" s="15"/>
      <c r="M246" s="15"/>
      <c r="N246" s="15"/>
      <c r="O246" s="15"/>
      <c r="P246" s="15"/>
      <c r="Q246" s="15"/>
      <c r="R246" s="15"/>
      <c r="S246" s="15"/>
    </row>
    <row r="247" spans="2:19" x14ac:dyDescent="0.3">
      <c r="B247" s="53">
        <v>2019</v>
      </c>
      <c r="C247" s="15" t="s">
        <v>163</v>
      </c>
      <c r="D247" s="15" t="s">
        <v>162</v>
      </c>
      <c r="E247" s="15">
        <v>2014</v>
      </c>
      <c r="F247" s="15" t="s">
        <v>94</v>
      </c>
      <c r="G247" s="15">
        <v>3</v>
      </c>
      <c r="H247" s="51">
        <v>25</v>
      </c>
      <c r="I247" s="50">
        <f t="shared" si="9"/>
        <v>25</v>
      </c>
      <c r="J247" s="50">
        <f t="shared" si="10"/>
        <v>0</v>
      </c>
      <c r="K247" s="50">
        <f t="shared" si="11"/>
        <v>0</v>
      </c>
      <c r="L247" s="15"/>
      <c r="M247" s="15"/>
      <c r="N247" s="15"/>
      <c r="O247" s="15"/>
      <c r="P247" s="15"/>
      <c r="Q247" s="15"/>
      <c r="R247" s="15"/>
      <c r="S247" s="15"/>
    </row>
    <row r="248" spans="2:19" x14ac:dyDescent="0.3">
      <c r="B248" s="53">
        <v>2019</v>
      </c>
      <c r="C248" s="15" t="s">
        <v>161</v>
      </c>
      <c r="D248" s="15" t="s">
        <v>160</v>
      </c>
      <c r="E248" s="15">
        <v>2016</v>
      </c>
      <c r="F248" s="15" t="s">
        <v>94</v>
      </c>
      <c r="G248" s="15">
        <v>5</v>
      </c>
      <c r="H248" s="51">
        <v>24</v>
      </c>
      <c r="I248" s="50">
        <f t="shared" si="9"/>
        <v>0</v>
      </c>
      <c r="J248" s="50">
        <f t="shared" si="10"/>
        <v>0</v>
      </c>
      <c r="K248" s="50">
        <f t="shared" si="11"/>
        <v>24</v>
      </c>
      <c r="L248" s="15"/>
      <c r="M248" s="15"/>
      <c r="N248" s="15"/>
      <c r="O248" s="15"/>
      <c r="P248" s="15"/>
      <c r="Q248" s="15"/>
      <c r="R248" s="15"/>
      <c r="S248" s="15"/>
    </row>
    <row r="249" spans="2:19" x14ac:dyDescent="0.3">
      <c r="B249" s="53">
        <v>2019</v>
      </c>
      <c r="C249" s="15" t="s">
        <v>159</v>
      </c>
      <c r="D249" s="15" t="s">
        <v>158</v>
      </c>
      <c r="E249" s="15">
        <v>2018</v>
      </c>
      <c r="F249" s="15" t="s">
        <v>94</v>
      </c>
      <c r="G249" s="15">
        <v>3</v>
      </c>
      <c r="H249" s="51">
        <v>13</v>
      </c>
      <c r="I249" s="50">
        <f t="shared" si="9"/>
        <v>13</v>
      </c>
      <c r="J249" s="50">
        <f t="shared" si="10"/>
        <v>0</v>
      </c>
      <c r="K249" s="50">
        <f t="shared" si="11"/>
        <v>0</v>
      </c>
      <c r="L249" s="15"/>
      <c r="M249" s="15"/>
      <c r="N249" s="15"/>
      <c r="O249" s="15"/>
      <c r="P249" s="15"/>
      <c r="Q249" s="15"/>
      <c r="R249" s="15"/>
      <c r="S249" s="15"/>
    </row>
    <row r="250" spans="2:19" x14ac:dyDescent="0.3">
      <c r="B250" s="53">
        <v>2019</v>
      </c>
      <c r="C250" s="15" t="s">
        <v>157</v>
      </c>
      <c r="D250" s="15" t="s">
        <v>156</v>
      </c>
      <c r="E250" s="15">
        <v>2017</v>
      </c>
      <c r="F250" s="15" t="s">
        <v>94</v>
      </c>
      <c r="G250" s="15">
        <v>4</v>
      </c>
      <c r="H250" s="51">
        <v>11</v>
      </c>
      <c r="I250" s="50">
        <f t="shared" si="9"/>
        <v>0</v>
      </c>
      <c r="J250" s="50">
        <f t="shared" si="10"/>
        <v>11</v>
      </c>
      <c r="K250" s="50">
        <f t="shared" si="11"/>
        <v>0</v>
      </c>
      <c r="L250" s="15"/>
      <c r="M250" s="15"/>
      <c r="N250" s="15"/>
      <c r="O250" s="15"/>
      <c r="P250" s="15"/>
      <c r="Q250" s="15"/>
      <c r="R250" s="15"/>
      <c r="S250" s="15"/>
    </row>
    <row r="251" spans="2:19" x14ac:dyDescent="0.3">
      <c r="B251" s="53">
        <v>2019</v>
      </c>
      <c r="C251" s="15" t="s">
        <v>155</v>
      </c>
      <c r="D251" s="15" t="s">
        <v>88</v>
      </c>
      <c r="E251" s="15">
        <v>2013</v>
      </c>
      <c r="F251" s="15" t="s">
        <v>117</v>
      </c>
      <c r="G251" s="15">
        <v>5</v>
      </c>
      <c r="H251" s="51">
        <v>0</v>
      </c>
      <c r="I251" s="50">
        <f t="shared" si="9"/>
        <v>0</v>
      </c>
      <c r="J251" s="50">
        <f t="shared" si="10"/>
        <v>0</v>
      </c>
      <c r="K251" s="50">
        <f t="shared" si="11"/>
        <v>0</v>
      </c>
      <c r="L251" s="15"/>
      <c r="M251" s="15"/>
      <c r="N251" s="15"/>
      <c r="O251" s="15"/>
      <c r="P251" s="15"/>
      <c r="Q251" s="15"/>
      <c r="R251" s="15"/>
      <c r="S251" s="15"/>
    </row>
    <row r="252" spans="2:19" x14ac:dyDescent="0.3">
      <c r="B252" s="53">
        <v>2019</v>
      </c>
      <c r="C252" s="15" t="s">
        <v>154</v>
      </c>
      <c r="D252" s="15" t="s">
        <v>153</v>
      </c>
      <c r="E252" s="15">
        <v>2015</v>
      </c>
      <c r="F252" s="15" t="s">
        <v>94</v>
      </c>
      <c r="G252" s="15">
        <v>5</v>
      </c>
      <c r="H252" s="51">
        <v>71</v>
      </c>
      <c r="I252" s="50">
        <f t="shared" si="9"/>
        <v>0</v>
      </c>
      <c r="J252" s="50">
        <f t="shared" si="10"/>
        <v>0</v>
      </c>
      <c r="K252" s="50">
        <f t="shared" si="11"/>
        <v>71</v>
      </c>
      <c r="L252" s="15"/>
      <c r="M252" s="15"/>
      <c r="N252" s="15"/>
      <c r="O252" s="15"/>
      <c r="P252" s="15"/>
      <c r="Q252" s="15"/>
      <c r="R252" s="15"/>
      <c r="S252" s="15"/>
    </row>
    <row r="253" spans="2:19" x14ac:dyDescent="0.3">
      <c r="B253" s="53">
        <v>2019</v>
      </c>
      <c r="C253" s="15" t="s">
        <v>152</v>
      </c>
      <c r="D253" s="15" t="s">
        <v>151</v>
      </c>
      <c r="E253" s="15">
        <v>2019</v>
      </c>
      <c r="F253" s="15" t="s">
        <v>90</v>
      </c>
      <c r="G253" s="15">
        <v>5</v>
      </c>
      <c r="H253" s="51">
        <v>0</v>
      </c>
      <c r="I253" s="50">
        <f t="shared" si="9"/>
        <v>0</v>
      </c>
      <c r="J253" s="50">
        <f t="shared" si="10"/>
        <v>0</v>
      </c>
      <c r="K253" s="50">
        <f t="shared" si="11"/>
        <v>0</v>
      </c>
      <c r="L253" s="15"/>
      <c r="M253" s="15"/>
      <c r="N253" s="15"/>
      <c r="O253" s="15"/>
      <c r="P253" s="15"/>
      <c r="Q253" s="15"/>
      <c r="R253" s="15"/>
      <c r="S253" s="15"/>
    </row>
    <row r="254" spans="2:19" x14ac:dyDescent="0.3">
      <c r="B254" s="53">
        <v>2019</v>
      </c>
      <c r="C254" s="15" t="s">
        <v>150</v>
      </c>
      <c r="D254" s="15" t="s">
        <v>88</v>
      </c>
      <c r="E254" s="15">
        <v>2014</v>
      </c>
      <c r="F254" s="15" t="s">
        <v>85</v>
      </c>
      <c r="G254" s="15">
        <v>5</v>
      </c>
      <c r="H254" s="51">
        <v>0</v>
      </c>
      <c r="I254" s="50">
        <f t="shared" si="9"/>
        <v>0</v>
      </c>
      <c r="J254" s="50">
        <f t="shared" si="10"/>
        <v>0</v>
      </c>
      <c r="K254" s="50">
        <f t="shared" si="11"/>
        <v>0</v>
      </c>
      <c r="L254" s="15"/>
      <c r="M254" s="15"/>
      <c r="N254" s="15"/>
      <c r="O254" s="15"/>
      <c r="P254" s="15"/>
      <c r="Q254" s="15"/>
      <c r="R254" s="15"/>
      <c r="S254" s="15"/>
    </row>
    <row r="255" spans="2:19" x14ac:dyDescent="0.3">
      <c r="B255" s="53">
        <v>2019</v>
      </c>
      <c r="C255" s="15" t="s">
        <v>149</v>
      </c>
      <c r="D255" s="15" t="s">
        <v>148</v>
      </c>
      <c r="E255" s="15">
        <v>2019</v>
      </c>
      <c r="F255" s="15" t="s">
        <v>77</v>
      </c>
      <c r="G255" s="15">
        <v>5</v>
      </c>
      <c r="H255" s="51">
        <v>0</v>
      </c>
      <c r="I255" s="50">
        <f t="shared" si="9"/>
        <v>0</v>
      </c>
      <c r="J255" s="50">
        <f t="shared" si="10"/>
        <v>0</v>
      </c>
      <c r="K255" s="50">
        <f t="shared" si="11"/>
        <v>0</v>
      </c>
      <c r="L255" s="15"/>
      <c r="M255" s="15"/>
      <c r="N255" s="15"/>
      <c r="O255" s="15"/>
      <c r="P255" s="15"/>
      <c r="Q255" s="15"/>
      <c r="R255" s="15"/>
      <c r="S255" s="15"/>
    </row>
    <row r="256" spans="2:19" x14ac:dyDescent="0.3">
      <c r="B256" s="53">
        <v>2019</v>
      </c>
      <c r="C256" s="15" t="s">
        <v>147</v>
      </c>
      <c r="D256" s="15" t="s">
        <v>88</v>
      </c>
      <c r="E256" s="15">
        <v>2013</v>
      </c>
      <c r="F256" s="15" t="s">
        <v>117</v>
      </c>
      <c r="G256" s="15">
        <v>5</v>
      </c>
      <c r="H256" s="51">
        <v>6</v>
      </c>
      <c r="I256" s="50">
        <f t="shared" si="9"/>
        <v>0</v>
      </c>
      <c r="J256" s="50">
        <f t="shared" si="10"/>
        <v>0</v>
      </c>
      <c r="K256" s="50">
        <f t="shared" si="11"/>
        <v>6</v>
      </c>
      <c r="L256" s="15"/>
      <c r="M256" s="15"/>
      <c r="N256" s="15"/>
      <c r="O256" s="15"/>
      <c r="P256" s="15"/>
      <c r="Q256" s="15"/>
      <c r="R256" s="15"/>
      <c r="S256" s="15"/>
    </row>
    <row r="257" spans="2:19" x14ac:dyDescent="0.3">
      <c r="B257" s="53">
        <v>2019</v>
      </c>
      <c r="C257" s="15" t="s">
        <v>146</v>
      </c>
      <c r="D257" s="15" t="s">
        <v>145</v>
      </c>
      <c r="E257" s="15">
        <v>2015</v>
      </c>
      <c r="F257" s="15" t="s">
        <v>90</v>
      </c>
      <c r="G257" s="15">
        <v>5</v>
      </c>
      <c r="H257" s="51">
        <v>0</v>
      </c>
      <c r="I257" s="50">
        <f t="shared" si="9"/>
        <v>0</v>
      </c>
      <c r="J257" s="50">
        <f t="shared" si="10"/>
        <v>0</v>
      </c>
      <c r="K257" s="50">
        <f t="shared" si="11"/>
        <v>0</v>
      </c>
      <c r="L257" s="15"/>
      <c r="M257" s="15"/>
      <c r="N257" s="15"/>
      <c r="O257" s="15"/>
      <c r="P257" s="15"/>
      <c r="Q257" s="15"/>
      <c r="R257" s="15"/>
      <c r="S257" s="15"/>
    </row>
    <row r="258" spans="2:19" x14ac:dyDescent="0.3">
      <c r="B258" s="53">
        <v>2019</v>
      </c>
      <c r="C258" s="15" t="s">
        <v>144</v>
      </c>
      <c r="D258" s="15" t="s">
        <v>143</v>
      </c>
      <c r="E258" s="15">
        <v>2017</v>
      </c>
      <c r="F258" s="15" t="s">
        <v>94</v>
      </c>
      <c r="G258" s="15">
        <v>4</v>
      </c>
      <c r="H258" s="51">
        <v>453</v>
      </c>
      <c r="I258" s="50">
        <f t="shared" si="9"/>
        <v>0</v>
      </c>
      <c r="J258" s="50">
        <f t="shared" si="10"/>
        <v>453</v>
      </c>
      <c r="K258" s="50">
        <f t="shared" si="11"/>
        <v>0</v>
      </c>
      <c r="L258" s="15"/>
      <c r="M258" s="15"/>
      <c r="N258" s="15"/>
      <c r="O258" s="15"/>
      <c r="P258" s="15"/>
      <c r="Q258" s="15"/>
      <c r="R258" s="15"/>
      <c r="S258" s="15"/>
    </row>
    <row r="259" spans="2:19" x14ac:dyDescent="0.3">
      <c r="B259" s="53">
        <v>2019</v>
      </c>
      <c r="C259" s="15" t="s">
        <v>142</v>
      </c>
      <c r="D259" s="15" t="s">
        <v>141</v>
      </c>
      <c r="E259" s="15">
        <v>2017</v>
      </c>
      <c r="F259" s="15" t="s">
        <v>82</v>
      </c>
      <c r="G259" s="15">
        <v>5</v>
      </c>
      <c r="H259" s="51">
        <v>193</v>
      </c>
      <c r="I259" s="50">
        <f t="shared" si="9"/>
        <v>0</v>
      </c>
      <c r="J259" s="50">
        <f t="shared" si="10"/>
        <v>0</v>
      </c>
      <c r="K259" s="50">
        <f t="shared" si="11"/>
        <v>193</v>
      </c>
      <c r="L259" s="15"/>
      <c r="M259" s="15"/>
      <c r="N259" s="15"/>
      <c r="O259" s="15"/>
      <c r="P259" s="15"/>
      <c r="Q259" s="15"/>
      <c r="R259" s="15"/>
      <c r="S259" s="15"/>
    </row>
    <row r="260" spans="2:19" x14ac:dyDescent="0.3">
      <c r="B260" s="53">
        <v>2019</v>
      </c>
      <c r="C260" s="15" t="s">
        <v>140</v>
      </c>
      <c r="D260" s="15" t="s">
        <v>88</v>
      </c>
      <c r="E260" s="15">
        <v>2019</v>
      </c>
      <c r="F260" s="15" t="s">
        <v>117</v>
      </c>
      <c r="G260" s="15">
        <v>5</v>
      </c>
      <c r="H260" s="51">
        <v>76</v>
      </c>
      <c r="I260" s="50">
        <f t="shared" si="9"/>
        <v>0</v>
      </c>
      <c r="J260" s="50">
        <f t="shared" si="10"/>
        <v>0</v>
      </c>
      <c r="K260" s="50">
        <f t="shared" si="11"/>
        <v>76</v>
      </c>
      <c r="L260" s="15"/>
      <c r="M260" s="15"/>
      <c r="N260" s="15"/>
      <c r="O260" s="15"/>
      <c r="P260" s="15"/>
      <c r="Q260" s="15"/>
      <c r="R260" s="15"/>
      <c r="S260" s="15"/>
    </row>
    <row r="261" spans="2:19" x14ac:dyDescent="0.3">
      <c r="B261" s="53">
        <v>2019</v>
      </c>
      <c r="C261" s="15" t="s">
        <v>139</v>
      </c>
      <c r="D261" s="15" t="s">
        <v>138</v>
      </c>
      <c r="E261" s="15">
        <v>2016</v>
      </c>
      <c r="F261" s="15" t="s">
        <v>137</v>
      </c>
      <c r="G261" s="15">
        <v>5</v>
      </c>
      <c r="H261" s="51">
        <v>0</v>
      </c>
      <c r="I261" s="50">
        <f t="shared" ref="I261:I291" si="12">IF(G261&lt;4,H261,0)</f>
        <v>0</v>
      </c>
      <c r="J261" s="50">
        <f t="shared" ref="J261:J291" si="13">IF(G261=4,H261,0)</f>
        <v>0</v>
      </c>
      <c r="K261" s="50">
        <f t="shared" ref="K261:K291" si="14">IF(G261=5,H261,0)</f>
        <v>0</v>
      </c>
      <c r="L261" s="15"/>
      <c r="M261" s="15"/>
      <c r="N261" s="15"/>
      <c r="O261" s="15"/>
      <c r="P261" s="15"/>
      <c r="Q261" s="15"/>
      <c r="R261" s="15"/>
      <c r="S261" s="15"/>
    </row>
    <row r="262" spans="2:19" x14ac:dyDescent="0.3">
      <c r="B262" s="53">
        <v>2019</v>
      </c>
      <c r="C262" s="15" t="s">
        <v>136</v>
      </c>
      <c r="D262" s="15" t="s">
        <v>135</v>
      </c>
      <c r="E262" s="15">
        <v>2016</v>
      </c>
      <c r="F262" s="15" t="s">
        <v>90</v>
      </c>
      <c r="G262" s="15">
        <v>5</v>
      </c>
      <c r="H262" s="51">
        <v>0</v>
      </c>
      <c r="I262" s="50">
        <f t="shared" si="12"/>
        <v>0</v>
      </c>
      <c r="J262" s="50">
        <f t="shared" si="13"/>
        <v>0</v>
      </c>
      <c r="K262" s="50">
        <f t="shared" si="14"/>
        <v>0</v>
      </c>
      <c r="L262" s="15"/>
      <c r="M262" s="15"/>
      <c r="N262" s="15"/>
      <c r="O262" s="15"/>
      <c r="P262" s="15"/>
      <c r="Q262" s="15"/>
      <c r="R262" s="15"/>
      <c r="S262" s="15"/>
    </row>
    <row r="263" spans="2:19" x14ac:dyDescent="0.3">
      <c r="B263" s="53">
        <v>2019</v>
      </c>
      <c r="C263" s="15" t="s">
        <v>134</v>
      </c>
      <c r="D263" s="15" t="s">
        <v>88</v>
      </c>
      <c r="E263" s="15">
        <v>2015</v>
      </c>
      <c r="F263" s="15" t="s">
        <v>133</v>
      </c>
      <c r="G263" s="15">
        <v>5</v>
      </c>
      <c r="H263" s="51">
        <v>31</v>
      </c>
      <c r="I263" s="50">
        <f t="shared" si="12"/>
        <v>0</v>
      </c>
      <c r="J263" s="50">
        <f t="shared" si="13"/>
        <v>0</v>
      </c>
      <c r="K263" s="50">
        <f t="shared" si="14"/>
        <v>31</v>
      </c>
      <c r="L263" s="15"/>
      <c r="M263" s="15"/>
      <c r="N263" s="15"/>
      <c r="O263" s="15"/>
      <c r="P263" s="15"/>
      <c r="Q263" s="15"/>
      <c r="R263" s="15"/>
      <c r="S263" s="15"/>
    </row>
    <row r="264" spans="2:19" x14ac:dyDescent="0.3">
      <c r="B264" s="53">
        <v>2019</v>
      </c>
      <c r="C264" s="15" t="s">
        <v>132</v>
      </c>
      <c r="D264" s="15" t="s">
        <v>88</v>
      </c>
      <c r="E264" s="15">
        <v>2018</v>
      </c>
      <c r="F264" s="15" t="s">
        <v>101</v>
      </c>
      <c r="G264" s="15">
        <v>4</v>
      </c>
      <c r="H264" s="51">
        <v>0</v>
      </c>
      <c r="I264" s="50">
        <f t="shared" si="12"/>
        <v>0</v>
      </c>
      <c r="J264" s="50">
        <f t="shared" si="13"/>
        <v>0</v>
      </c>
      <c r="K264" s="50">
        <f t="shared" si="14"/>
        <v>0</v>
      </c>
      <c r="L264" s="15"/>
      <c r="M264" s="15"/>
      <c r="N264" s="15"/>
      <c r="O264" s="15"/>
      <c r="P264" s="15"/>
      <c r="Q264" s="15"/>
      <c r="R264" s="15"/>
      <c r="S264" s="15"/>
    </row>
    <row r="265" spans="2:19" x14ac:dyDescent="0.3">
      <c r="B265" s="53">
        <v>2019</v>
      </c>
      <c r="C265" s="15" t="s">
        <v>131</v>
      </c>
      <c r="D265" s="15" t="s">
        <v>130</v>
      </c>
      <c r="E265" s="15">
        <v>2019</v>
      </c>
      <c r="F265" s="15" t="s">
        <v>82</v>
      </c>
      <c r="G265" s="15">
        <v>5</v>
      </c>
      <c r="H265" s="51">
        <v>6</v>
      </c>
      <c r="I265" s="50">
        <f t="shared" si="12"/>
        <v>0</v>
      </c>
      <c r="J265" s="50">
        <f t="shared" si="13"/>
        <v>0</v>
      </c>
      <c r="K265" s="50">
        <f t="shared" si="14"/>
        <v>6</v>
      </c>
      <c r="L265" s="15"/>
      <c r="M265" s="15"/>
      <c r="N265" s="15"/>
      <c r="O265" s="15"/>
      <c r="P265" s="15"/>
      <c r="Q265" s="15"/>
      <c r="R265" s="15"/>
      <c r="S265" s="15"/>
    </row>
    <row r="266" spans="2:19" x14ac:dyDescent="0.3">
      <c r="B266" s="53">
        <v>2019</v>
      </c>
      <c r="C266" s="15" t="s">
        <v>128</v>
      </c>
      <c r="D266" s="15" t="s">
        <v>129</v>
      </c>
      <c r="E266" s="15">
        <v>2017</v>
      </c>
      <c r="F266" s="15" t="s">
        <v>94</v>
      </c>
      <c r="G266" s="15">
        <v>5</v>
      </c>
      <c r="H266" s="51">
        <v>0</v>
      </c>
      <c r="I266" s="50">
        <f t="shared" si="12"/>
        <v>0</v>
      </c>
      <c r="J266" s="50">
        <f t="shared" si="13"/>
        <v>0</v>
      </c>
      <c r="K266" s="50">
        <f t="shared" si="14"/>
        <v>0</v>
      </c>
      <c r="L266" s="15"/>
      <c r="M266" s="15"/>
      <c r="N266" s="15"/>
      <c r="O266" s="15"/>
      <c r="P266" s="15"/>
      <c r="Q266" s="15"/>
      <c r="R266" s="15"/>
      <c r="S266" s="15"/>
    </row>
    <row r="267" spans="2:19" x14ac:dyDescent="0.3">
      <c r="B267" s="53">
        <v>2019</v>
      </c>
      <c r="C267" s="15" t="s">
        <v>128</v>
      </c>
      <c r="D267" s="15" t="s">
        <v>127</v>
      </c>
      <c r="E267" s="15">
        <v>2020</v>
      </c>
      <c r="F267" s="15" t="s">
        <v>117</v>
      </c>
      <c r="G267" s="15">
        <v>5</v>
      </c>
      <c r="H267" s="51">
        <v>447</v>
      </c>
      <c r="I267" s="50">
        <f t="shared" si="12"/>
        <v>0</v>
      </c>
      <c r="J267" s="50">
        <f t="shared" si="13"/>
        <v>0</v>
      </c>
      <c r="K267" s="50">
        <f t="shared" si="14"/>
        <v>447</v>
      </c>
      <c r="L267" s="15"/>
      <c r="M267" s="15"/>
      <c r="N267" s="15"/>
      <c r="O267" s="15"/>
      <c r="P267" s="15"/>
      <c r="Q267" s="15"/>
      <c r="R267" s="15"/>
      <c r="S267" s="15"/>
    </row>
    <row r="268" spans="2:19" x14ac:dyDescent="0.3">
      <c r="B268" s="53">
        <v>2019</v>
      </c>
      <c r="C268" s="15" t="s">
        <v>126</v>
      </c>
      <c r="D268" s="15" t="s">
        <v>125</v>
      </c>
      <c r="E268" s="15">
        <v>2017</v>
      </c>
      <c r="F268" s="15" t="s">
        <v>85</v>
      </c>
      <c r="G268" s="15">
        <v>5</v>
      </c>
      <c r="H268" s="51">
        <v>0</v>
      </c>
      <c r="I268" s="50">
        <f t="shared" si="12"/>
        <v>0</v>
      </c>
      <c r="J268" s="50">
        <f t="shared" si="13"/>
        <v>0</v>
      </c>
      <c r="K268" s="50">
        <f t="shared" si="14"/>
        <v>0</v>
      </c>
      <c r="L268" s="15"/>
      <c r="M268" s="15"/>
      <c r="N268" s="15"/>
      <c r="O268" s="15"/>
      <c r="P268" s="15"/>
      <c r="Q268" s="15"/>
      <c r="R268" s="15"/>
      <c r="S268" s="15"/>
    </row>
    <row r="269" spans="2:19" x14ac:dyDescent="0.3">
      <c r="B269" s="53">
        <v>2019</v>
      </c>
      <c r="C269" s="15" t="s">
        <v>124</v>
      </c>
      <c r="D269" s="15" t="s">
        <v>123</v>
      </c>
      <c r="E269" s="15">
        <v>2015</v>
      </c>
      <c r="F269" s="15" t="s">
        <v>101</v>
      </c>
      <c r="G269" s="15">
        <v>4</v>
      </c>
      <c r="H269" s="51">
        <v>0</v>
      </c>
      <c r="I269" s="50">
        <f t="shared" si="12"/>
        <v>0</v>
      </c>
      <c r="J269" s="50">
        <f t="shared" si="13"/>
        <v>0</v>
      </c>
      <c r="K269" s="50">
        <f t="shared" si="14"/>
        <v>0</v>
      </c>
      <c r="L269" s="15"/>
      <c r="M269" s="15"/>
      <c r="N269" s="15"/>
      <c r="O269" s="15"/>
      <c r="P269" s="15"/>
      <c r="Q269" s="15"/>
      <c r="R269" s="15"/>
      <c r="S269" s="15"/>
    </row>
    <row r="270" spans="2:19" x14ac:dyDescent="0.3">
      <c r="B270" s="53">
        <v>2019</v>
      </c>
      <c r="C270" s="15" t="s">
        <v>122</v>
      </c>
      <c r="D270" s="15" t="s">
        <v>121</v>
      </c>
      <c r="E270" s="15">
        <v>2019</v>
      </c>
      <c r="F270" s="15" t="s">
        <v>117</v>
      </c>
      <c r="G270" s="15">
        <v>5</v>
      </c>
      <c r="H270" s="51">
        <v>25</v>
      </c>
      <c r="I270" s="50">
        <f t="shared" si="12"/>
        <v>0</v>
      </c>
      <c r="J270" s="50">
        <f t="shared" si="13"/>
        <v>0</v>
      </c>
      <c r="K270" s="50">
        <f t="shared" si="14"/>
        <v>25</v>
      </c>
      <c r="L270" s="15"/>
      <c r="M270" s="15"/>
      <c r="N270" s="15"/>
      <c r="O270" s="15"/>
      <c r="P270" s="15"/>
      <c r="Q270" s="15"/>
      <c r="R270" s="15"/>
      <c r="S270" s="15"/>
    </row>
    <row r="271" spans="2:19" x14ac:dyDescent="0.3">
      <c r="B271" s="53">
        <v>2019</v>
      </c>
      <c r="C271" s="15" t="s">
        <v>120</v>
      </c>
      <c r="D271" s="15" t="s">
        <v>88</v>
      </c>
      <c r="E271" s="15">
        <v>2014</v>
      </c>
      <c r="F271" s="15" t="s">
        <v>101</v>
      </c>
      <c r="G271" s="15">
        <v>5</v>
      </c>
      <c r="H271" s="51">
        <v>0</v>
      </c>
      <c r="I271" s="50">
        <f t="shared" si="12"/>
        <v>0</v>
      </c>
      <c r="J271" s="50">
        <f t="shared" si="13"/>
        <v>0</v>
      </c>
      <c r="K271" s="50">
        <f t="shared" si="14"/>
        <v>0</v>
      </c>
      <c r="L271" s="15"/>
      <c r="M271" s="15"/>
      <c r="N271" s="15"/>
      <c r="O271" s="15"/>
      <c r="P271" s="15"/>
      <c r="Q271" s="15"/>
      <c r="R271" s="15"/>
      <c r="S271" s="15"/>
    </row>
    <row r="272" spans="2:19" x14ac:dyDescent="0.3">
      <c r="B272" s="53">
        <v>2019</v>
      </c>
      <c r="C272" s="15" t="s">
        <v>119</v>
      </c>
      <c r="D272" s="15" t="s">
        <v>118</v>
      </c>
      <c r="E272" s="15">
        <v>2020</v>
      </c>
      <c r="F272" s="15" t="s">
        <v>117</v>
      </c>
      <c r="G272" s="15">
        <v>5</v>
      </c>
      <c r="H272" s="51">
        <v>0</v>
      </c>
      <c r="I272" s="50">
        <f t="shared" si="12"/>
        <v>0</v>
      </c>
      <c r="J272" s="50">
        <f t="shared" si="13"/>
        <v>0</v>
      </c>
      <c r="K272" s="50">
        <f t="shared" si="14"/>
        <v>0</v>
      </c>
      <c r="L272" s="15"/>
      <c r="M272" s="15"/>
      <c r="N272" s="15"/>
      <c r="O272" s="15"/>
      <c r="P272" s="15"/>
      <c r="Q272" s="15"/>
      <c r="R272" s="15"/>
      <c r="S272" s="15"/>
    </row>
    <row r="273" spans="2:19" x14ac:dyDescent="0.3">
      <c r="B273" s="53">
        <v>2019</v>
      </c>
      <c r="C273" s="15" t="s">
        <v>116</v>
      </c>
      <c r="D273" s="15" t="s">
        <v>115</v>
      </c>
      <c r="E273" s="15">
        <v>2021</v>
      </c>
      <c r="F273" s="15" t="s">
        <v>82</v>
      </c>
      <c r="G273" s="15">
        <v>5</v>
      </c>
      <c r="H273" s="51">
        <v>0</v>
      </c>
      <c r="I273" s="50">
        <f t="shared" si="12"/>
        <v>0</v>
      </c>
      <c r="J273" s="50">
        <f t="shared" si="13"/>
        <v>0</v>
      </c>
      <c r="K273" s="50">
        <f t="shared" si="14"/>
        <v>0</v>
      </c>
      <c r="L273" s="15"/>
      <c r="M273" s="15"/>
      <c r="N273" s="15"/>
      <c r="O273" s="15"/>
      <c r="P273" s="15"/>
      <c r="Q273" s="15"/>
      <c r="R273" s="15"/>
      <c r="S273" s="15"/>
    </row>
    <row r="274" spans="2:19" x14ac:dyDescent="0.3">
      <c r="B274" s="53">
        <v>2019</v>
      </c>
      <c r="C274" s="15" t="s">
        <v>114</v>
      </c>
      <c r="D274" s="15" t="s">
        <v>113</v>
      </c>
      <c r="E274" s="15">
        <v>2014</v>
      </c>
      <c r="F274" s="15" t="s">
        <v>90</v>
      </c>
      <c r="G274" s="15">
        <v>5</v>
      </c>
      <c r="H274" s="51">
        <v>0</v>
      </c>
      <c r="I274" s="50">
        <f t="shared" si="12"/>
        <v>0</v>
      </c>
      <c r="J274" s="50">
        <f t="shared" si="13"/>
        <v>0</v>
      </c>
      <c r="K274" s="50">
        <f t="shared" si="14"/>
        <v>0</v>
      </c>
      <c r="L274" s="15"/>
      <c r="M274" s="15"/>
      <c r="N274" s="15"/>
      <c r="O274" s="15"/>
      <c r="P274" s="15"/>
      <c r="Q274" s="15"/>
      <c r="R274" s="15"/>
      <c r="S274" s="15"/>
    </row>
    <row r="275" spans="2:19" x14ac:dyDescent="0.3">
      <c r="B275" s="53">
        <v>2019</v>
      </c>
      <c r="C275" s="15" t="s">
        <v>112</v>
      </c>
      <c r="D275" s="15" t="s">
        <v>111</v>
      </c>
      <c r="E275" s="15">
        <v>2017</v>
      </c>
      <c r="F275" s="15" t="s">
        <v>94</v>
      </c>
      <c r="G275" s="15">
        <v>5</v>
      </c>
      <c r="H275" s="51">
        <v>287</v>
      </c>
      <c r="I275" s="50">
        <f t="shared" si="12"/>
        <v>0</v>
      </c>
      <c r="J275" s="50">
        <f t="shared" si="13"/>
        <v>0</v>
      </c>
      <c r="K275" s="50">
        <f t="shared" si="14"/>
        <v>287</v>
      </c>
      <c r="L275" s="15"/>
      <c r="M275" s="15"/>
      <c r="N275" s="15"/>
      <c r="O275" s="15"/>
      <c r="P275" s="15"/>
      <c r="Q275" s="15"/>
      <c r="R275" s="15"/>
      <c r="S275" s="15"/>
    </row>
    <row r="276" spans="2:19" x14ac:dyDescent="0.3">
      <c r="B276" s="53">
        <v>2019</v>
      </c>
      <c r="C276" s="15" t="s">
        <v>110</v>
      </c>
      <c r="D276" s="15" t="s">
        <v>109</v>
      </c>
      <c r="E276" s="15">
        <v>2019</v>
      </c>
      <c r="F276" s="15" t="s">
        <v>99</v>
      </c>
      <c r="G276" s="15">
        <v>4</v>
      </c>
      <c r="H276" s="51">
        <v>0</v>
      </c>
      <c r="I276" s="50">
        <f t="shared" si="12"/>
        <v>0</v>
      </c>
      <c r="J276" s="50">
        <f t="shared" si="13"/>
        <v>0</v>
      </c>
      <c r="K276" s="50">
        <f t="shared" si="14"/>
        <v>0</v>
      </c>
      <c r="L276" s="15"/>
      <c r="M276" s="15"/>
      <c r="N276" s="15"/>
      <c r="O276" s="15"/>
      <c r="P276" s="15"/>
      <c r="Q276" s="15"/>
      <c r="R276" s="15"/>
      <c r="S276" s="15"/>
    </row>
    <row r="277" spans="2:19" x14ac:dyDescent="0.3">
      <c r="B277" s="53">
        <v>2019</v>
      </c>
      <c r="C277" s="15" t="s">
        <v>108</v>
      </c>
      <c r="D277" s="15" t="s">
        <v>107</v>
      </c>
      <c r="E277" s="15">
        <v>2019</v>
      </c>
      <c r="F277" s="15" t="s">
        <v>101</v>
      </c>
      <c r="G277" s="15">
        <v>5</v>
      </c>
      <c r="H277" s="51">
        <v>68</v>
      </c>
      <c r="I277" s="50">
        <f t="shared" si="12"/>
        <v>0</v>
      </c>
      <c r="J277" s="50">
        <f t="shared" si="13"/>
        <v>0</v>
      </c>
      <c r="K277" s="50">
        <f t="shared" si="14"/>
        <v>68</v>
      </c>
      <c r="L277" s="15"/>
      <c r="M277" s="15"/>
      <c r="N277" s="15"/>
      <c r="O277" s="15"/>
      <c r="P277" s="15"/>
      <c r="Q277" s="15"/>
      <c r="R277" s="15"/>
      <c r="S277" s="15"/>
    </row>
    <row r="278" spans="2:19" x14ac:dyDescent="0.3">
      <c r="B278" s="53">
        <v>2019</v>
      </c>
      <c r="C278" s="15" t="s">
        <v>106</v>
      </c>
      <c r="D278" s="15" t="s">
        <v>105</v>
      </c>
      <c r="E278" s="15">
        <v>2016</v>
      </c>
      <c r="F278" s="15" t="s">
        <v>82</v>
      </c>
      <c r="G278" s="15">
        <v>5</v>
      </c>
      <c r="H278" s="51">
        <v>23</v>
      </c>
      <c r="I278" s="50">
        <f t="shared" si="12"/>
        <v>0</v>
      </c>
      <c r="J278" s="50">
        <f t="shared" si="13"/>
        <v>0</v>
      </c>
      <c r="K278" s="50">
        <f t="shared" si="14"/>
        <v>23</v>
      </c>
      <c r="L278" s="15"/>
      <c r="M278" s="15"/>
      <c r="N278" s="15"/>
      <c r="O278" s="15"/>
      <c r="P278" s="15"/>
      <c r="Q278" s="15"/>
      <c r="R278" s="15"/>
      <c r="S278" s="15"/>
    </row>
    <row r="279" spans="2:19" x14ac:dyDescent="0.3">
      <c r="B279" s="53">
        <v>2019</v>
      </c>
      <c r="C279" s="15" t="s">
        <v>104</v>
      </c>
      <c r="D279" s="15" t="s">
        <v>103</v>
      </c>
      <c r="E279" s="15">
        <v>2018</v>
      </c>
      <c r="F279" s="15" t="s">
        <v>77</v>
      </c>
      <c r="G279" s="15">
        <v>5</v>
      </c>
      <c r="H279" s="51">
        <v>1</v>
      </c>
      <c r="I279" s="50">
        <f t="shared" si="12"/>
        <v>0</v>
      </c>
      <c r="J279" s="50">
        <f t="shared" si="13"/>
        <v>0</v>
      </c>
      <c r="K279" s="50">
        <f t="shared" si="14"/>
        <v>1</v>
      </c>
      <c r="L279" s="15"/>
      <c r="M279" s="15"/>
      <c r="N279" s="15"/>
      <c r="O279" s="15"/>
      <c r="P279" s="15"/>
      <c r="Q279" s="15"/>
      <c r="R279" s="15"/>
      <c r="S279" s="15"/>
    </row>
    <row r="280" spans="2:19" x14ac:dyDescent="0.3">
      <c r="B280" s="53">
        <v>2019</v>
      </c>
      <c r="C280" s="15" t="s">
        <v>102</v>
      </c>
      <c r="D280" s="15" t="s">
        <v>88</v>
      </c>
      <c r="E280" s="15">
        <v>2015</v>
      </c>
      <c r="F280" s="15" t="s">
        <v>101</v>
      </c>
      <c r="G280" s="15">
        <v>5</v>
      </c>
      <c r="H280" s="51">
        <v>3</v>
      </c>
      <c r="I280" s="50">
        <f t="shared" si="12"/>
        <v>0</v>
      </c>
      <c r="J280" s="50">
        <f t="shared" si="13"/>
        <v>0</v>
      </c>
      <c r="K280" s="50">
        <f t="shared" si="14"/>
        <v>3</v>
      </c>
      <c r="L280" s="15"/>
      <c r="M280" s="15"/>
      <c r="N280" s="15"/>
      <c r="O280" s="15"/>
      <c r="P280" s="15"/>
      <c r="Q280" s="15"/>
      <c r="R280" s="15"/>
      <c r="S280" s="15"/>
    </row>
    <row r="281" spans="2:19" x14ac:dyDescent="0.3">
      <c r="B281" s="53">
        <v>2019</v>
      </c>
      <c r="C281" s="15" t="s">
        <v>100</v>
      </c>
      <c r="D281" s="15" t="s">
        <v>88</v>
      </c>
      <c r="E281" s="15">
        <v>2013</v>
      </c>
      <c r="F281" s="15" t="s">
        <v>99</v>
      </c>
      <c r="G281" s="15">
        <v>4</v>
      </c>
      <c r="H281" s="51">
        <v>0</v>
      </c>
      <c r="I281" s="50">
        <f t="shared" si="12"/>
        <v>0</v>
      </c>
      <c r="J281" s="50">
        <f t="shared" si="13"/>
        <v>0</v>
      </c>
      <c r="K281" s="50">
        <f t="shared" si="14"/>
        <v>0</v>
      </c>
      <c r="L281" s="15"/>
      <c r="M281" s="15"/>
      <c r="N281" s="15"/>
      <c r="O281" s="15"/>
      <c r="P281" s="15"/>
      <c r="Q281" s="15"/>
      <c r="R281" s="15"/>
      <c r="S281" s="15"/>
    </row>
    <row r="282" spans="2:19" x14ac:dyDescent="0.3">
      <c r="B282" s="53">
        <v>2019</v>
      </c>
      <c r="C282" s="15" t="s">
        <v>98</v>
      </c>
      <c r="D282" s="15" t="s">
        <v>97</v>
      </c>
      <c r="E282" s="15">
        <v>2017</v>
      </c>
      <c r="F282" s="15" t="s">
        <v>82</v>
      </c>
      <c r="G282" s="15">
        <v>5</v>
      </c>
      <c r="H282" s="51">
        <v>29</v>
      </c>
      <c r="I282" s="50">
        <f t="shared" si="12"/>
        <v>0</v>
      </c>
      <c r="J282" s="50">
        <f t="shared" si="13"/>
        <v>0</v>
      </c>
      <c r="K282" s="50">
        <f t="shared" si="14"/>
        <v>29</v>
      </c>
      <c r="L282" s="15"/>
      <c r="M282" s="15"/>
      <c r="N282" s="15"/>
      <c r="O282" s="15"/>
      <c r="P282" s="15"/>
      <c r="Q282" s="15"/>
      <c r="R282" s="15"/>
      <c r="S282" s="15"/>
    </row>
    <row r="283" spans="2:19" x14ac:dyDescent="0.3">
      <c r="B283" s="53">
        <v>2019</v>
      </c>
      <c r="C283" s="15" t="s">
        <v>96</v>
      </c>
      <c r="D283" s="15" t="s">
        <v>95</v>
      </c>
      <c r="E283" s="15">
        <v>2019</v>
      </c>
      <c r="F283" s="15" t="s">
        <v>94</v>
      </c>
      <c r="G283" s="15">
        <v>3</v>
      </c>
      <c r="H283" s="51">
        <v>95</v>
      </c>
      <c r="I283" s="50">
        <f t="shared" si="12"/>
        <v>95</v>
      </c>
      <c r="J283" s="50">
        <f t="shared" si="13"/>
        <v>0</v>
      </c>
      <c r="K283" s="50">
        <f t="shared" si="14"/>
        <v>0</v>
      </c>
      <c r="L283" s="15"/>
      <c r="M283" s="15"/>
      <c r="N283" s="15"/>
      <c r="O283" s="15"/>
      <c r="P283" s="15"/>
      <c r="Q283" s="15"/>
      <c r="R283" s="15"/>
      <c r="S283" s="15"/>
    </row>
    <row r="284" spans="2:19" x14ac:dyDescent="0.3">
      <c r="B284" s="53">
        <v>2019</v>
      </c>
      <c r="C284" s="15" t="s">
        <v>93</v>
      </c>
      <c r="D284" s="15" t="s">
        <v>92</v>
      </c>
      <c r="E284" s="15">
        <v>2018</v>
      </c>
      <c r="F284" s="15" t="s">
        <v>90</v>
      </c>
      <c r="G284" s="15">
        <v>5</v>
      </c>
      <c r="H284" s="51">
        <v>0</v>
      </c>
      <c r="I284" s="50">
        <f t="shared" si="12"/>
        <v>0</v>
      </c>
      <c r="J284" s="50">
        <f t="shared" si="13"/>
        <v>0</v>
      </c>
      <c r="K284" s="50">
        <f t="shared" si="14"/>
        <v>0</v>
      </c>
      <c r="L284" s="15"/>
      <c r="M284" s="15"/>
      <c r="N284" s="15"/>
      <c r="O284" s="15"/>
      <c r="P284" s="15"/>
      <c r="Q284" s="15"/>
      <c r="R284" s="15"/>
      <c r="S284" s="15"/>
    </row>
    <row r="285" spans="2:19" x14ac:dyDescent="0.3">
      <c r="B285" s="53">
        <v>2019</v>
      </c>
      <c r="C285" s="15" t="s">
        <v>91</v>
      </c>
      <c r="D285" s="15" t="s">
        <v>88</v>
      </c>
      <c r="E285" s="15">
        <v>2018</v>
      </c>
      <c r="F285" s="15" t="s">
        <v>90</v>
      </c>
      <c r="G285" s="15">
        <v>5</v>
      </c>
      <c r="H285" s="51">
        <v>0</v>
      </c>
      <c r="I285" s="50">
        <f t="shared" si="12"/>
        <v>0</v>
      </c>
      <c r="J285" s="50">
        <f t="shared" si="13"/>
        <v>0</v>
      </c>
      <c r="K285" s="50">
        <f t="shared" si="14"/>
        <v>0</v>
      </c>
      <c r="L285" s="15"/>
      <c r="M285" s="15"/>
      <c r="N285" s="15"/>
      <c r="O285" s="15"/>
      <c r="P285" s="15"/>
      <c r="Q285" s="15"/>
      <c r="R285" s="15"/>
      <c r="S285" s="15"/>
    </row>
    <row r="286" spans="2:19" x14ac:dyDescent="0.3">
      <c r="B286" s="53">
        <v>2019</v>
      </c>
      <c r="C286" s="15" t="s">
        <v>89</v>
      </c>
      <c r="D286" s="15" t="s">
        <v>88</v>
      </c>
      <c r="E286" s="15">
        <v>2017</v>
      </c>
      <c r="F286" s="15" t="s">
        <v>85</v>
      </c>
      <c r="G286" s="15">
        <v>5</v>
      </c>
      <c r="H286" s="51">
        <v>0</v>
      </c>
      <c r="I286" s="50">
        <f t="shared" si="12"/>
        <v>0</v>
      </c>
      <c r="J286" s="50">
        <f t="shared" si="13"/>
        <v>0</v>
      </c>
      <c r="K286" s="50">
        <f t="shared" si="14"/>
        <v>0</v>
      </c>
      <c r="L286" s="15"/>
      <c r="M286" s="15"/>
      <c r="N286" s="15"/>
      <c r="O286" s="15"/>
      <c r="P286" s="15"/>
      <c r="Q286" s="15"/>
      <c r="R286" s="15"/>
      <c r="S286" s="15"/>
    </row>
    <row r="287" spans="2:19" x14ac:dyDescent="0.3">
      <c r="B287" s="53">
        <v>2019</v>
      </c>
      <c r="C287" s="15" t="s">
        <v>87</v>
      </c>
      <c r="D287" s="15" t="s">
        <v>86</v>
      </c>
      <c r="E287" s="15">
        <v>2017</v>
      </c>
      <c r="F287" s="15" t="s">
        <v>85</v>
      </c>
      <c r="G287" s="15">
        <v>5</v>
      </c>
      <c r="H287" s="51">
        <v>0</v>
      </c>
      <c r="I287" s="50">
        <f t="shared" si="12"/>
        <v>0</v>
      </c>
      <c r="J287" s="50">
        <f t="shared" si="13"/>
        <v>0</v>
      </c>
      <c r="K287" s="50">
        <f t="shared" si="14"/>
        <v>0</v>
      </c>
      <c r="L287" s="15"/>
      <c r="M287" s="15"/>
      <c r="N287" s="15"/>
      <c r="O287" s="15"/>
      <c r="P287" s="15"/>
      <c r="Q287" s="15"/>
      <c r="R287" s="15"/>
      <c r="S287" s="15"/>
    </row>
    <row r="288" spans="2:19" x14ac:dyDescent="0.3">
      <c r="B288" s="53">
        <v>2019</v>
      </c>
      <c r="C288" s="15" t="s">
        <v>84</v>
      </c>
      <c r="D288" s="15" t="s">
        <v>83</v>
      </c>
      <c r="E288" s="15">
        <v>2018</v>
      </c>
      <c r="F288" s="15" t="s">
        <v>82</v>
      </c>
      <c r="G288" s="15">
        <v>5</v>
      </c>
      <c r="H288" s="51">
        <v>81</v>
      </c>
      <c r="I288" s="50">
        <f t="shared" si="12"/>
        <v>0</v>
      </c>
      <c r="J288" s="50">
        <f t="shared" si="13"/>
        <v>0</v>
      </c>
      <c r="K288" s="50">
        <f t="shared" si="14"/>
        <v>81</v>
      </c>
      <c r="L288" s="15"/>
      <c r="M288" s="15"/>
      <c r="N288" s="15"/>
      <c r="O288" s="15"/>
      <c r="P288" s="15"/>
      <c r="Q288" s="15"/>
      <c r="R288" s="15"/>
      <c r="S288" s="15"/>
    </row>
    <row r="289" spans="2:19" x14ac:dyDescent="0.3">
      <c r="B289" s="53">
        <v>2019</v>
      </c>
      <c r="C289" s="15" t="s">
        <v>81</v>
      </c>
      <c r="D289" s="15" t="s">
        <v>80</v>
      </c>
      <c r="E289" s="15">
        <v>2017</v>
      </c>
      <c r="F289" s="15" t="s">
        <v>77</v>
      </c>
      <c r="G289" s="15">
        <v>5</v>
      </c>
      <c r="H289" s="51">
        <v>22</v>
      </c>
      <c r="I289" s="50">
        <f t="shared" si="12"/>
        <v>0</v>
      </c>
      <c r="J289" s="50">
        <f t="shared" si="13"/>
        <v>0</v>
      </c>
      <c r="K289" s="50">
        <f t="shared" si="14"/>
        <v>22</v>
      </c>
      <c r="L289" s="15"/>
      <c r="M289" s="15"/>
      <c r="N289" s="15"/>
      <c r="O289" s="15"/>
      <c r="P289" s="15"/>
      <c r="Q289" s="15"/>
      <c r="R289" s="15"/>
      <c r="S289" s="15"/>
    </row>
    <row r="290" spans="2:19" x14ac:dyDescent="0.3">
      <c r="B290" s="53">
        <v>2019</v>
      </c>
      <c r="C290" s="15" t="s">
        <v>79</v>
      </c>
      <c r="D290" s="15" t="s">
        <v>78</v>
      </c>
      <c r="E290" s="15">
        <v>2015</v>
      </c>
      <c r="F290" s="15" t="s">
        <v>77</v>
      </c>
      <c r="G290" s="15">
        <v>5</v>
      </c>
      <c r="H290" s="51">
        <v>3</v>
      </c>
      <c r="I290" s="50">
        <f t="shared" si="12"/>
        <v>0</v>
      </c>
      <c r="J290" s="50">
        <f t="shared" si="13"/>
        <v>0</v>
      </c>
      <c r="K290" s="50">
        <f t="shared" si="14"/>
        <v>3</v>
      </c>
      <c r="L290" s="15"/>
      <c r="M290" s="15"/>
      <c r="N290" s="15"/>
      <c r="O290" s="15"/>
      <c r="P290" s="15"/>
      <c r="Q290" s="15"/>
      <c r="R290" s="15"/>
      <c r="S290" s="15"/>
    </row>
    <row r="291" spans="2:19" x14ac:dyDescent="0.3">
      <c r="B291" s="53">
        <v>2019</v>
      </c>
      <c r="C291" s="52" t="s">
        <v>47</v>
      </c>
      <c r="D291" s="52" t="s">
        <v>47</v>
      </c>
      <c r="E291" s="15" t="s">
        <v>47</v>
      </c>
      <c r="F291" s="15" t="s">
        <v>47</v>
      </c>
      <c r="G291" s="15" t="s">
        <v>76</v>
      </c>
      <c r="H291" s="51">
        <v>329</v>
      </c>
      <c r="I291" s="50">
        <f t="shared" si="12"/>
        <v>0</v>
      </c>
      <c r="J291" s="50">
        <f t="shared" si="13"/>
        <v>0</v>
      </c>
      <c r="K291" s="50">
        <f t="shared" si="14"/>
        <v>0</v>
      </c>
      <c r="L291" s="15"/>
      <c r="M291" s="15"/>
      <c r="N291" s="15"/>
      <c r="O291" s="15"/>
      <c r="P291" s="15"/>
      <c r="Q291" s="15"/>
      <c r="R291" s="15"/>
      <c r="S291" s="15"/>
    </row>
    <row r="292" spans="2:19" x14ac:dyDescent="0.3">
      <c r="B292" s="13">
        <v>2019</v>
      </c>
      <c r="C292" s="14" t="s">
        <v>33</v>
      </c>
      <c r="D292" s="49" t="s">
        <v>47</v>
      </c>
      <c r="E292" s="49" t="s">
        <v>47</v>
      </c>
      <c r="F292" s="49" t="s">
        <v>47</v>
      </c>
      <c r="G292" s="49" t="s">
        <v>47</v>
      </c>
      <c r="H292" s="48">
        <f>SUM(H4:H290)</f>
        <v>7527</v>
      </c>
      <c r="I292" s="16">
        <f>SUM(I4:I290)</f>
        <v>523</v>
      </c>
      <c r="J292" s="16">
        <f>SUM(J4:J290)</f>
        <v>2671</v>
      </c>
      <c r="K292" s="16">
        <f t="shared" ref="K292" si="15">SUM(K4:K290)</f>
        <v>4333</v>
      </c>
      <c r="L292" s="47">
        <f>SUM(J292:K292)/$H292</f>
        <v>0.93051680616447452</v>
      </c>
      <c r="M292" s="46">
        <f>K292/$H292</f>
        <v>0.57566095389929584</v>
      </c>
      <c r="N292" s="15"/>
      <c r="O292" s="15"/>
      <c r="P292" s="15"/>
      <c r="Q292" s="15"/>
      <c r="R292" s="15"/>
      <c r="S292" s="15"/>
    </row>
    <row r="293" spans="2:19" x14ac:dyDescent="0.3">
      <c r="B293" s="13">
        <v>2019</v>
      </c>
      <c r="C293" s="14" t="s">
        <v>34</v>
      </c>
      <c r="D293" s="49" t="s">
        <v>47</v>
      </c>
      <c r="E293" s="49" t="s">
        <v>47</v>
      </c>
      <c r="F293" s="49" t="s">
        <v>47</v>
      </c>
      <c r="G293" s="49" t="s">
        <v>47</v>
      </c>
      <c r="H293" s="48">
        <f>SUM(H4:H291)</f>
        <v>7856</v>
      </c>
      <c r="I293" s="16">
        <f>SUM(I4:I290)</f>
        <v>523</v>
      </c>
      <c r="J293" s="16">
        <f t="shared" ref="J293:K293" si="16">SUM(J4:J290)</f>
        <v>2671</v>
      </c>
      <c r="K293" s="16">
        <f t="shared" si="16"/>
        <v>4333</v>
      </c>
      <c r="L293" s="47">
        <f>SUM(J293:K293)/$H293</f>
        <v>0.89154786150712828</v>
      </c>
      <c r="M293" s="46">
        <f>K293/$H293</f>
        <v>0.55155295315682284</v>
      </c>
      <c r="N293" s="16"/>
      <c r="O293" s="16"/>
      <c r="P293" s="16"/>
      <c r="Q293" s="16"/>
      <c r="R293" s="16"/>
      <c r="S293" s="16"/>
    </row>
    <row r="294" spans="2:19" x14ac:dyDescent="0.3">
      <c r="B294" s="53">
        <v>2020</v>
      </c>
      <c r="C294" s="15" t="s">
        <v>522</v>
      </c>
      <c r="D294" s="15" t="s">
        <v>88</v>
      </c>
      <c r="E294" s="15">
        <v>2019</v>
      </c>
      <c r="F294" s="15" t="s">
        <v>82</v>
      </c>
      <c r="G294" s="15">
        <v>3</v>
      </c>
      <c r="H294" s="51">
        <v>0</v>
      </c>
      <c r="I294" s="50">
        <f>IF(G294&lt;4,H294,0)</f>
        <v>0</v>
      </c>
      <c r="J294" s="50">
        <f>IF(G294=4,H294,0)</f>
        <v>0</v>
      </c>
      <c r="K294" s="50">
        <f>IF(G294=5,H294,0)</f>
        <v>0</v>
      </c>
      <c r="L294" s="15"/>
      <c r="M294" s="15"/>
      <c r="N294" s="15"/>
      <c r="O294" s="15"/>
      <c r="P294" s="15"/>
      <c r="Q294" s="15"/>
      <c r="R294" s="15"/>
      <c r="S294" s="15"/>
    </row>
    <row r="295" spans="2:19" x14ac:dyDescent="0.3">
      <c r="B295" s="53">
        <v>2020</v>
      </c>
      <c r="C295" s="15" t="s">
        <v>521</v>
      </c>
      <c r="D295" s="15" t="s">
        <v>88</v>
      </c>
      <c r="E295" s="15">
        <v>2016</v>
      </c>
      <c r="F295" s="15" t="s">
        <v>90</v>
      </c>
      <c r="G295" s="15">
        <v>5</v>
      </c>
      <c r="H295" s="51">
        <v>1</v>
      </c>
      <c r="I295" s="50">
        <f t="shared" ref="I295:I358" si="17">IF(G295&lt;4,H295,0)</f>
        <v>0</v>
      </c>
      <c r="J295" s="50">
        <f t="shared" ref="J295:J358" si="18">IF(G295=4,H295,0)</f>
        <v>0</v>
      </c>
      <c r="K295" s="50">
        <f t="shared" ref="K295:K358" si="19">IF(G295=5,H295,0)</f>
        <v>1</v>
      </c>
      <c r="L295" s="15"/>
      <c r="M295" s="15"/>
      <c r="N295" s="15"/>
      <c r="O295" s="15"/>
      <c r="P295" s="15"/>
      <c r="Q295" s="15"/>
      <c r="R295" s="15"/>
      <c r="S295" s="15"/>
    </row>
    <row r="296" spans="2:19" x14ac:dyDescent="0.3">
      <c r="B296" s="53">
        <v>2020</v>
      </c>
      <c r="C296" s="15" t="s">
        <v>520</v>
      </c>
      <c r="D296" s="15" t="s">
        <v>519</v>
      </c>
      <c r="E296" s="15">
        <v>2017</v>
      </c>
      <c r="F296" s="15" t="s">
        <v>117</v>
      </c>
      <c r="G296" s="15">
        <v>3</v>
      </c>
      <c r="H296" s="51">
        <v>2</v>
      </c>
      <c r="I296" s="50">
        <f t="shared" si="17"/>
        <v>2</v>
      </c>
      <c r="J296" s="50">
        <f t="shared" si="18"/>
        <v>0</v>
      </c>
      <c r="K296" s="50">
        <f t="shared" si="19"/>
        <v>0</v>
      </c>
      <c r="L296" s="15"/>
      <c r="M296" s="15"/>
      <c r="N296" s="15"/>
      <c r="O296" s="15"/>
      <c r="P296" s="15"/>
      <c r="Q296" s="15"/>
      <c r="R296" s="15"/>
      <c r="S296" s="15"/>
    </row>
    <row r="297" spans="2:19" x14ac:dyDescent="0.3">
      <c r="B297" s="53">
        <v>2020</v>
      </c>
      <c r="C297" s="15" t="s">
        <v>518</v>
      </c>
      <c r="D297" s="15" t="s">
        <v>517</v>
      </c>
      <c r="E297" s="15">
        <v>2017</v>
      </c>
      <c r="F297" s="15" t="s">
        <v>77</v>
      </c>
      <c r="G297" s="15">
        <v>5</v>
      </c>
      <c r="H297" s="51">
        <v>4</v>
      </c>
      <c r="I297" s="50">
        <f t="shared" si="17"/>
        <v>0</v>
      </c>
      <c r="J297" s="50">
        <f t="shared" si="18"/>
        <v>0</v>
      </c>
      <c r="K297" s="50">
        <f t="shared" si="19"/>
        <v>4</v>
      </c>
      <c r="L297" s="15"/>
      <c r="M297" s="15"/>
      <c r="N297" s="15"/>
      <c r="O297" s="15"/>
      <c r="P297" s="15"/>
      <c r="Q297" s="15"/>
      <c r="R297" s="15"/>
      <c r="S297" s="15"/>
    </row>
    <row r="298" spans="2:19" x14ac:dyDescent="0.3">
      <c r="B298" s="53">
        <v>2020</v>
      </c>
      <c r="C298" s="15" t="s">
        <v>516</v>
      </c>
      <c r="D298" s="15" t="s">
        <v>515</v>
      </c>
      <c r="E298" s="15">
        <v>2019</v>
      </c>
      <c r="F298" s="15" t="s">
        <v>94</v>
      </c>
      <c r="G298" s="15">
        <v>5</v>
      </c>
      <c r="H298" s="51">
        <v>33</v>
      </c>
      <c r="I298" s="50">
        <f t="shared" si="17"/>
        <v>0</v>
      </c>
      <c r="J298" s="50">
        <f t="shared" si="18"/>
        <v>0</v>
      </c>
      <c r="K298" s="50">
        <f t="shared" si="19"/>
        <v>33</v>
      </c>
      <c r="L298" s="15"/>
      <c r="M298" s="15"/>
      <c r="N298" s="15"/>
      <c r="O298" s="15"/>
      <c r="P298" s="15"/>
      <c r="Q298" s="15"/>
      <c r="R298" s="15"/>
      <c r="S298" s="15"/>
    </row>
    <row r="299" spans="2:19" x14ac:dyDescent="0.3">
      <c r="B299" s="53">
        <v>2020</v>
      </c>
      <c r="C299" s="15" t="s">
        <v>514</v>
      </c>
      <c r="D299" s="15" t="s">
        <v>513</v>
      </c>
      <c r="E299" s="15">
        <v>2020</v>
      </c>
      <c r="F299" s="15" t="s">
        <v>117</v>
      </c>
      <c r="G299" s="15">
        <v>5</v>
      </c>
      <c r="H299" s="51">
        <v>3</v>
      </c>
      <c r="I299" s="50">
        <f t="shared" si="17"/>
        <v>0</v>
      </c>
      <c r="J299" s="50">
        <f t="shared" si="18"/>
        <v>0</v>
      </c>
      <c r="K299" s="50">
        <f t="shared" si="19"/>
        <v>3</v>
      </c>
      <c r="L299" s="15"/>
      <c r="M299" s="15"/>
      <c r="N299" s="15"/>
      <c r="O299" s="15"/>
      <c r="P299" s="15"/>
      <c r="Q299" s="15"/>
      <c r="R299" s="15"/>
      <c r="S299" s="15"/>
    </row>
    <row r="300" spans="2:19" x14ac:dyDescent="0.3">
      <c r="B300" s="53">
        <v>2020</v>
      </c>
      <c r="C300" s="15" t="s">
        <v>512</v>
      </c>
      <c r="D300" s="15" t="s">
        <v>88</v>
      </c>
      <c r="E300" s="15">
        <v>2014</v>
      </c>
      <c r="F300" s="15" t="s">
        <v>117</v>
      </c>
      <c r="G300" s="15">
        <v>5</v>
      </c>
      <c r="H300" s="51">
        <v>0</v>
      </c>
      <c r="I300" s="50">
        <f t="shared" si="17"/>
        <v>0</v>
      </c>
      <c r="J300" s="50">
        <f t="shared" si="18"/>
        <v>0</v>
      </c>
      <c r="K300" s="50">
        <f t="shared" si="19"/>
        <v>0</v>
      </c>
      <c r="L300" s="15"/>
      <c r="M300" s="15"/>
      <c r="N300" s="15"/>
      <c r="O300" s="15"/>
      <c r="P300" s="15"/>
      <c r="Q300" s="15"/>
      <c r="R300" s="15"/>
      <c r="S300" s="15"/>
    </row>
    <row r="301" spans="2:19" x14ac:dyDescent="0.3">
      <c r="B301" s="53">
        <v>2020</v>
      </c>
      <c r="C301" s="15" t="s">
        <v>511</v>
      </c>
      <c r="D301" s="15" t="s">
        <v>88</v>
      </c>
      <c r="E301" s="15">
        <v>2015</v>
      </c>
      <c r="F301" s="15" t="s">
        <v>90</v>
      </c>
      <c r="G301" s="15">
        <v>5</v>
      </c>
      <c r="H301" s="51">
        <v>6</v>
      </c>
      <c r="I301" s="50">
        <f t="shared" si="17"/>
        <v>0</v>
      </c>
      <c r="J301" s="50">
        <f t="shared" si="18"/>
        <v>0</v>
      </c>
      <c r="K301" s="50">
        <f t="shared" si="19"/>
        <v>6</v>
      </c>
      <c r="L301" s="15"/>
      <c r="M301" s="15"/>
      <c r="N301" s="15"/>
      <c r="O301" s="15"/>
      <c r="P301" s="15"/>
      <c r="Q301" s="15"/>
      <c r="R301" s="15"/>
      <c r="S301" s="15"/>
    </row>
    <row r="302" spans="2:19" x14ac:dyDescent="0.3">
      <c r="B302" s="53">
        <v>2020</v>
      </c>
      <c r="C302" s="15" t="s">
        <v>510</v>
      </c>
      <c r="D302" s="15" t="s">
        <v>88</v>
      </c>
      <c r="E302" s="15">
        <v>2015</v>
      </c>
      <c r="F302" s="15" t="s">
        <v>90</v>
      </c>
      <c r="G302" s="15">
        <v>5</v>
      </c>
      <c r="H302" s="51">
        <v>1</v>
      </c>
      <c r="I302" s="50">
        <f t="shared" si="17"/>
        <v>0</v>
      </c>
      <c r="J302" s="50">
        <f t="shared" si="18"/>
        <v>0</v>
      </c>
      <c r="K302" s="50">
        <f t="shared" si="19"/>
        <v>1</v>
      </c>
      <c r="L302" s="15"/>
      <c r="M302" s="15"/>
      <c r="N302" s="15"/>
      <c r="O302" s="15"/>
      <c r="P302" s="15"/>
      <c r="Q302" s="15"/>
      <c r="R302" s="15"/>
      <c r="S302" s="15"/>
    </row>
    <row r="303" spans="2:19" x14ac:dyDescent="0.3">
      <c r="B303" s="53">
        <v>2020</v>
      </c>
      <c r="C303" s="15" t="s">
        <v>509</v>
      </c>
      <c r="D303" s="15" t="s">
        <v>508</v>
      </c>
      <c r="E303" s="15">
        <v>2018</v>
      </c>
      <c r="F303" s="15" t="s">
        <v>85</v>
      </c>
      <c r="G303" s="15">
        <v>5</v>
      </c>
      <c r="H303" s="51">
        <v>1</v>
      </c>
      <c r="I303" s="50">
        <f t="shared" si="17"/>
        <v>0</v>
      </c>
      <c r="J303" s="50">
        <f t="shared" si="18"/>
        <v>0</v>
      </c>
      <c r="K303" s="50">
        <f t="shared" si="19"/>
        <v>1</v>
      </c>
      <c r="L303" s="15"/>
      <c r="M303" s="15"/>
      <c r="N303" s="15"/>
      <c r="O303" s="15"/>
      <c r="P303" s="15"/>
      <c r="Q303" s="15"/>
      <c r="R303" s="15"/>
      <c r="S303" s="15"/>
    </row>
    <row r="304" spans="2:19" x14ac:dyDescent="0.3">
      <c r="B304" s="53">
        <v>2020</v>
      </c>
      <c r="C304" s="15" t="s">
        <v>507</v>
      </c>
      <c r="D304" s="15" t="s">
        <v>88</v>
      </c>
      <c r="E304" s="15">
        <v>2018</v>
      </c>
      <c r="F304" s="15" t="s">
        <v>85</v>
      </c>
      <c r="G304" s="15">
        <v>5</v>
      </c>
      <c r="H304" s="51">
        <v>0</v>
      </c>
      <c r="I304" s="50">
        <f t="shared" si="17"/>
        <v>0</v>
      </c>
      <c r="J304" s="50">
        <f t="shared" si="18"/>
        <v>0</v>
      </c>
      <c r="K304" s="50">
        <f t="shared" si="19"/>
        <v>0</v>
      </c>
      <c r="L304" s="15"/>
      <c r="M304" s="15"/>
      <c r="N304" s="15"/>
      <c r="O304" s="15"/>
      <c r="P304" s="15"/>
      <c r="Q304" s="15"/>
      <c r="R304" s="15"/>
      <c r="S304" s="15"/>
    </row>
    <row r="305" spans="2:19" x14ac:dyDescent="0.3">
      <c r="B305" s="53">
        <v>2020</v>
      </c>
      <c r="C305" s="15" t="s">
        <v>506</v>
      </c>
      <c r="D305" s="15" t="s">
        <v>505</v>
      </c>
      <c r="E305" s="15">
        <v>2019</v>
      </c>
      <c r="F305" s="15" t="s">
        <v>77</v>
      </c>
      <c r="G305" s="15">
        <v>5</v>
      </c>
      <c r="H305" s="51">
        <v>7</v>
      </c>
      <c r="I305" s="50">
        <f t="shared" si="17"/>
        <v>0</v>
      </c>
      <c r="J305" s="50">
        <f t="shared" si="18"/>
        <v>0</v>
      </c>
      <c r="K305" s="50">
        <f t="shared" si="19"/>
        <v>7</v>
      </c>
      <c r="L305" s="15"/>
      <c r="M305" s="15"/>
      <c r="N305" s="15"/>
      <c r="O305" s="15"/>
      <c r="P305" s="15"/>
      <c r="Q305" s="15"/>
      <c r="R305" s="15"/>
      <c r="S305" s="15"/>
    </row>
    <row r="306" spans="2:19" x14ac:dyDescent="0.3">
      <c r="B306" s="53">
        <v>2020</v>
      </c>
      <c r="C306" s="15" t="s">
        <v>504</v>
      </c>
      <c r="D306" s="15" t="s">
        <v>503</v>
      </c>
      <c r="E306" s="15">
        <v>2016</v>
      </c>
      <c r="F306" s="15" t="s">
        <v>82</v>
      </c>
      <c r="G306" s="15">
        <v>5</v>
      </c>
      <c r="H306" s="51">
        <v>27</v>
      </c>
      <c r="I306" s="50">
        <f t="shared" si="17"/>
        <v>0</v>
      </c>
      <c r="J306" s="50">
        <f t="shared" si="18"/>
        <v>0</v>
      </c>
      <c r="K306" s="50">
        <f t="shared" si="19"/>
        <v>27</v>
      </c>
      <c r="L306" s="15"/>
      <c r="M306" s="15"/>
      <c r="N306" s="15"/>
      <c r="O306" s="15"/>
      <c r="P306" s="15"/>
      <c r="Q306" s="15"/>
      <c r="R306" s="15"/>
      <c r="S306" s="15"/>
    </row>
    <row r="307" spans="2:19" x14ac:dyDescent="0.3">
      <c r="B307" s="53">
        <v>2020</v>
      </c>
      <c r="C307" s="15" t="s">
        <v>502</v>
      </c>
      <c r="D307" s="15" t="s">
        <v>501</v>
      </c>
      <c r="E307" s="15">
        <v>2018</v>
      </c>
      <c r="F307" s="15" t="s">
        <v>82</v>
      </c>
      <c r="G307" s="15">
        <v>5</v>
      </c>
      <c r="H307" s="51">
        <v>26</v>
      </c>
      <c r="I307" s="50">
        <f t="shared" si="17"/>
        <v>0</v>
      </c>
      <c r="J307" s="50">
        <f t="shared" si="18"/>
        <v>0</v>
      </c>
      <c r="K307" s="50">
        <f t="shared" si="19"/>
        <v>26</v>
      </c>
      <c r="L307" s="15"/>
      <c r="M307" s="15"/>
      <c r="N307" s="15"/>
      <c r="O307" s="15"/>
      <c r="P307" s="15"/>
      <c r="Q307" s="15"/>
      <c r="R307" s="15"/>
      <c r="S307" s="15"/>
    </row>
    <row r="308" spans="2:19" x14ac:dyDescent="0.3">
      <c r="B308" s="53">
        <v>2020</v>
      </c>
      <c r="C308" s="15" t="s">
        <v>500</v>
      </c>
      <c r="D308" s="15" t="s">
        <v>499</v>
      </c>
      <c r="E308" s="15">
        <v>2017</v>
      </c>
      <c r="F308" s="15" t="s">
        <v>77</v>
      </c>
      <c r="G308" s="15">
        <v>5</v>
      </c>
      <c r="H308" s="51">
        <v>2</v>
      </c>
      <c r="I308" s="50">
        <f t="shared" si="17"/>
        <v>0</v>
      </c>
      <c r="J308" s="50">
        <f t="shared" si="18"/>
        <v>0</v>
      </c>
      <c r="K308" s="50">
        <f t="shared" si="19"/>
        <v>2</v>
      </c>
      <c r="L308" s="15"/>
      <c r="M308" s="15"/>
      <c r="N308" s="15"/>
      <c r="O308" s="15"/>
      <c r="P308" s="15"/>
      <c r="Q308" s="15"/>
      <c r="R308" s="15"/>
      <c r="S308" s="15"/>
    </row>
    <row r="309" spans="2:19" x14ac:dyDescent="0.3">
      <c r="B309" s="53">
        <v>2020</v>
      </c>
      <c r="C309" s="15" t="s">
        <v>497</v>
      </c>
      <c r="D309" s="15" t="s">
        <v>498</v>
      </c>
      <c r="E309" s="15">
        <v>2015</v>
      </c>
      <c r="F309" s="15" t="s">
        <v>77</v>
      </c>
      <c r="G309" s="15">
        <v>5</v>
      </c>
      <c r="H309" s="51">
        <v>0</v>
      </c>
      <c r="I309" s="50">
        <f t="shared" si="17"/>
        <v>0</v>
      </c>
      <c r="J309" s="50">
        <f t="shared" si="18"/>
        <v>0</v>
      </c>
      <c r="K309" s="50">
        <f t="shared" si="19"/>
        <v>0</v>
      </c>
      <c r="L309" s="15"/>
      <c r="M309" s="15"/>
      <c r="N309" s="15"/>
      <c r="O309" s="15"/>
      <c r="P309" s="15"/>
      <c r="Q309" s="15"/>
      <c r="R309" s="15"/>
      <c r="S309" s="15"/>
    </row>
    <row r="310" spans="2:19" x14ac:dyDescent="0.3">
      <c r="B310" s="53">
        <v>2020</v>
      </c>
      <c r="C310" s="15" t="s">
        <v>497</v>
      </c>
      <c r="D310" s="15" t="s">
        <v>496</v>
      </c>
      <c r="E310" s="15">
        <v>2019</v>
      </c>
      <c r="F310" s="15" t="s">
        <v>77</v>
      </c>
      <c r="G310" s="15">
        <v>5</v>
      </c>
      <c r="H310" s="51">
        <v>0</v>
      </c>
      <c r="I310" s="50">
        <f t="shared" si="17"/>
        <v>0</v>
      </c>
      <c r="J310" s="50">
        <f t="shared" si="18"/>
        <v>0</v>
      </c>
      <c r="K310" s="50">
        <f t="shared" si="19"/>
        <v>0</v>
      </c>
      <c r="L310" s="15"/>
      <c r="M310" s="15"/>
      <c r="N310" s="15"/>
      <c r="O310" s="15"/>
      <c r="P310" s="15"/>
      <c r="Q310" s="15"/>
      <c r="R310" s="15"/>
      <c r="S310" s="15"/>
    </row>
    <row r="311" spans="2:19" x14ac:dyDescent="0.3">
      <c r="B311" s="53">
        <v>2020</v>
      </c>
      <c r="C311" s="15" t="s">
        <v>495</v>
      </c>
      <c r="D311" s="15" t="s">
        <v>494</v>
      </c>
      <c r="E311" s="15">
        <v>2019</v>
      </c>
      <c r="F311" s="15" t="s">
        <v>77</v>
      </c>
      <c r="G311" s="15">
        <v>5</v>
      </c>
      <c r="H311" s="51">
        <v>2</v>
      </c>
      <c r="I311" s="50">
        <f t="shared" si="17"/>
        <v>0</v>
      </c>
      <c r="J311" s="50">
        <f t="shared" si="18"/>
        <v>0</v>
      </c>
      <c r="K311" s="50">
        <f t="shared" si="19"/>
        <v>2</v>
      </c>
      <c r="L311" s="15"/>
      <c r="M311" s="15"/>
      <c r="N311" s="15"/>
      <c r="O311" s="15"/>
      <c r="P311" s="15"/>
      <c r="Q311" s="15"/>
      <c r="R311" s="15"/>
      <c r="S311" s="15"/>
    </row>
    <row r="312" spans="2:19" x14ac:dyDescent="0.3">
      <c r="B312" s="53">
        <v>2020</v>
      </c>
      <c r="C312" s="15" t="s">
        <v>493</v>
      </c>
      <c r="D312" s="15" t="s">
        <v>492</v>
      </c>
      <c r="E312" s="15">
        <v>2015</v>
      </c>
      <c r="F312" s="15" t="s">
        <v>307</v>
      </c>
      <c r="G312" s="15">
        <v>4</v>
      </c>
      <c r="H312" s="51">
        <v>0</v>
      </c>
      <c r="I312" s="50">
        <f t="shared" si="17"/>
        <v>0</v>
      </c>
      <c r="J312" s="50">
        <f t="shared" si="18"/>
        <v>0</v>
      </c>
      <c r="K312" s="50">
        <f t="shared" si="19"/>
        <v>0</v>
      </c>
      <c r="L312" s="15"/>
      <c r="M312" s="15"/>
      <c r="N312" s="15"/>
      <c r="O312" s="15"/>
      <c r="P312" s="15"/>
      <c r="Q312" s="15"/>
      <c r="R312" s="15"/>
      <c r="S312" s="15"/>
    </row>
    <row r="313" spans="2:19" x14ac:dyDescent="0.3">
      <c r="B313" s="53">
        <v>2020</v>
      </c>
      <c r="C313" s="15" t="s">
        <v>491</v>
      </c>
      <c r="D313" s="15" t="s">
        <v>88</v>
      </c>
      <c r="E313" s="15">
        <v>2019</v>
      </c>
      <c r="F313" s="15" t="s">
        <v>117</v>
      </c>
      <c r="G313" s="15">
        <v>5</v>
      </c>
      <c r="H313" s="51">
        <v>8</v>
      </c>
      <c r="I313" s="50">
        <f t="shared" si="17"/>
        <v>0</v>
      </c>
      <c r="J313" s="50">
        <f t="shared" si="18"/>
        <v>0</v>
      </c>
      <c r="K313" s="50">
        <f t="shared" si="19"/>
        <v>8</v>
      </c>
      <c r="L313" s="15"/>
      <c r="M313" s="15"/>
      <c r="N313" s="15"/>
      <c r="O313" s="15"/>
      <c r="P313" s="15"/>
      <c r="Q313" s="15"/>
      <c r="R313" s="15"/>
      <c r="S313" s="15"/>
    </row>
    <row r="314" spans="2:19" x14ac:dyDescent="0.3">
      <c r="B314" s="53">
        <v>2020</v>
      </c>
      <c r="C314" s="15" t="s">
        <v>490</v>
      </c>
      <c r="D314" s="15" t="s">
        <v>88</v>
      </c>
      <c r="E314" s="15">
        <v>2014</v>
      </c>
      <c r="F314" s="15" t="s">
        <v>117</v>
      </c>
      <c r="G314" s="15">
        <v>5</v>
      </c>
      <c r="H314" s="51">
        <v>37</v>
      </c>
      <c r="I314" s="50">
        <f t="shared" si="17"/>
        <v>0</v>
      </c>
      <c r="J314" s="50">
        <f t="shared" si="18"/>
        <v>0</v>
      </c>
      <c r="K314" s="50">
        <f t="shared" si="19"/>
        <v>37</v>
      </c>
      <c r="L314" s="15"/>
      <c r="M314" s="15"/>
      <c r="N314" s="15"/>
      <c r="O314" s="15"/>
      <c r="P314" s="15"/>
      <c r="Q314" s="15"/>
      <c r="R314" s="15"/>
      <c r="S314" s="15"/>
    </row>
    <row r="315" spans="2:19" x14ac:dyDescent="0.3">
      <c r="B315" s="53">
        <v>2020</v>
      </c>
      <c r="C315" s="15" t="s">
        <v>489</v>
      </c>
      <c r="D315" s="15" t="s">
        <v>88</v>
      </c>
      <c r="E315" s="15">
        <v>2019</v>
      </c>
      <c r="F315" s="15" t="s">
        <v>90</v>
      </c>
      <c r="G315" s="15">
        <v>5</v>
      </c>
      <c r="H315" s="51">
        <v>7</v>
      </c>
      <c r="I315" s="50">
        <f t="shared" si="17"/>
        <v>0</v>
      </c>
      <c r="J315" s="50">
        <f t="shared" si="18"/>
        <v>0</v>
      </c>
      <c r="K315" s="50">
        <f t="shared" si="19"/>
        <v>7</v>
      </c>
      <c r="L315" s="15"/>
      <c r="M315" s="15"/>
      <c r="N315" s="15"/>
      <c r="O315" s="15"/>
      <c r="P315" s="15"/>
      <c r="Q315" s="15"/>
      <c r="R315" s="15"/>
      <c r="S315" s="15"/>
    </row>
    <row r="316" spans="2:19" x14ac:dyDescent="0.3">
      <c r="B316" s="53">
        <v>2020</v>
      </c>
      <c r="C316" s="15" t="s">
        <v>488</v>
      </c>
      <c r="D316" s="15" t="s">
        <v>487</v>
      </c>
      <c r="E316" s="15">
        <v>2017</v>
      </c>
      <c r="F316" s="15" t="s">
        <v>85</v>
      </c>
      <c r="G316" s="15">
        <v>5</v>
      </c>
      <c r="H316" s="51">
        <v>5</v>
      </c>
      <c r="I316" s="50">
        <f t="shared" si="17"/>
        <v>0</v>
      </c>
      <c r="J316" s="50">
        <f t="shared" si="18"/>
        <v>0</v>
      </c>
      <c r="K316" s="50">
        <f t="shared" si="19"/>
        <v>5</v>
      </c>
      <c r="L316" s="15"/>
      <c r="M316" s="15"/>
      <c r="N316" s="15"/>
      <c r="O316" s="15"/>
      <c r="P316" s="15"/>
      <c r="Q316" s="15"/>
      <c r="R316" s="15"/>
      <c r="S316" s="15"/>
    </row>
    <row r="317" spans="2:19" x14ac:dyDescent="0.3">
      <c r="B317" s="53">
        <v>2020</v>
      </c>
      <c r="C317" s="15" t="s">
        <v>486</v>
      </c>
      <c r="D317" s="15" t="s">
        <v>88</v>
      </c>
      <c r="E317" s="15">
        <v>2017</v>
      </c>
      <c r="F317" s="15" t="s">
        <v>85</v>
      </c>
      <c r="G317" s="15">
        <v>5</v>
      </c>
      <c r="H317" s="51">
        <v>0</v>
      </c>
      <c r="I317" s="50">
        <f t="shared" si="17"/>
        <v>0</v>
      </c>
      <c r="J317" s="50">
        <f t="shared" si="18"/>
        <v>0</v>
      </c>
      <c r="K317" s="50">
        <f t="shared" si="19"/>
        <v>0</v>
      </c>
      <c r="L317" s="15"/>
      <c r="M317" s="15"/>
      <c r="N317" s="15"/>
      <c r="O317" s="15"/>
      <c r="P317" s="15"/>
      <c r="Q317" s="15"/>
      <c r="R317" s="15"/>
      <c r="S317" s="15"/>
    </row>
    <row r="318" spans="2:19" x14ac:dyDescent="0.3">
      <c r="B318" s="53">
        <v>2020</v>
      </c>
      <c r="C318" s="15" t="s">
        <v>485</v>
      </c>
      <c r="D318" s="15" t="s">
        <v>88</v>
      </c>
      <c r="E318" s="15">
        <v>2013</v>
      </c>
      <c r="F318" s="15" t="s">
        <v>117</v>
      </c>
      <c r="G318" s="15">
        <v>4</v>
      </c>
      <c r="H318" s="51">
        <v>10</v>
      </c>
      <c r="I318" s="50">
        <f t="shared" si="17"/>
        <v>0</v>
      </c>
      <c r="J318" s="50">
        <f t="shared" si="18"/>
        <v>10</v>
      </c>
      <c r="K318" s="50">
        <f t="shared" si="19"/>
        <v>0</v>
      </c>
      <c r="L318" s="15"/>
      <c r="M318" s="15"/>
      <c r="N318" s="15"/>
      <c r="O318" s="15"/>
      <c r="P318" s="15"/>
      <c r="Q318" s="15"/>
      <c r="R318" s="15"/>
      <c r="S318" s="15"/>
    </row>
    <row r="319" spans="2:19" x14ac:dyDescent="0.3">
      <c r="B319" s="53">
        <v>2020</v>
      </c>
      <c r="C319" s="15" t="s">
        <v>484</v>
      </c>
      <c r="D319" s="15" t="s">
        <v>483</v>
      </c>
      <c r="E319" s="15">
        <v>2015</v>
      </c>
      <c r="F319" s="15" t="s">
        <v>82</v>
      </c>
      <c r="G319" s="15">
        <v>5</v>
      </c>
      <c r="H319" s="51">
        <v>56</v>
      </c>
      <c r="I319" s="50">
        <f t="shared" si="17"/>
        <v>0</v>
      </c>
      <c r="J319" s="50">
        <f t="shared" si="18"/>
        <v>0</v>
      </c>
      <c r="K319" s="50">
        <f t="shared" si="19"/>
        <v>56</v>
      </c>
      <c r="L319" s="15"/>
      <c r="M319" s="15"/>
      <c r="N319" s="15"/>
      <c r="O319" s="15"/>
      <c r="P319" s="15"/>
      <c r="Q319" s="15"/>
      <c r="R319" s="15"/>
      <c r="S319" s="15"/>
    </row>
    <row r="320" spans="2:19" x14ac:dyDescent="0.3">
      <c r="B320" s="53">
        <v>2020</v>
      </c>
      <c r="C320" s="15" t="s">
        <v>482</v>
      </c>
      <c r="D320" s="15" t="s">
        <v>88</v>
      </c>
      <c r="E320" s="15">
        <v>2015</v>
      </c>
      <c r="F320" s="15" t="s">
        <v>82</v>
      </c>
      <c r="G320" s="15">
        <v>5</v>
      </c>
      <c r="H320" s="51">
        <v>5</v>
      </c>
      <c r="I320" s="50">
        <f t="shared" si="17"/>
        <v>0</v>
      </c>
      <c r="J320" s="50">
        <f t="shared" si="18"/>
        <v>0</v>
      </c>
      <c r="K320" s="50">
        <f t="shared" si="19"/>
        <v>5</v>
      </c>
      <c r="L320" s="15"/>
      <c r="M320" s="15"/>
      <c r="N320" s="15"/>
      <c r="O320" s="15"/>
      <c r="P320" s="15"/>
      <c r="Q320" s="15"/>
      <c r="R320" s="15"/>
      <c r="S320" s="15"/>
    </row>
    <row r="321" spans="2:19" x14ac:dyDescent="0.3">
      <c r="B321" s="53">
        <v>2020</v>
      </c>
      <c r="C321" s="15" t="s">
        <v>481</v>
      </c>
      <c r="D321" s="15" t="s">
        <v>88</v>
      </c>
      <c r="E321" s="15">
        <v>2017</v>
      </c>
      <c r="F321" s="15" t="s">
        <v>82</v>
      </c>
      <c r="G321" s="15">
        <v>5</v>
      </c>
      <c r="H321" s="51">
        <v>14</v>
      </c>
      <c r="I321" s="50">
        <f t="shared" si="17"/>
        <v>0</v>
      </c>
      <c r="J321" s="50">
        <f t="shared" si="18"/>
        <v>0</v>
      </c>
      <c r="K321" s="50">
        <f t="shared" si="19"/>
        <v>14</v>
      </c>
      <c r="L321" s="15"/>
      <c r="M321" s="15"/>
      <c r="N321" s="15"/>
      <c r="O321" s="15"/>
      <c r="P321" s="15"/>
      <c r="Q321" s="15"/>
      <c r="R321" s="15"/>
      <c r="S321" s="15"/>
    </row>
    <row r="322" spans="2:19" x14ac:dyDescent="0.3">
      <c r="B322" s="53">
        <v>2020</v>
      </c>
      <c r="C322" s="15" t="s">
        <v>480</v>
      </c>
      <c r="D322" s="15" t="s">
        <v>88</v>
      </c>
      <c r="E322" s="15">
        <v>2017</v>
      </c>
      <c r="F322" s="15" t="s">
        <v>82</v>
      </c>
      <c r="G322" s="15">
        <v>5</v>
      </c>
      <c r="H322" s="51">
        <v>2</v>
      </c>
      <c r="I322" s="50">
        <f t="shared" si="17"/>
        <v>0</v>
      </c>
      <c r="J322" s="50">
        <f t="shared" si="18"/>
        <v>0</v>
      </c>
      <c r="K322" s="50">
        <f t="shared" si="19"/>
        <v>2</v>
      </c>
      <c r="L322" s="15"/>
      <c r="M322" s="15"/>
      <c r="N322" s="15"/>
      <c r="O322" s="15"/>
      <c r="P322" s="15"/>
      <c r="Q322" s="15"/>
      <c r="R322" s="15"/>
      <c r="S322" s="15"/>
    </row>
    <row r="323" spans="2:19" x14ac:dyDescent="0.3">
      <c r="B323" s="53">
        <v>2020</v>
      </c>
      <c r="C323" s="15" t="s">
        <v>479</v>
      </c>
      <c r="D323" s="15" t="s">
        <v>478</v>
      </c>
      <c r="E323" s="15">
        <v>2018</v>
      </c>
      <c r="F323" s="15" t="s">
        <v>77</v>
      </c>
      <c r="G323" s="15">
        <v>5</v>
      </c>
      <c r="H323" s="51">
        <v>13</v>
      </c>
      <c r="I323" s="50">
        <f t="shared" si="17"/>
        <v>0</v>
      </c>
      <c r="J323" s="50">
        <f t="shared" si="18"/>
        <v>0</v>
      </c>
      <c r="K323" s="50">
        <f t="shared" si="19"/>
        <v>13</v>
      </c>
      <c r="L323" s="15"/>
      <c r="M323" s="15"/>
      <c r="N323" s="15"/>
      <c r="O323" s="15"/>
      <c r="P323" s="15"/>
      <c r="Q323" s="15"/>
      <c r="R323" s="15"/>
      <c r="S323" s="15"/>
    </row>
    <row r="324" spans="2:19" x14ac:dyDescent="0.3">
      <c r="B324" s="53">
        <v>2020</v>
      </c>
      <c r="C324" s="15" t="s">
        <v>477</v>
      </c>
      <c r="D324" s="15" t="s">
        <v>88</v>
      </c>
      <c r="E324" s="15">
        <v>2019</v>
      </c>
      <c r="F324" s="15" t="s">
        <v>307</v>
      </c>
      <c r="G324" s="15">
        <v>5</v>
      </c>
      <c r="H324" s="51">
        <v>0</v>
      </c>
      <c r="I324" s="50">
        <f t="shared" si="17"/>
        <v>0</v>
      </c>
      <c r="J324" s="50">
        <f t="shared" si="18"/>
        <v>0</v>
      </c>
      <c r="K324" s="50">
        <f t="shared" si="19"/>
        <v>0</v>
      </c>
      <c r="L324" s="15"/>
      <c r="M324" s="15"/>
      <c r="N324" s="15"/>
      <c r="O324" s="15"/>
      <c r="P324" s="15"/>
      <c r="Q324" s="15"/>
      <c r="R324" s="15"/>
      <c r="S324" s="15"/>
    </row>
    <row r="325" spans="2:19" x14ac:dyDescent="0.3">
      <c r="B325" s="53">
        <v>2020</v>
      </c>
      <c r="C325" s="15" t="s">
        <v>476</v>
      </c>
      <c r="D325" s="15" t="s">
        <v>88</v>
      </c>
      <c r="E325" s="15">
        <v>2013</v>
      </c>
      <c r="F325" s="15" t="s">
        <v>117</v>
      </c>
      <c r="G325" s="15">
        <v>5</v>
      </c>
      <c r="H325" s="51">
        <v>0</v>
      </c>
      <c r="I325" s="50">
        <f t="shared" si="17"/>
        <v>0</v>
      </c>
      <c r="J325" s="50">
        <f t="shared" si="18"/>
        <v>0</v>
      </c>
      <c r="K325" s="50">
        <f t="shared" si="19"/>
        <v>0</v>
      </c>
      <c r="L325" s="15"/>
      <c r="M325" s="15"/>
      <c r="N325" s="15"/>
      <c r="O325" s="15"/>
      <c r="P325" s="15"/>
      <c r="Q325" s="15"/>
      <c r="R325" s="15"/>
      <c r="S325" s="15"/>
    </row>
    <row r="326" spans="2:19" x14ac:dyDescent="0.3">
      <c r="B326" s="53">
        <v>2020</v>
      </c>
      <c r="C326" s="15" t="s">
        <v>475</v>
      </c>
      <c r="D326" s="15" t="s">
        <v>88</v>
      </c>
      <c r="E326" s="15">
        <v>2018</v>
      </c>
      <c r="F326" s="15" t="s">
        <v>101</v>
      </c>
      <c r="G326" s="15">
        <v>4</v>
      </c>
      <c r="H326" s="51">
        <v>24</v>
      </c>
      <c r="I326" s="50">
        <f t="shared" si="17"/>
        <v>0</v>
      </c>
      <c r="J326" s="50">
        <f t="shared" si="18"/>
        <v>24</v>
      </c>
      <c r="K326" s="50">
        <f t="shared" si="19"/>
        <v>0</v>
      </c>
      <c r="L326" s="15"/>
      <c r="M326" s="15"/>
      <c r="N326" s="15"/>
      <c r="O326" s="15"/>
      <c r="P326" s="15"/>
      <c r="Q326" s="15"/>
      <c r="R326" s="15"/>
      <c r="S326" s="15"/>
    </row>
    <row r="327" spans="2:19" x14ac:dyDescent="0.3">
      <c r="B327" s="53">
        <v>2020</v>
      </c>
      <c r="C327" s="15" t="s">
        <v>474</v>
      </c>
      <c r="D327" s="15" t="s">
        <v>88</v>
      </c>
      <c r="E327" s="15">
        <v>2014</v>
      </c>
      <c r="F327" s="15" t="s">
        <v>94</v>
      </c>
      <c r="G327" s="15">
        <v>4</v>
      </c>
      <c r="H327" s="51">
        <v>58</v>
      </c>
      <c r="I327" s="50">
        <f t="shared" si="17"/>
        <v>0</v>
      </c>
      <c r="J327" s="50">
        <f t="shared" si="18"/>
        <v>58</v>
      </c>
      <c r="K327" s="50">
        <f t="shared" si="19"/>
        <v>0</v>
      </c>
      <c r="L327" s="15"/>
      <c r="M327" s="15"/>
      <c r="N327" s="15"/>
      <c r="O327" s="15"/>
      <c r="P327" s="15"/>
      <c r="Q327" s="15"/>
      <c r="R327" s="15"/>
      <c r="S327" s="15"/>
    </row>
    <row r="328" spans="2:19" x14ac:dyDescent="0.3">
      <c r="B328" s="53">
        <v>2020</v>
      </c>
      <c r="C328" s="15" t="s">
        <v>473</v>
      </c>
      <c r="D328" s="15" t="s">
        <v>88</v>
      </c>
      <c r="E328" s="15">
        <v>2017</v>
      </c>
      <c r="F328" s="15" t="s">
        <v>94</v>
      </c>
      <c r="G328" s="15">
        <v>4</v>
      </c>
      <c r="H328" s="51">
        <v>83</v>
      </c>
      <c r="I328" s="50">
        <f t="shared" si="17"/>
        <v>0</v>
      </c>
      <c r="J328" s="50">
        <f t="shared" si="18"/>
        <v>83</v>
      </c>
      <c r="K328" s="50">
        <f t="shared" si="19"/>
        <v>0</v>
      </c>
      <c r="L328" s="15"/>
      <c r="M328" s="15"/>
      <c r="N328" s="15"/>
      <c r="O328" s="15"/>
      <c r="P328" s="15"/>
      <c r="Q328" s="15"/>
      <c r="R328" s="15"/>
      <c r="S328" s="15"/>
    </row>
    <row r="329" spans="2:19" x14ac:dyDescent="0.3">
      <c r="B329" s="53">
        <v>2020</v>
      </c>
      <c r="C329" s="15" t="s">
        <v>472</v>
      </c>
      <c r="D329" s="15" t="s">
        <v>88</v>
      </c>
      <c r="E329" s="15">
        <v>2017</v>
      </c>
      <c r="F329" s="15" t="s">
        <v>101</v>
      </c>
      <c r="G329" s="15">
        <v>5</v>
      </c>
      <c r="H329" s="51">
        <v>74</v>
      </c>
      <c r="I329" s="50">
        <f t="shared" si="17"/>
        <v>0</v>
      </c>
      <c r="J329" s="50">
        <f t="shared" si="18"/>
        <v>0</v>
      </c>
      <c r="K329" s="50">
        <f t="shared" si="19"/>
        <v>74</v>
      </c>
      <c r="L329" s="15"/>
      <c r="M329" s="15"/>
      <c r="N329" s="15"/>
      <c r="O329" s="15"/>
      <c r="P329" s="15"/>
      <c r="Q329" s="15"/>
      <c r="R329" s="15"/>
      <c r="S329" s="15"/>
    </row>
    <row r="330" spans="2:19" x14ac:dyDescent="0.3">
      <c r="B330" s="53">
        <v>2020</v>
      </c>
      <c r="C330" s="15" t="s">
        <v>471</v>
      </c>
      <c r="D330" s="15" t="s">
        <v>470</v>
      </c>
      <c r="E330" s="15">
        <v>2021</v>
      </c>
      <c r="F330" s="15" t="s">
        <v>117</v>
      </c>
      <c r="G330" s="15">
        <v>4</v>
      </c>
      <c r="H330" s="51">
        <v>1</v>
      </c>
      <c r="I330" s="50">
        <f t="shared" si="17"/>
        <v>0</v>
      </c>
      <c r="J330" s="50">
        <f t="shared" si="18"/>
        <v>1</v>
      </c>
      <c r="K330" s="50">
        <f t="shared" si="19"/>
        <v>0</v>
      </c>
      <c r="L330" s="15"/>
      <c r="M330" s="15"/>
      <c r="N330" s="15"/>
      <c r="O330" s="15"/>
      <c r="P330" s="15"/>
      <c r="Q330" s="15"/>
      <c r="R330" s="15"/>
      <c r="S330" s="15"/>
    </row>
    <row r="331" spans="2:19" x14ac:dyDescent="0.3">
      <c r="B331" s="53">
        <v>2020</v>
      </c>
      <c r="C331" s="15" t="s">
        <v>469</v>
      </c>
      <c r="D331" s="15" t="s">
        <v>468</v>
      </c>
      <c r="E331" s="15">
        <v>2014</v>
      </c>
      <c r="F331" s="15" t="s">
        <v>117</v>
      </c>
      <c r="G331" s="15">
        <v>4</v>
      </c>
      <c r="H331" s="51">
        <v>6</v>
      </c>
      <c r="I331" s="50">
        <f t="shared" si="17"/>
        <v>0</v>
      </c>
      <c r="J331" s="50">
        <f t="shared" si="18"/>
        <v>6</v>
      </c>
      <c r="K331" s="50">
        <f t="shared" si="19"/>
        <v>0</v>
      </c>
      <c r="L331" s="15"/>
      <c r="M331" s="15"/>
      <c r="N331" s="15"/>
      <c r="O331" s="15"/>
      <c r="P331" s="15"/>
      <c r="Q331" s="15"/>
      <c r="R331" s="15"/>
      <c r="S331" s="15"/>
    </row>
    <row r="332" spans="2:19" x14ac:dyDescent="0.3">
      <c r="B332" s="53">
        <v>2020</v>
      </c>
      <c r="C332" s="15" t="s">
        <v>467</v>
      </c>
      <c r="D332" s="15" t="s">
        <v>88</v>
      </c>
      <c r="E332" s="15">
        <v>2013</v>
      </c>
      <c r="F332" s="15" t="s">
        <v>101</v>
      </c>
      <c r="G332" s="15">
        <v>5</v>
      </c>
      <c r="H332" s="51">
        <v>0</v>
      </c>
      <c r="I332" s="50">
        <f t="shared" si="17"/>
        <v>0</v>
      </c>
      <c r="J332" s="50">
        <f t="shared" si="18"/>
        <v>0</v>
      </c>
      <c r="K332" s="50">
        <f t="shared" si="19"/>
        <v>0</v>
      </c>
      <c r="L332" s="15"/>
      <c r="M332" s="15"/>
      <c r="N332" s="15"/>
      <c r="O332" s="15"/>
      <c r="P332" s="15"/>
      <c r="Q332" s="15"/>
      <c r="R332" s="15"/>
      <c r="S332" s="15"/>
    </row>
    <row r="333" spans="2:19" x14ac:dyDescent="0.3">
      <c r="B333" s="53">
        <v>2020</v>
      </c>
      <c r="C333" s="15" t="s">
        <v>466</v>
      </c>
      <c r="D333" s="15" t="s">
        <v>465</v>
      </c>
      <c r="E333" s="15">
        <v>2019</v>
      </c>
      <c r="F333" s="15" t="s">
        <v>82</v>
      </c>
      <c r="G333" s="15">
        <v>5</v>
      </c>
      <c r="H333" s="51">
        <v>5</v>
      </c>
      <c r="I333" s="50">
        <f t="shared" si="17"/>
        <v>0</v>
      </c>
      <c r="J333" s="50">
        <f t="shared" si="18"/>
        <v>0</v>
      </c>
      <c r="K333" s="50">
        <f t="shared" si="19"/>
        <v>5</v>
      </c>
      <c r="L333" s="15"/>
      <c r="M333" s="15"/>
      <c r="N333" s="15"/>
      <c r="O333" s="15"/>
      <c r="P333" s="15"/>
      <c r="Q333" s="15"/>
      <c r="R333" s="15"/>
      <c r="S333" s="15"/>
    </row>
    <row r="334" spans="2:19" x14ac:dyDescent="0.3">
      <c r="B334" s="53">
        <v>2020</v>
      </c>
      <c r="C334" s="15" t="s">
        <v>464</v>
      </c>
      <c r="D334" s="15" t="s">
        <v>463</v>
      </c>
      <c r="E334" s="15">
        <v>2014</v>
      </c>
      <c r="F334" s="15" t="s">
        <v>117</v>
      </c>
      <c r="G334" s="15">
        <v>3</v>
      </c>
      <c r="H334" s="51">
        <v>0</v>
      </c>
      <c r="I334" s="50">
        <f t="shared" si="17"/>
        <v>0</v>
      </c>
      <c r="J334" s="50">
        <f t="shared" si="18"/>
        <v>0</v>
      </c>
      <c r="K334" s="50">
        <f t="shared" si="19"/>
        <v>0</v>
      </c>
      <c r="L334" s="15"/>
      <c r="M334" s="15"/>
      <c r="N334" s="15"/>
      <c r="O334" s="15"/>
      <c r="P334" s="15"/>
      <c r="Q334" s="15"/>
      <c r="R334" s="15"/>
      <c r="S334" s="15"/>
    </row>
    <row r="335" spans="2:19" x14ac:dyDescent="0.3">
      <c r="B335" s="53">
        <v>2020</v>
      </c>
      <c r="C335" s="15" t="s">
        <v>462</v>
      </c>
      <c r="D335" s="15" t="s">
        <v>461</v>
      </c>
      <c r="E335" s="15">
        <v>2017</v>
      </c>
      <c r="F335" s="15" t="s">
        <v>117</v>
      </c>
      <c r="G335" s="15">
        <v>3</v>
      </c>
      <c r="H335" s="51">
        <v>0</v>
      </c>
      <c r="I335" s="50">
        <f t="shared" si="17"/>
        <v>0</v>
      </c>
      <c r="J335" s="50">
        <f t="shared" si="18"/>
        <v>0</v>
      </c>
      <c r="K335" s="50">
        <f t="shared" si="19"/>
        <v>0</v>
      </c>
      <c r="L335" s="15"/>
      <c r="M335" s="15"/>
      <c r="N335" s="15"/>
      <c r="O335" s="15"/>
      <c r="P335" s="15"/>
      <c r="Q335" s="15"/>
      <c r="R335" s="15"/>
      <c r="S335" s="15"/>
    </row>
    <row r="336" spans="2:19" x14ac:dyDescent="0.3">
      <c r="B336" s="53">
        <v>2020</v>
      </c>
      <c r="C336" s="15" t="s">
        <v>460</v>
      </c>
      <c r="D336" s="15" t="s">
        <v>88</v>
      </c>
      <c r="E336" s="15">
        <v>2015</v>
      </c>
      <c r="F336" s="15" t="s">
        <v>133</v>
      </c>
      <c r="G336" s="15">
        <v>5</v>
      </c>
      <c r="H336" s="51">
        <v>10</v>
      </c>
      <c r="I336" s="50">
        <f t="shared" si="17"/>
        <v>0</v>
      </c>
      <c r="J336" s="50">
        <f t="shared" si="18"/>
        <v>0</v>
      </c>
      <c r="K336" s="50">
        <f t="shared" si="19"/>
        <v>10</v>
      </c>
      <c r="L336" s="15"/>
      <c r="M336" s="15"/>
      <c r="N336" s="15"/>
      <c r="O336" s="15"/>
      <c r="P336" s="15"/>
      <c r="Q336" s="15"/>
      <c r="R336" s="15"/>
      <c r="S336" s="15"/>
    </row>
    <row r="337" spans="2:19" x14ac:dyDescent="0.3">
      <c r="B337" s="53">
        <v>2020</v>
      </c>
      <c r="C337" s="15" t="s">
        <v>459</v>
      </c>
      <c r="D337" s="15" t="s">
        <v>458</v>
      </c>
      <c r="E337" s="15">
        <v>2021</v>
      </c>
      <c r="F337" s="15" t="s">
        <v>82</v>
      </c>
      <c r="G337" s="15">
        <v>5</v>
      </c>
      <c r="H337" s="51">
        <v>0</v>
      </c>
      <c r="I337" s="50">
        <f t="shared" si="17"/>
        <v>0</v>
      </c>
      <c r="J337" s="50">
        <f t="shared" si="18"/>
        <v>0</v>
      </c>
      <c r="K337" s="50">
        <f t="shared" si="19"/>
        <v>0</v>
      </c>
      <c r="L337" s="15"/>
      <c r="M337" s="15"/>
      <c r="N337" s="15"/>
      <c r="O337" s="15"/>
      <c r="P337" s="15"/>
      <c r="Q337" s="15"/>
      <c r="R337" s="15"/>
      <c r="S337" s="15"/>
    </row>
    <row r="338" spans="2:19" x14ac:dyDescent="0.3">
      <c r="B338" s="53">
        <v>2020</v>
      </c>
      <c r="C338" s="15" t="s">
        <v>457</v>
      </c>
      <c r="D338" s="15" t="s">
        <v>456</v>
      </c>
      <c r="E338" s="15">
        <v>2017</v>
      </c>
      <c r="F338" s="15" t="s">
        <v>82</v>
      </c>
      <c r="G338" s="15">
        <v>3</v>
      </c>
      <c r="H338" s="51">
        <v>44</v>
      </c>
      <c r="I338" s="50">
        <f t="shared" si="17"/>
        <v>44</v>
      </c>
      <c r="J338" s="50">
        <f t="shared" si="18"/>
        <v>0</v>
      </c>
      <c r="K338" s="50">
        <f t="shared" si="19"/>
        <v>0</v>
      </c>
      <c r="L338" s="15"/>
      <c r="M338" s="15"/>
      <c r="N338" s="15"/>
      <c r="O338" s="15"/>
      <c r="P338" s="15"/>
      <c r="Q338" s="15"/>
      <c r="R338" s="15"/>
      <c r="S338" s="15"/>
    </row>
    <row r="339" spans="2:19" x14ac:dyDescent="0.3">
      <c r="B339" s="53">
        <v>2020</v>
      </c>
      <c r="C339" s="15" t="s">
        <v>455</v>
      </c>
      <c r="D339" s="15" t="s">
        <v>454</v>
      </c>
      <c r="E339" s="15">
        <v>2014</v>
      </c>
      <c r="F339" s="15" t="s">
        <v>101</v>
      </c>
      <c r="G339" s="15">
        <v>3</v>
      </c>
      <c r="H339" s="51">
        <v>8</v>
      </c>
      <c r="I339" s="50">
        <f t="shared" si="17"/>
        <v>8</v>
      </c>
      <c r="J339" s="50">
        <f t="shared" si="18"/>
        <v>0</v>
      </c>
      <c r="K339" s="50">
        <f t="shared" si="19"/>
        <v>0</v>
      </c>
      <c r="L339" s="15"/>
      <c r="M339" s="15"/>
      <c r="N339" s="15"/>
      <c r="O339" s="15"/>
      <c r="P339" s="15"/>
      <c r="Q339" s="15"/>
      <c r="R339" s="15"/>
      <c r="S339" s="15"/>
    </row>
    <row r="340" spans="2:19" x14ac:dyDescent="0.3">
      <c r="B340" s="53">
        <v>2020</v>
      </c>
      <c r="C340" s="15" t="s">
        <v>453</v>
      </c>
      <c r="D340" s="15" t="s">
        <v>88</v>
      </c>
      <c r="E340" s="15">
        <v>2013</v>
      </c>
      <c r="F340" s="15" t="s">
        <v>94</v>
      </c>
      <c r="G340" s="15">
        <v>4</v>
      </c>
      <c r="H340" s="51">
        <v>32</v>
      </c>
      <c r="I340" s="50">
        <f t="shared" si="17"/>
        <v>0</v>
      </c>
      <c r="J340" s="50">
        <f t="shared" si="18"/>
        <v>32</v>
      </c>
      <c r="K340" s="50">
        <f t="shared" si="19"/>
        <v>0</v>
      </c>
      <c r="L340" s="15"/>
      <c r="M340" s="15"/>
      <c r="N340" s="15"/>
      <c r="O340" s="15"/>
      <c r="P340" s="15"/>
      <c r="Q340" s="15"/>
      <c r="R340" s="15"/>
      <c r="S340" s="15"/>
    </row>
    <row r="341" spans="2:19" x14ac:dyDescent="0.3">
      <c r="B341" s="53">
        <v>2020</v>
      </c>
      <c r="C341" s="15" t="s">
        <v>453</v>
      </c>
      <c r="D341" s="15" t="s">
        <v>88</v>
      </c>
      <c r="E341" s="15">
        <v>2021</v>
      </c>
      <c r="F341" s="15" t="s">
        <v>94</v>
      </c>
      <c r="G341" s="15">
        <v>2</v>
      </c>
      <c r="H341" s="51">
        <v>0</v>
      </c>
      <c r="I341" s="50">
        <f t="shared" si="17"/>
        <v>0</v>
      </c>
      <c r="J341" s="50">
        <f t="shared" si="18"/>
        <v>0</v>
      </c>
      <c r="K341" s="50">
        <f t="shared" si="19"/>
        <v>0</v>
      </c>
      <c r="L341" s="15"/>
      <c r="M341" s="15"/>
      <c r="N341" s="15"/>
      <c r="O341" s="15"/>
      <c r="P341" s="15"/>
      <c r="Q341" s="15"/>
      <c r="R341" s="15"/>
      <c r="S341" s="15"/>
    </row>
    <row r="342" spans="2:19" x14ac:dyDescent="0.3">
      <c r="B342" s="53">
        <v>2020</v>
      </c>
      <c r="C342" s="15" t="s">
        <v>452</v>
      </c>
      <c r="D342" s="15" t="s">
        <v>451</v>
      </c>
      <c r="E342" s="15">
        <v>2021</v>
      </c>
      <c r="F342" s="15" t="s">
        <v>94</v>
      </c>
      <c r="G342" s="15">
        <v>2</v>
      </c>
      <c r="H342" s="51">
        <v>0</v>
      </c>
      <c r="I342" s="50">
        <f t="shared" si="17"/>
        <v>0</v>
      </c>
      <c r="J342" s="50">
        <f t="shared" si="18"/>
        <v>0</v>
      </c>
      <c r="K342" s="50">
        <f t="shared" si="19"/>
        <v>0</v>
      </c>
      <c r="L342" s="15"/>
      <c r="M342" s="15"/>
      <c r="N342" s="15"/>
      <c r="O342" s="15"/>
      <c r="P342" s="15"/>
      <c r="Q342" s="15"/>
      <c r="R342" s="15"/>
      <c r="S342" s="15"/>
    </row>
    <row r="343" spans="2:19" x14ac:dyDescent="0.3">
      <c r="B343" s="53">
        <v>2020</v>
      </c>
      <c r="C343" s="15" t="s">
        <v>450</v>
      </c>
      <c r="D343" s="15" t="s">
        <v>449</v>
      </c>
      <c r="E343" s="15">
        <v>2017</v>
      </c>
      <c r="F343" s="15" t="s">
        <v>94</v>
      </c>
      <c r="G343" s="15">
        <v>3</v>
      </c>
      <c r="H343" s="51">
        <v>0</v>
      </c>
      <c r="I343" s="50">
        <f t="shared" si="17"/>
        <v>0</v>
      </c>
      <c r="J343" s="50">
        <f t="shared" si="18"/>
        <v>0</v>
      </c>
      <c r="K343" s="50">
        <f t="shared" si="19"/>
        <v>0</v>
      </c>
      <c r="L343" s="15"/>
      <c r="M343" s="15"/>
      <c r="N343" s="15"/>
      <c r="O343" s="15"/>
      <c r="P343" s="15"/>
      <c r="Q343" s="15"/>
      <c r="R343" s="15"/>
      <c r="S343" s="15"/>
    </row>
    <row r="344" spans="2:19" x14ac:dyDescent="0.3">
      <c r="B344" s="53">
        <v>2020</v>
      </c>
      <c r="C344" s="15" t="s">
        <v>448</v>
      </c>
      <c r="D344" s="15" t="s">
        <v>447</v>
      </c>
      <c r="E344" s="15">
        <v>2019</v>
      </c>
      <c r="F344" s="15" t="s">
        <v>82</v>
      </c>
      <c r="G344" s="15">
        <v>4</v>
      </c>
      <c r="H344" s="51">
        <v>0</v>
      </c>
      <c r="I344" s="50">
        <f t="shared" si="17"/>
        <v>0</v>
      </c>
      <c r="J344" s="50">
        <f t="shared" si="18"/>
        <v>0</v>
      </c>
      <c r="K344" s="50">
        <f t="shared" si="19"/>
        <v>0</v>
      </c>
      <c r="L344" s="15"/>
      <c r="M344" s="15"/>
      <c r="N344" s="15"/>
      <c r="O344" s="15"/>
      <c r="P344" s="15"/>
      <c r="Q344" s="15"/>
      <c r="R344" s="15"/>
      <c r="S344" s="15"/>
    </row>
    <row r="345" spans="2:19" x14ac:dyDescent="0.3">
      <c r="B345" s="53">
        <v>2020</v>
      </c>
      <c r="C345" s="15" t="s">
        <v>446</v>
      </c>
      <c r="D345" s="15" t="s">
        <v>88</v>
      </c>
      <c r="E345" s="15">
        <v>2017</v>
      </c>
      <c r="F345" s="15" t="s">
        <v>82</v>
      </c>
      <c r="G345" s="15">
        <v>5</v>
      </c>
      <c r="H345" s="51">
        <v>0</v>
      </c>
      <c r="I345" s="50">
        <f t="shared" si="17"/>
        <v>0</v>
      </c>
      <c r="J345" s="50">
        <f t="shared" si="18"/>
        <v>0</v>
      </c>
      <c r="K345" s="50">
        <f t="shared" si="19"/>
        <v>0</v>
      </c>
      <c r="L345" s="15"/>
      <c r="M345" s="15"/>
      <c r="N345" s="15"/>
      <c r="O345" s="15"/>
      <c r="P345" s="15"/>
      <c r="Q345" s="15"/>
      <c r="R345" s="15"/>
      <c r="S345" s="15"/>
    </row>
    <row r="346" spans="2:19" x14ac:dyDescent="0.3">
      <c r="B346" s="53">
        <v>2020</v>
      </c>
      <c r="C346" s="15" t="s">
        <v>445</v>
      </c>
      <c r="D346" s="15" t="s">
        <v>444</v>
      </c>
      <c r="E346" s="15">
        <v>2017</v>
      </c>
      <c r="F346" s="15" t="s">
        <v>94</v>
      </c>
      <c r="G346" s="15">
        <v>3</v>
      </c>
      <c r="H346" s="51">
        <v>57</v>
      </c>
      <c r="I346" s="50">
        <f t="shared" si="17"/>
        <v>57</v>
      </c>
      <c r="J346" s="50">
        <f t="shared" si="18"/>
        <v>0</v>
      </c>
      <c r="K346" s="50">
        <f t="shared" si="19"/>
        <v>0</v>
      </c>
      <c r="L346" s="15"/>
      <c r="M346" s="15"/>
      <c r="N346" s="15"/>
      <c r="O346" s="15"/>
      <c r="P346" s="15"/>
      <c r="Q346" s="15"/>
      <c r="R346" s="15"/>
      <c r="S346" s="15"/>
    </row>
    <row r="347" spans="2:19" x14ac:dyDescent="0.3">
      <c r="B347" s="53">
        <v>2020</v>
      </c>
      <c r="C347" s="15" t="s">
        <v>443</v>
      </c>
      <c r="D347" s="15" t="s">
        <v>88</v>
      </c>
      <c r="E347" s="15">
        <v>2015</v>
      </c>
      <c r="F347" s="15" t="s">
        <v>101</v>
      </c>
      <c r="G347" s="15">
        <v>4</v>
      </c>
      <c r="H347" s="51">
        <v>5</v>
      </c>
      <c r="I347" s="50">
        <f t="shared" si="17"/>
        <v>0</v>
      </c>
      <c r="J347" s="50">
        <f t="shared" si="18"/>
        <v>5</v>
      </c>
      <c r="K347" s="50">
        <f t="shared" si="19"/>
        <v>0</v>
      </c>
      <c r="L347" s="15"/>
      <c r="M347" s="15"/>
      <c r="N347" s="15"/>
      <c r="O347" s="15"/>
      <c r="P347" s="15"/>
      <c r="Q347" s="15"/>
      <c r="R347" s="15"/>
      <c r="S347" s="15"/>
    </row>
    <row r="348" spans="2:19" x14ac:dyDescent="0.3">
      <c r="B348" s="53">
        <v>2020</v>
      </c>
      <c r="C348" s="15" t="s">
        <v>442</v>
      </c>
      <c r="D348" s="15" t="s">
        <v>441</v>
      </c>
      <c r="E348" s="15">
        <v>2017</v>
      </c>
      <c r="F348" s="15" t="s">
        <v>101</v>
      </c>
      <c r="G348" s="15">
        <v>3</v>
      </c>
      <c r="H348" s="51">
        <v>11</v>
      </c>
      <c r="I348" s="50">
        <f t="shared" si="17"/>
        <v>11</v>
      </c>
      <c r="J348" s="50">
        <f t="shared" si="18"/>
        <v>0</v>
      </c>
      <c r="K348" s="50">
        <f t="shared" si="19"/>
        <v>0</v>
      </c>
      <c r="L348" s="15"/>
      <c r="M348" s="15"/>
      <c r="N348" s="15"/>
      <c r="O348" s="15"/>
      <c r="P348" s="15"/>
      <c r="Q348" s="15"/>
      <c r="R348" s="15"/>
      <c r="S348" s="15"/>
    </row>
    <row r="349" spans="2:19" x14ac:dyDescent="0.3">
      <c r="B349" s="53">
        <v>2020</v>
      </c>
      <c r="C349" s="15" t="s">
        <v>440</v>
      </c>
      <c r="D349" s="15" t="s">
        <v>438</v>
      </c>
      <c r="E349" s="15">
        <v>2018</v>
      </c>
      <c r="F349" s="15" t="s">
        <v>94</v>
      </c>
      <c r="G349" s="15">
        <v>0</v>
      </c>
      <c r="H349" s="51">
        <v>36</v>
      </c>
      <c r="I349" s="50">
        <f t="shared" si="17"/>
        <v>36</v>
      </c>
      <c r="J349" s="50">
        <f t="shared" si="18"/>
        <v>0</v>
      </c>
      <c r="K349" s="50">
        <f t="shared" si="19"/>
        <v>0</v>
      </c>
      <c r="L349" s="15"/>
      <c r="M349" s="15"/>
      <c r="N349" s="15"/>
      <c r="O349" s="15"/>
      <c r="P349" s="15"/>
      <c r="Q349" s="15"/>
      <c r="R349" s="15"/>
      <c r="S349" s="15"/>
    </row>
    <row r="350" spans="2:19" x14ac:dyDescent="0.3">
      <c r="B350" s="53">
        <v>2020</v>
      </c>
      <c r="C350" s="15" t="s">
        <v>439</v>
      </c>
      <c r="D350" s="15" t="s">
        <v>438</v>
      </c>
      <c r="E350" s="15">
        <v>2015</v>
      </c>
      <c r="F350" s="15" t="s">
        <v>82</v>
      </c>
      <c r="G350" s="15">
        <v>3</v>
      </c>
      <c r="H350" s="51">
        <v>0</v>
      </c>
      <c r="I350" s="50">
        <f t="shared" si="17"/>
        <v>0</v>
      </c>
      <c r="J350" s="50">
        <f t="shared" si="18"/>
        <v>0</v>
      </c>
      <c r="K350" s="50">
        <f t="shared" si="19"/>
        <v>0</v>
      </c>
      <c r="L350" s="15"/>
      <c r="M350" s="15"/>
      <c r="N350" s="15"/>
      <c r="O350" s="15"/>
      <c r="P350" s="15"/>
      <c r="Q350" s="15"/>
      <c r="R350" s="15"/>
      <c r="S350" s="15"/>
    </row>
    <row r="351" spans="2:19" x14ac:dyDescent="0.3">
      <c r="B351" s="53">
        <v>2020</v>
      </c>
      <c r="C351" s="15" t="s">
        <v>437</v>
      </c>
      <c r="D351" s="15" t="s">
        <v>436</v>
      </c>
      <c r="E351" s="15">
        <v>2017</v>
      </c>
      <c r="F351" s="15" t="s">
        <v>117</v>
      </c>
      <c r="G351" s="15">
        <v>0</v>
      </c>
      <c r="H351" s="51">
        <v>0</v>
      </c>
      <c r="I351" s="50">
        <f t="shared" si="17"/>
        <v>0</v>
      </c>
      <c r="J351" s="50">
        <f t="shared" si="18"/>
        <v>0</v>
      </c>
      <c r="K351" s="50">
        <f t="shared" si="19"/>
        <v>0</v>
      </c>
      <c r="L351" s="15"/>
      <c r="M351" s="15"/>
      <c r="N351" s="15"/>
      <c r="O351" s="15"/>
      <c r="P351" s="15"/>
      <c r="Q351" s="15"/>
      <c r="R351" s="15"/>
      <c r="S351" s="15"/>
    </row>
    <row r="352" spans="2:19" x14ac:dyDescent="0.3">
      <c r="B352" s="53">
        <v>2020</v>
      </c>
      <c r="C352" s="15" t="s">
        <v>435</v>
      </c>
      <c r="D352" s="15" t="s">
        <v>434</v>
      </c>
      <c r="E352" s="15">
        <v>2016</v>
      </c>
      <c r="F352" s="15" t="s">
        <v>117</v>
      </c>
      <c r="G352" s="15">
        <v>4</v>
      </c>
      <c r="H352" s="51">
        <v>1</v>
      </c>
      <c r="I352" s="50">
        <f t="shared" si="17"/>
        <v>0</v>
      </c>
      <c r="J352" s="50">
        <f t="shared" si="18"/>
        <v>1</v>
      </c>
      <c r="K352" s="50">
        <f t="shared" si="19"/>
        <v>0</v>
      </c>
      <c r="L352" s="15"/>
      <c r="M352" s="15"/>
      <c r="N352" s="15"/>
      <c r="O352" s="15"/>
      <c r="P352" s="15"/>
      <c r="Q352" s="15"/>
      <c r="R352" s="15"/>
      <c r="S352" s="15"/>
    </row>
    <row r="353" spans="2:19" x14ac:dyDescent="0.3">
      <c r="B353" s="53">
        <v>2020</v>
      </c>
      <c r="C353" s="15" t="s">
        <v>433</v>
      </c>
      <c r="D353" s="15" t="s">
        <v>88</v>
      </c>
      <c r="E353" s="15">
        <v>2017</v>
      </c>
      <c r="F353" s="15" t="s">
        <v>101</v>
      </c>
      <c r="G353" s="15">
        <v>3</v>
      </c>
      <c r="H353" s="51">
        <v>1</v>
      </c>
      <c r="I353" s="50">
        <f t="shared" si="17"/>
        <v>1</v>
      </c>
      <c r="J353" s="50">
        <f t="shared" si="18"/>
        <v>0</v>
      </c>
      <c r="K353" s="50">
        <f t="shared" si="19"/>
        <v>0</v>
      </c>
      <c r="L353" s="15"/>
      <c r="M353" s="15"/>
      <c r="N353" s="15"/>
      <c r="O353" s="15"/>
      <c r="P353" s="15"/>
      <c r="Q353" s="15"/>
      <c r="R353" s="15"/>
      <c r="S353" s="15"/>
    </row>
    <row r="354" spans="2:19" x14ac:dyDescent="0.3">
      <c r="B354" s="53">
        <v>2020</v>
      </c>
      <c r="C354" s="15" t="s">
        <v>432</v>
      </c>
      <c r="D354" s="15" t="s">
        <v>88</v>
      </c>
      <c r="E354" s="15">
        <v>2013</v>
      </c>
      <c r="F354" s="15" t="s">
        <v>117</v>
      </c>
      <c r="G354" s="15">
        <v>4</v>
      </c>
      <c r="H354" s="51">
        <v>5</v>
      </c>
      <c r="I354" s="50">
        <f t="shared" si="17"/>
        <v>0</v>
      </c>
      <c r="J354" s="50">
        <f t="shared" si="18"/>
        <v>5</v>
      </c>
      <c r="K354" s="50">
        <f t="shared" si="19"/>
        <v>0</v>
      </c>
      <c r="L354" s="15"/>
      <c r="M354" s="15"/>
      <c r="N354" s="15"/>
      <c r="O354" s="15"/>
      <c r="P354" s="15"/>
      <c r="Q354" s="15"/>
      <c r="R354" s="15"/>
      <c r="S354" s="15"/>
    </row>
    <row r="355" spans="2:19" x14ac:dyDescent="0.3">
      <c r="B355" s="53">
        <v>2020</v>
      </c>
      <c r="C355" s="15" t="s">
        <v>431</v>
      </c>
      <c r="D355" s="15" t="s">
        <v>430</v>
      </c>
      <c r="E355" s="15">
        <v>2016</v>
      </c>
      <c r="F355" s="15" t="s">
        <v>77</v>
      </c>
      <c r="G355" s="15">
        <v>5</v>
      </c>
      <c r="H355" s="51">
        <v>0</v>
      </c>
      <c r="I355" s="50">
        <f t="shared" si="17"/>
        <v>0</v>
      </c>
      <c r="J355" s="50">
        <f t="shared" si="18"/>
        <v>0</v>
      </c>
      <c r="K355" s="50">
        <f t="shared" si="19"/>
        <v>0</v>
      </c>
      <c r="L355" s="15"/>
      <c r="M355" s="15"/>
      <c r="N355" s="15"/>
      <c r="O355" s="15"/>
      <c r="P355" s="15"/>
      <c r="Q355" s="15"/>
      <c r="R355" s="15"/>
      <c r="S355" s="15"/>
    </row>
    <row r="356" spans="2:19" x14ac:dyDescent="0.3">
      <c r="B356" s="53">
        <v>2020</v>
      </c>
      <c r="C356" s="15" t="s">
        <v>429</v>
      </c>
      <c r="D356" s="15" t="s">
        <v>88</v>
      </c>
      <c r="E356" s="15">
        <v>2019</v>
      </c>
      <c r="F356" s="15" t="s">
        <v>77</v>
      </c>
      <c r="G356" s="15">
        <v>5</v>
      </c>
      <c r="H356" s="51">
        <v>0</v>
      </c>
      <c r="I356" s="50">
        <f t="shared" si="17"/>
        <v>0</v>
      </c>
      <c r="J356" s="50">
        <f t="shared" si="18"/>
        <v>0</v>
      </c>
      <c r="K356" s="50">
        <f t="shared" si="19"/>
        <v>0</v>
      </c>
      <c r="L356" s="15"/>
      <c r="M356" s="15"/>
      <c r="N356" s="15"/>
      <c r="O356" s="15"/>
      <c r="P356" s="15"/>
      <c r="Q356" s="15"/>
      <c r="R356" s="15"/>
      <c r="S356" s="15"/>
    </row>
    <row r="357" spans="2:19" x14ac:dyDescent="0.3">
      <c r="B357" s="53">
        <v>2020</v>
      </c>
      <c r="C357" s="15" t="s">
        <v>428</v>
      </c>
      <c r="D357" s="15" t="s">
        <v>88</v>
      </c>
      <c r="E357" s="15">
        <v>2017</v>
      </c>
      <c r="F357" s="15" t="s">
        <v>94</v>
      </c>
      <c r="G357" s="15">
        <v>5</v>
      </c>
      <c r="H357" s="51">
        <v>27</v>
      </c>
      <c r="I357" s="50">
        <f t="shared" si="17"/>
        <v>0</v>
      </c>
      <c r="J357" s="50">
        <f t="shared" si="18"/>
        <v>0</v>
      </c>
      <c r="K357" s="50">
        <f t="shared" si="19"/>
        <v>27</v>
      </c>
      <c r="L357" s="15"/>
      <c r="M357" s="15"/>
      <c r="N357" s="15"/>
      <c r="O357" s="15"/>
      <c r="P357" s="15"/>
      <c r="Q357" s="15"/>
      <c r="R357" s="15"/>
      <c r="S357" s="15"/>
    </row>
    <row r="358" spans="2:19" x14ac:dyDescent="0.3">
      <c r="B358" s="53">
        <v>2020</v>
      </c>
      <c r="C358" s="15" t="s">
        <v>427</v>
      </c>
      <c r="D358" s="15" t="s">
        <v>88</v>
      </c>
      <c r="E358" s="15">
        <v>2019</v>
      </c>
      <c r="F358" s="15" t="s">
        <v>117</v>
      </c>
      <c r="G358" s="15">
        <v>5</v>
      </c>
      <c r="H358" s="51">
        <v>47</v>
      </c>
      <c r="I358" s="50">
        <f t="shared" si="17"/>
        <v>0</v>
      </c>
      <c r="J358" s="50">
        <f t="shared" si="18"/>
        <v>0</v>
      </c>
      <c r="K358" s="50">
        <f t="shared" si="19"/>
        <v>47</v>
      </c>
      <c r="L358" s="15"/>
      <c r="M358" s="15"/>
      <c r="N358" s="15"/>
      <c r="O358" s="15"/>
      <c r="P358" s="15"/>
      <c r="Q358" s="15"/>
      <c r="R358" s="15"/>
      <c r="S358" s="15"/>
    </row>
    <row r="359" spans="2:19" x14ac:dyDescent="0.3">
      <c r="B359" s="53">
        <v>2020</v>
      </c>
      <c r="C359" s="15" t="s">
        <v>426</v>
      </c>
      <c r="D359" s="15" t="s">
        <v>425</v>
      </c>
      <c r="E359" s="15">
        <v>2015</v>
      </c>
      <c r="F359" s="15" t="s">
        <v>99</v>
      </c>
      <c r="G359" s="15">
        <v>5</v>
      </c>
      <c r="H359" s="51">
        <v>0</v>
      </c>
      <c r="I359" s="50">
        <f t="shared" ref="I359:I422" si="20">IF(G359&lt;4,H359,0)</f>
        <v>0</v>
      </c>
      <c r="J359" s="50">
        <f t="shared" ref="J359:J422" si="21">IF(G359=4,H359,0)</f>
        <v>0</v>
      </c>
      <c r="K359" s="50">
        <f t="shared" ref="K359:K422" si="22">IF(G359=5,H359,0)</f>
        <v>0</v>
      </c>
      <c r="L359" s="15"/>
      <c r="M359" s="15"/>
      <c r="N359" s="15"/>
      <c r="O359" s="15"/>
      <c r="P359" s="15"/>
      <c r="Q359" s="15"/>
      <c r="R359" s="15"/>
      <c r="S359" s="15"/>
    </row>
    <row r="360" spans="2:19" x14ac:dyDescent="0.3">
      <c r="B360" s="53">
        <v>2020</v>
      </c>
      <c r="C360" s="15" t="s">
        <v>424</v>
      </c>
      <c r="D360" s="15" t="s">
        <v>88</v>
      </c>
      <c r="E360" s="15">
        <v>2017</v>
      </c>
      <c r="F360" s="15" t="s">
        <v>101</v>
      </c>
      <c r="G360" s="15">
        <v>3</v>
      </c>
      <c r="H360" s="51">
        <v>0</v>
      </c>
      <c r="I360" s="50">
        <f t="shared" si="20"/>
        <v>0</v>
      </c>
      <c r="J360" s="50">
        <f t="shared" si="21"/>
        <v>0</v>
      </c>
      <c r="K360" s="50">
        <f t="shared" si="22"/>
        <v>0</v>
      </c>
      <c r="L360" s="15"/>
      <c r="M360" s="15"/>
      <c r="N360" s="15"/>
      <c r="O360" s="15"/>
      <c r="P360" s="15"/>
      <c r="Q360" s="15"/>
      <c r="R360" s="15"/>
      <c r="S360" s="15"/>
    </row>
    <row r="361" spans="2:19" x14ac:dyDescent="0.3">
      <c r="B361" s="53">
        <v>2020</v>
      </c>
      <c r="C361" s="15" t="s">
        <v>423</v>
      </c>
      <c r="D361" s="15" t="s">
        <v>422</v>
      </c>
      <c r="E361" s="15">
        <v>2017</v>
      </c>
      <c r="F361" s="15" t="s">
        <v>94</v>
      </c>
      <c r="G361" s="15">
        <v>3</v>
      </c>
      <c r="H361" s="51">
        <v>0</v>
      </c>
      <c r="I361" s="50">
        <f t="shared" si="20"/>
        <v>0</v>
      </c>
      <c r="J361" s="50">
        <f t="shared" si="21"/>
        <v>0</v>
      </c>
      <c r="K361" s="50">
        <f t="shared" si="22"/>
        <v>0</v>
      </c>
      <c r="L361" s="15"/>
      <c r="M361" s="15"/>
      <c r="N361" s="15"/>
      <c r="O361" s="15"/>
      <c r="P361" s="15"/>
      <c r="Q361" s="15"/>
      <c r="R361" s="15"/>
      <c r="S361" s="15"/>
    </row>
    <row r="362" spans="2:19" x14ac:dyDescent="0.3">
      <c r="B362" s="53">
        <v>2020</v>
      </c>
      <c r="C362" s="15" t="s">
        <v>421</v>
      </c>
      <c r="D362" s="15" t="s">
        <v>420</v>
      </c>
      <c r="E362" s="15">
        <v>2019</v>
      </c>
      <c r="F362" s="15" t="s">
        <v>82</v>
      </c>
      <c r="G362" s="15">
        <v>5</v>
      </c>
      <c r="H362" s="51">
        <v>15</v>
      </c>
      <c r="I362" s="50">
        <f t="shared" si="20"/>
        <v>0</v>
      </c>
      <c r="J362" s="50">
        <f t="shared" si="21"/>
        <v>0</v>
      </c>
      <c r="K362" s="50">
        <f t="shared" si="22"/>
        <v>15</v>
      </c>
      <c r="L362" s="15"/>
      <c r="M362" s="15"/>
      <c r="N362" s="15"/>
      <c r="O362" s="15"/>
      <c r="P362" s="15"/>
      <c r="Q362" s="15"/>
      <c r="R362" s="15"/>
      <c r="S362" s="15"/>
    </row>
    <row r="363" spans="2:19" x14ac:dyDescent="0.3">
      <c r="B363" s="53">
        <v>2020</v>
      </c>
      <c r="C363" s="15" t="s">
        <v>419</v>
      </c>
      <c r="D363" s="15" t="s">
        <v>88</v>
      </c>
      <c r="E363" s="15">
        <v>2014</v>
      </c>
      <c r="F363" s="15" t="s">
        <v>90</v>
      </c>
      <c r="G363" s="15">
        <v>5</v>
      </c>
      <c r="H363" s="51">
        <v>0</v>
      </c>
      <c r="I363" s="50">
        <f t="shared" si="20"/>
        <v>0</v>
      </c>
      <c r="J363" s="50">
        <f t="shared" si="21"/>
        <v>0</v>
      </c>
      <c r="K363" s="50">
        <f t="shared" si="22"/>
        <v>0</v>
      </c>
      <c r="L363" s="15"/>
      <c r="M363" s="15"/>
      <c r="N363" s="15"/>
      <c r="O363" s="15"/>
      <c r="P363" s="15"/>
      <c r="Q363" s="15"/>
      <c r="R363" s="15"/>
      <c r="S363" s="15"/>
    </row>
    <row r="364" spans="2:19" x14ac:dyDescent="0.3">
      <c r="B364" s="53">
        <v>2020</v>
      </c>
      <c r="C364" s="15" t="s">
        <v>419</v>
      </c>
      <c r="D364" s="15" t="s">
        <v>418</v>
      </c>
      <c r="E364" s="15">
        <v>2019</v>
      </c>
      <c r="F364" s="15" t="s">
        <v>90</v>
      </c>
      <c r="G364" s="15">
        <v>5</v>
      </c>
      <c r="H364" s="51">
        <v>0</v>
      </c>
      <c r="I364" s="50">
        <f t="shared" si="20"/>
        <v>0</v>
      </c>
      <c r="J364" s="50">
        <f t="shared" si="21"/>
        <v>0</v>
      </c>
      <c r="K364" s="50">
        <f t="shared" si="22"/>
        <v>0</v>
      </c>
      <c r="L364" s="15"/>
      <c r="M364" s="15"/>
      <c r="N364" s="15"/>
      <c r="O364" s="15"/>
      <c r="P364" s="15"/>
      <c r="Q364" s="15"/>
      <c r="R364" s="15"/>
      <c r="S364" s="15"/>
    </row>
    <row r="365" spans="2:19" x14ac:dyDescent="0.3">
      <c r="B365" s="53">
        <v>2020</v>
      </c>
      <c r="C365" s="15" t="s">
        <v>417</v>
      </c>
      <c r="D365" s="15" t="s">
        <v>88</v>
      </c>
      <c r="E365" s="15">
        <v>2017</v>
      </c>
      <c r="F365" s="15" t="s">
        <v>307</v>
      </c>
      <c r="G365" s="15">
        <v>3</v>
      </c>
      <c r="H365" s="51">
        <v>0</v>
      </c>
      <c r="I365" s="50">
        <f t="shared" si="20"/>
        <v>0</v>
      </c>
      <c r="J365" s="50">
        <f t="shared" si="21"/>
        <v>0</v>
      </c>
      <c r="K365" s="50">
        <f t="shared" si="22"/>
        <v>0</v>
      </c>
      <c r="L365" s="15"/>
      <c r="M365" s="15"/>
      <c r="N365" s="15"/>
      <c r="O365" s="15"/>
      <c r="P365" s="15"/>
      <c r="Q365" s="15"/>
      <c r="R365" s="15"/>
      <c r="S365" s="15"/>
    </row>
    <row r="366" spans="2:19" x14ac:dyDescent="0.3">
      <c r="B366" s="53">
        <v>2020</v>
      </c>
      <c r="C366" s="15" t="s">
        <v>416</v>
      </c>
      <c r="D366" s="15" t="s">
        <v>88</v>
      </c>
      <c r="E366" s="15">
        <v>2019</v>
      </c>
      <c r="F366" s="15" t="s">
        <v>94</v>
      </c>
      <c r="G366" s="15">
        <v>5</v>
      </c>
      <c r="H366" s="51">
        <v>35</v>
      </c>
      <c r="I366" s="50">
        <f t="shared" si="20"/>
        <v>0</v>
      </c>
      <c r="J366" s="50">
        <f t="shared" si="21"/>
        <v>0</v>
      </c>
      <c r="K366" s="50">
        <f t="shared" si="22"/>
        <v>35</v>
      </c>
      <c r="L366" s="15"/>
      <c r="M366" s="15"/>
      <c r="N366" s="15"/>
      <c r="O366" s="15"/>
      <c r="P366" s="15"/>
      <c r="Q366" s="15"/>
      <c r="R366" s="15"/>
      <c r="S366" s="15"/>
    </row>
    <row r="367" spans="2:19" x14ac:dyDescent="0.3">
      <c r="B367" s="53">
        <v>2020</v>
      </c>
      <c r="C367" s="15" t="s">
        <v>415</v>
      </c>
      <c r="D367" s="15" t="s">
        <v>88</v>
      </c>
      <c r="E367" s="15">
        <v>2015</v>
      </c>
      <c r="F367" s="15" t="s">
        <v>99</v>
      </c>
      <c r="G367" s="15">
        <v>5</v>
      </c>
      <c r="H367" s="51">
        <v>1</v>
      </c>
      <c r="I367" s="50">
        <f t="shared" si="20"/>
        <v>0</v>
      </c>
      <c r="J367" s="50">
        <f t="shared" si="21"/>
        <v>0</v>
      </c>
      <c r="K367" s="50">
        <f t="shared" si="22"/>
        <v>1</v>
      </c>
      <c r="L367" s="15"/>
      <c r="M367" s="15"/>
      <c r="N367" s="15"/>
      <c r="O367" s="15"/>
      <c r="P367" s="15"/>
      <c r="Q367" s="15"/>
      <c r="R367" s="15"/>
      <c r="S367" s="15"/>
    </row>
    <row r="368" spans="2:19" x14ac:dyDescent="0.3">
      <c r="B368" s="53">
        <v>2020</v>
      </c>
      <c r="C368" s="15" t="s">
        <v>414</v>
      </c>
      <c r="D368" s="15" t="s">
        <v>413</v>
      </c>
      <c r="E368" s="15">
        <v>2018</v>
      </c>
      <c r="F368" s="15" t="s">
        <v>101</v>
      </c>
      <c r="G368" s="15">
        <v>4</v>
      </c>
      <c r="H368" s="51">
        <v>0</v>
      </c>
      <c r="I368" s="50">
        <f t="shared" si="20"/>
        <v>0</v>
      </c>
      <c r="J368" s="50">
        <f t="shared" si="21"/>
        <v>0</v>
      </c>
      <c r="K368" s="50">
        <f t="shared" si="22"/>
        <v>0</v>
      </c>
      <c r="L368" s="15"/>
      <c r="M368" s="15"/>
      <c r="N368" s="15"/>
      <c r="O368" s="15"/>
      <c r="P368" s="15"/>
      <c r="Q368" s="15"/>
      <c r="R368" s="15"/>
      <c r="S368" s="15"/>
    </row>
    <row r="369" spans="2:19" x14ac:dyDescent="0.3">
      <c r="B369" s="53">
        <v>2020</v>
      </c>
      <c r="C369" s="15" t="s">
        <v>412</v>
      </c>
      <c r="D369" s="15" t="s">
        <v>411</v>
      </c>
      <c r="E369" s="15">
        <v>2014</v>
      </c>
      <c r="F369" s="15" t="s">
        <v>94</v>
      </c>
      <c r="G369" s="15">
        <v>4</v>
      </c>
      <c r="H369" s="51">
        <v>7</v>
      </c>
      <c r="I369" s="50">
        <f t="shared" si="20"/>
        <v>0</v>
      </c>
      <c r="J369" s="50">
        <f t="shared" si="21"/>
        <v>7</v>
      </c>
      <c r="K369" s="50">
        <f t="shared" si="22"/>
        <v>0</v>
      </c>
      <c r="L369" s="15"/>
      <c r="M369" s="15"/>
      <c r="N369" s="15"/>
      <c r="O369" s="15"/>
      <c r="P369" s="15"/>
      <c r="Q369" s="15"/>
      <c r="R369" s="15"/>
      <c r="S369" s="15"/>
    </row>
    <row r="370" spans="2:19" x14ac:dyDescent="0.3">
      <c r="B370" s="53">
        <v>2020</v>
      </c>
      <c r="C370" s="15" t="s">
        <v>410</v>
      </c>
      <c r="D370" s="15" t="s">
        <v>409</v>
      </c>
      <c r="E370" s="15">
        <v>2021</v>
      </c>
      <c r="F370" s="15" t="s">
        <v>85</v>
      </c>
      <c r="G370" s="15">
        <v>5</v>
      </c>
      <c r="H370" s="51">
        <v>0</v>
      </c>
      <c r="I370" s="50">
        <f t="shared" si="20"/>
        <v>0</v>
      </c>
      <c r="J370" s="50">
        <f t="shared" si="21"/>
        <v>0</v>
      </c>
      <c r="K370" s="50">
        <f t="shared" si="22"/>
        <v>0</v>
      </c>
      <c r="L370" s="15"/>
      <c r="M370" s="15"/>
      <c r="N370" s="15"/>
      <c r="O370" s="15"/>
      <c r="P370" s="15"/>
      <c r="Q370" s="15"/>
      <c r="R370" s="15"/>
      <c r="S370" s="15"/>
    </row>
    <row r="371" spans="2:19" x14ac:dyDescent="0.3">
      <c r="B371" s="53">
        <v>2020</v>
      </c>
      <c r="C371" s="15" t="s">
        <v>408</v>
      </c>
      <c r="D371" s="15" t="s">
        <v>407</v>
      </c>
      <c r="E371" s="15">
        <v>2021</v>
      </c>
      <c r="F371" s="15" t="s">
        <v>77</v>
      </c>
      <c r="G371" s="15">
        <v>5</v>
      </c>
      <c r="H371" s="51">
        <v>0</v>
      </c>
      <c r="I371" s="50">
        <f t="shared" si="20"/>
        <v>0</v>
      </c>
      <c r="J371" s="50">
        <f t="shared" si="21"/>
        <v>0</v>
      </c>
      <c r="K371" s="50">
        <f t="shared" si="22"/>
        <v>0</v>
      </c>
      <c r="L371" s="15"/>
      <c r="M371" s="15"/>
      <c r="N371" s="15"/>
      <c r="O371" s="15"/>
      <c r="P371" s="15"/>
      <c r="Q371" s="15"/>
      <c r="R371" s="15"/>
      <c r="S371" s="15"/>
    </row>
    <row r="372" spans="2:19" x14ac:dyDescent="0.3">
      <c r="B372" s="53">
        <v>2020</v>
      </c>
      <c r="C372" s="15" t="s">
        <v>406</v>
      </c>
      <c r="D372" s="15" t="s">
        <v>88</v>
      </c>
      <c r="E372" s="15">
        <v>2017</v>
      </c>
      <c r="F372" s="15" t="s">
        <v>117</v>
      </c>
      <c r="G372" s="15">
        <v>5</v>
      </c>
      <c r="H372" s="51">
        <v>2</v>
      </c>
      <c r="I372" s="50">
        <f t="shared" si="20"/>
        <v>0</v>
      </c>
      <c r="J372" s="50">
        <f t="shared" si="21"/>
        <v>0</v>
      </c>
      <c r="K372" s="50">
        <f t="shared" si="22"/>
        <v>2</v>
      </c>
      <c r="L372" s="15"/>
      <c r="M372" s="15"/>
      <c r="N372" s="15"/>
      <c r="O372" s="15"/>
      <c r="P372" s="15"/>
      <c r="Q372" s="15"/>
      <c r="R372" s="15"/>
      <c r="S372" s="15"/>
    </row>
    <row r="373" spans="2:19" x14ac:dyDescent="0.3">
      <c r="B373" s="53">
        <v>2020</v>
      </c>
      <c r="C373" s="15" t="s">
        <v>405</v>
      </c>
      <c r="D373" s="15" t="s">
        <v>88</v>
      </c>
      <c r="E373" s="15">
        <v>2019</v>
      </c>
      <c r="F373" s="15" t="s">
        <v>77</v>
      </c>
      <c r="G373" s="15">
        <v>5</v>
      </c>
      <c r="H373" s="51">
        <v>1</v>
      </c>
      <c r="I373" s="50">
        <f t="shared" si="20"/>
        <v>0</v>
      </c>
      <c r="J373" s="50">
        <f t="shared" si="21"/>
        <v>0</v>
      </c>
      <c r="K373" s="50">
        <f t="shared" si="22"/>
        <v>1</v>
      </c>
      <c r="L373" s="15"/>
      <c r="M373" s="15"/>
      <c r="N373" s="15"/>
      <c r="O373" s="15"/>
      <c r="P373" s="15"/>
      <c r="Q373" s="15"/>
      <c r="R373" s="15"/>
      <c r="S373" s="15"/>
    </row>
    <row r="374" spans="2:19" x14ac:dyDescent="0.3">
      <c r="B374" s="53">
        <v>2020</v>
      </c>
      <c r="C374" s="15" t="s">
        <v>404</v>
      </c>
      <c r="D374" s="15" t="s">
        <v>88</v>
      </c>
      <c r="E374" s="15">
        <v>2020</v>
      </c>
      <c r="F374" s="15" t="s">
        <v>117</v>
      </c>
      <c r="G374" s="15">
        <v>4</v>
      </c>
      <c r="H374" s="51">
        <v>4</v>
      </c>
      <c r="I374" s="50">
        <f t="shared" si="20"/>
        <v>0</v>
      </c>
      <c r="J374" s="50">
        <f t="shared" si="21"/>
        <v>4</v>
      </c>
      <c r="K374" s="50">
        <f t="shared" si="22"/>
        <v>0</v>
      </c>
      <c r="L374" s="15"/>
      <c r="M374" s="15"/>
      <c r="N374" s="15"/>
      <c r="O374" s="15"/>
      <c r="P374" s="15"/>
      <c r="Q374" s="15"/>
      <c r="R374" s="15"/>
      <c r="S374" s="15"/>
    </row>
    <row r="375" spans="2:19" x14ac:dyDescent="0.3">
      <c r="B375" s="53">
        <v>2020</v>
      </c>
      <c r="C375" s="15" t="s">
        <v>403</v>
      </c>
      <c r="D375" s="15" t="s">
        <v>402</v>
      </c>
      <c r="E375" s="15">
        <v>2015</v>
      </c>
      <c r="F375" s="15" t="s">
        <v>117</v>
      </c>
      <c r="G375" s="15">
        <v>5</v>
      </c>
      <c r="H375" s="51">
        <v>17</v>
      </c>
      <c r="I375" s="50">
        <f t="shared" si="20"/>
        <v>0</v>
      </c>
      <c r="J375" s="50">
        <f t="shared" si="21"/>
        <v>0</v>
      </c>
      <c r="K375" s="50">
        <f t="shared" si="22"/>
        <v>17</v>
      </c>
      <c r="L375" s="15"/>
      <c r="M375" s="15"/>
      <c r="N375" s="15"/>
      <c r="O375" s="15"/>
      <c r="P375" s="15"/>
      <c r="Q375" s="15"/>
      <c r="R375" s="15"/>
      <c r="S375" s="15"/>
    </row>
    <row r="376" spans="2:19" x14ac:dyDescent="0.3">
      <c r="B376" s="53">
        <v>2020</v>
      </c>
      <c r="C376" s="15" t="s">
        <v>400</v>
      </c>
      <c r="D376" s="15" t="s">
        <v>401</v>
      </c>
      <c r="E376" s="15">
        <v>2015</v>
      </c>
      <c r="F376" s="15" t="s">
        <v>94</v>
      </c>
      <c r="G376" s="15">
        <v>5</v>
      </c>
      <c r="H376" s="51">
        <v>16</v>
      </c>
      <c r="I376" s="50">
        <f t="shared" si="20"/>
        <v>0</v>
      </c>
      <c r="J376" s="50">
        <f t="shared" si="21"/>
        <v>0</v>
      </c>
      <c r="K376" s="50">
        <f t="shared" si="22"/>
        <v>16</v>
      </c>
      <c r="L376" s="15"/>
      <c r="M376" s="15"/>
      <c r="N376" s="15"/>
      <c r="O376" s="15"/>
      <c r="P376" s="15"/>
      <c r="Q376" s="15"/>
      <c r="R376" s="15"/>
      <c r="S376" s="15"/>
    </row>
    <row r="377" spans="2:19" x14ac:dyDescent="0.3">
      <c r="B377" s="53">
        <v>2020</v>
      </c>
      <c r="C377" s="15" t="s">
        <v>400</v>
      </c>
      <c r="D377" s="15" t="s">
        <v>399</v>
      </c>
      <c r="E377" s="15">
        <v>2020</v>
      </c>
      <c r="F377" s="15" t="s">
        <v>117</v>
      </c>
      <c r="G377" s="15">
        <v>5</v>
      </c>
      <c r="H377" s="51">
        <v>0</v>
      </c>
      <c r="I377" s="50">
        <f t="shared" si="20"/>
        <v>0</v>
      </c>
      <c r="J377" s="50">
        <f t="shared" si="21"/>
        <v>0</v>
      </c>
      <c r="K377" s="50">
        <f t="shared" si="22"/>
        <v>0</v>
      </c>
      <c r="L377" s="15"/>
      <c r="M377" s="15"/>
      <c r="N377" s="15"/>
      <c r="O377" s="15"/>
      <c r="P377" s="15"/>
      <c r="Q377" s="15"/>
      <c r="R377" s="15"/>
      <c r="S377" s="15"/>
    </row>
    <row r="378" spans="2:19" x14ac:dyDescent="0.3">
      <c r="B378" s="53">
        <v>2020</v>
      </c>
      <c r="C378" s="15" t="s">
        <v>398</v>
      </c>
      <c r="D378" s="15" t="s">
        <v>88</v>
      </c>
      <c r="E378" s="15">
        <v>2014</v>
      </c>
      <c r="F378" s="15" t="s">
        <v>94</v>
      </c>
      <c r="G378" s="15">
        <v>4</v>
      </c>
      <c r="H378" s="51">
        <v>17</v>
      </c>
      <c r="I378" s="50">
        <f t="shared" si="20"/>
        <v>0</v>
      </c>
      <c r="J378" s="50">
        <f t="shared" si="21"/>
        <v>17</v>
      </c>
      <c r="K378" s="50">
        <f t="shared" si="22"/>
        <v>0</v>
      </c>
      <c r="L378" s="15"/>
      <c r="M378" s="15"/>
      <c r="N378" s="15"/>
      <c r="O378" s="15"/>
      <c r="P378" s="15"/>
      <c r="Q378" s="15"/>
      <c r="R378" s="15"/>
      <c r="S378" s="15"/>
    </row>
    <row r="379" spans="2:19" x14ac:dyDescent="0.3">
      <c r="B379" s="53">
        <v>2020</v>
      </c>
      <c r="C379" s="15" t="s">
        <v>398</v>
      </c>
      <c r="D379" s="15" t="s">
        <v>397</v>
      </c>
      <c r="E379" s="15">
        <v>2020</v>
      </c>
      <c r="F379" s="15" t="s">
        <v>94</v>
      </c>
      <c r="G379" s="15">
        <v>3</v>
      </c>
      <c r="H379" s="51">
        <v>115</v>
      </c>
      <c r="I379" s="50">
        <f t="shared" si="20"/>
        <v>115</v>
      </c>
      <c r="J379" s="50">
        <f t="shared" si="21"/>
        <v>0</v>
      </c>
      <c r="K379" s="50">
        <f t="shared" si="22"/>
        <v>0</v>
      </c>
      <c r="L379" s="15"/>
      <c r="M379" s="15"/>
      <c r="N379" s="15"/>
      <c r="O379" s="15"/>
      <c r="P379" s="15"/>
      <c r="Q379" s="15"/>
      <c r="R379" s="15"/>
      <c r="S379" s="15"/>
    </row>
    <row r="380" spans="2:19" x14ac:dyDescent="0.3">
      <c r="B380" s="53">
        <v>2020</v>
      </c>
      <c r="C380" s="15" t="s">
        <v>396</v>
      </c>
      <c r="D380" s="15" t="s">
        <v>395</v>
      </c>
      <c r="E380" s="15">
        <v>2015</v>
      </c>
      <c r="F380" s="15" t="s">
        <v>94</v>
      </c>
      <c r="G380" s="15">
        <v>4</v>
      </c>
      <c r="H380" s="51">
        <v>55</v>
      </c>
      <c r="I380" s="50">
        <f t="shared" si="20"/>
        <v>0</v>
      </c>
      <c r="J380" s="50">
        <f t="shared" si="21"/>
        <v>55</v>
      </c>
      <c r="K380" s="50">
        <f t="shared" si="22"/>
        <v>0</v>
      </c>
      <c r="L380" s="15"/>
      <c r="M380" s="15"/>
      <c r="N380" s="15"/>
      <c r="O380" s="15"/>
      <c r="P380" s="15"/>
      <c r="Q380" s="15"/>
      <c r="R380" s="15"/>
      <c r="S380" s="15"/>
    </row>
    <row r="381" spans="2:19" x14ac:dyDescent="0.3">
      <c r="B381" s="53">
        <v>2020</v>
      </c>
      <c r="C381" s="15" t="s">
        <v>394</v>
      </c>
      <c r="D381" s="15" t="s">
        <v>88</v>
      </c>
      <c r="E381" s="15">
        <v>2017</v>
      </c>
      <c r="F381" s="15" t="s">
        <v>117</v>
      </c>
      <c r="G381" s="15">
        <v>5</v>
      </c>
      <c r="H381" s="51">
        <v>1</v>
      </c>
      <c r="I381" s="50">
        <f t="shared" si="20"/>
        <v>0</v>
      </c>
      <c r="J381" s="50">
        <f t="shared" si="21"/>
        <v>0</v>
      </c>
      <c r="K381" s="50">
        <f t="shared" si="22"/>
        <v>1</v>
      </c>
      <c r="L381" s="15"/>
      <c r="M381" s="15"/>
      <c r="N381" s="15"/>
      <c r="O381" s="15"/>
      <c r="P381" s="15"/>
      <c r="Q381" s="15"/>
      <c r="R381" s="15"/>
      <c r="S381" s="15"/>
    </row>
    <row r="382" spans="2:19" x14ac:dyDescent="0.3">
      <c r="B382" s="53">
        <v>2020</v>
      </c>
      <c r="C382" s="15" t="s">
        <v>393</v>
      </c>
      <c r="D382" s="15" t="s">
        <v>88</v>
      </c>
      <c r="E382" s="15">
        <v>2016</v>
      </c>
      <c r="F382" s="15" t="s">
        <v>117</v>
      </c>
      <c r="G382" s="15">
        <v>5</v>
      </c>
      <c r="H382" s="51">
        <v>1</v>
      </c>
      <c r="I382" s="50">
        <f t="shared" si="20"/>
        <v>0</v>
      </c>
      <c r="J382" s="50">
        <f t="shared" si="21"/>
        <v>0</v>
      </c>
      <c r="K382" s="50">
        <f t="shared" si="22"/>
        <v>1</v>
      </c>
      <c r="L382" s="15"/>
      <c r="M382" s="15"/>
      <c r="N382" s="15"/>
      <c r="O382" s="15"/>
      <c r="P382" s="15"/>
      <c r="Q382" s="15"/>
      <c r="R382" s="15"/>
      <c r="S382" s="15"/>
    </row>
    <row r="383" spans="2:19" x14ac:dyDescent="0.3">
      <c r="B383" s="53">
        <v>2020</v>
      </c>
      <c r="C383" s="15" t="s">
        <v>392</v>
      </c>
      <c r="D383" s="15" t="s">
        <v>391</v>
      </c>
      <c r="E383" s="15">
        <v>2017</v>
      </c>
      <c r="F383" s="15" t="s">
        <v>82</v>
      </c>
      <c r="G383" s="15">
        <v>5</v>
      </c>
      <c r="H383" s="51">
        <v>53</v>
      </c>
      <c r="I383" s="50">
        <f t="shared" si="20"/>
        <v>0</v>
      </c>
      <c r="J383" s="50">
        <f t="shared" si="21"/>
        <v>0</v>
      </c>
      <c r="K383" s="50">
        <f t="shared" si="22"/>
        <v>53</v>
      </c>
      <c r="L383" s="15"/>
      <c r="M383" s="15"/>
      <c r="N383" s="15"/>
      <c r="O383" s="15"/>
      <c r="P383" s="15"/>
      <c r="Q383" s="15"/>
      <c r="R383" s="15"/>
      <c r="S383" s="15"/>
    </row>
    <row r="384" spans="2:19" x14ac:dyDescent="0.3">
      <c r="B384" s="53">
        <v>2020</v>
      </c>
      <c r="C384" s="15" t="s">
        <v>390</v>
      </c>
      <c r="D384" s="15" t="s">
        <v>389</v>
      </c>
      <c r="E384" s="15">
        <v>2018</v>
      </c>
      <c r="F384" s="15" t="s">
        <v>77</v>
      </c>
      <c r="G384" s="15">
        <v>5</v>
      </c>
      <c r="H384" s="51">
        <v>0</v>
      </c>
      <c r="I384" s="50">
        <f t="shared" si="20"/>
        <v>0</v>
      </c>
      <c r="J384" s="50">
        <f t="shared" si="21"/>
        <v>0</v>
      </c>
      <c r="K384" s="50">
        <f t="shared" si="22"/>
        <v>0</v>
      </c>
      <c r="L384" s="15"/>
      <c r="M384" s="15"/>
      <c r="N384" s="15"/>
      <c r="O384" s="15"/>
      <c r="P384" s="15"/>
      <c r="Q384" s="15"/>
      <c r="R384" s="15"/>
      <c r="S384" s="15"/>
    </row>
    <row r="385" spans="2:19" x14ac:dyDescent="0.3">
      <c r="B385" s="53">
        <v>2020</v>
      </c>
      <c r="C385" s="15" t="s">
        <v>388</v>
      </c>
      <c r="D385" s="15" t="s">
        <v>387</v>
      </c>
      <c r="E385" s="15">
        <v>2018</v>
      </c>
      <c r="F385" s="15" t="s">
        <v>77</v>
      </c>
      <c r="G385" s="15">
        <v>5</v>
      </c>
      <c r="H385" s="51">
        <v>0</v>
      </c>
      <c r="I385" s="50">
        <f t="shared" si="20"/>
        <v>0</v>
      </c>
      <c r="J385" s="50">
        <f t="shared" si="21"/>
        <v>0</v>
      </c>
      <c r="K385" s="50">
        <f t="shared" si="22"/>
        <v>0</v>
      </c>
      <c r="L385" s="15"/>
      <c r="M385" s="15"/>
      <c r="N385" s="15"/>
      <c r="O385" s="15"/>
      <c r="P385" s="15"/>
      <c r="Q385" s="15"/>
      <c r="R385" s="15"/>
      <c r="S385" s="15"/>
    </row>
    <row r="386" spans="2:19" x14ac:dyDescent="0.3">
      <c r="B386" s="53">
        <v>2020</v>
      </c>
      <c r="C386" s="15" t="s">
        <v>386</v>
      </c>
      <c r="D386" s="15" t="s">
        <v>385</v>
      </c>
      <c r="E386" s="15">
        <v>2015</v>
      </c>
      <c r="F386" s="15" t="s">
        <v>82</v>
      </c>
      <c r="G386" s="15">
        <v>5</v>
      </c>
      <c r="H386" s="51">
        <v>47</v>
      </c>
      <c r="I386" s="50">
        <f t="shared" si="20"/>
        <v>0</v>
      </c>
      <c r="J386" s="50">
        <f t="shared" si="21"/>
        <v>0</v>
      </c>
      <c r="K386" s="50">
        <f t="shared" si="22"/>
        <v>47</v>
      </c>
      <c r="L386" s="15"/>
      <c r="M386" s="15"/>
      <c r="N386" s="15"/>
      <c r="O386" s="15"/>
      <c r="P386" s="15"/>
      <c r="Q386" s="15"/>
      <c r="R386" s="15"/>
      <c r="S386" s="15"/>
    </row>
    <row r="387" spans="2:19" x14ac:dyDescent="0.3">
      <c r="B387" s="53">
        <v>2020</v>
      </c>
      <c r="C387" s="15" t="s">
        <v>384</v>
      </c>
      <c r="D387" s="15" t="s">
        <v>383</v>
      </c>
      <c r="E387" s="15">
        <v>2015</v>
      </c>
      <c r="F387" s="15" t="s">
        <v>117</v>
      </c>
      <c r="G387" s="15">
        <v>5</v>
      </c>
      <c r="H387" s="51">
        <v>0</v>
      </c>
      <c r="I387" s="50">
        <f t="shared" si="20"/>
        <v>0</v>
      </c>
      <c r="J387" s="50">
        <f t="shared" si="21"/>
        <v>0</v>
      </c>
      <c r="K387" s="50">
        <f t="shared" si="22"/>
        <v>0</v>
      </c>
      <c r="L387" s="15"/>
      <c r="M387" s="15"/>
      <c r="N387" s="15"/>
      <c r="O387" s="15"/>
      <c r="P387" s="15"/>
      <c r="Q387" s="15"/>
      <c r="R387" s="15"/>
      <c r="S387" s="15"/>
    </row>
    <row r="388" spans="2:19" x14ac:dyDescent="0.3">
      <c r="B388" s="53">
        <v>2020</v>
      </c>
      <c r="C388" s="15" t="s">
        <v>382</v>
      </c>
      <c r="D388" s="15" t="s">
        <v>88</v>
      </c>
      <c r="E388" s="15">
        <v>2013</v>
      </c>
      <c r="F388" s="15" t="s">
        <v>85</v>
      </c>
      <c r="G388" s="15">
        <v>5</v>
      </c>
      <c r="H388" s="51">
        <v>0</v>
      </c>
      <c r="I388" s="50">
        <f t="shared" si="20"/>
        <v>0</v>
      </c>
      <c r="J388" s="50">
        <f t="shared" si="21"/>
        <v>0</v>
      </c>
      <c r="K388" s="50">
        <f t="shared" si="22"/>
        <v>0</v>
      </c>
      <c r="L388" s="15"/>
      <c r="M388" s="15"/>
      <c r="N388" s="15"/>
      <c r="O388" s="15"/>
      <c r="P388" s="15"/>
      <c r="Q388" s="15"/>
      <c r="R388" s="15"/>
      <c r="S388" s="15"/>
    </row>
    <row r="389" spans="2:19" x14ac:dyDescent="0.3">
      <c r="B389" s="53">
        <v>2020</v>
      </c>
      <c r="C389" s="15" t="s">
        <v>381</v>
      </c>
      <c r="D389" s="15" t="s">
        <v>380</v>
      </c>
      <c r="E389" s="15">
        <v>2020</v>
      </c>
      <c r="F389" s="15" t="s">
        <v>137</v>
      </c>
      <c r="G389" s="15">
        <v>5</v>
      </c>
      <c r="H389" s="51">
        <v>0</v>
      </c>
      <c r="I389" s="50">
        <f t="shared" si="20"/>
        <v>0</v>
      </c>
      <c r="J389" s="50">
        <f t="shared" si="21"/>
        <v>0</v>
      </c>
      <c r="K389" s="50">
        <f t="shared" si="22"/>
        <v>0</v>
      </c>
      <c r="L389" s="15"/>
      <c r="M389" s="15"/>
      <c r="N389" s="15"/>
      <c r="O389" s="15"/>
      <c r="P389" s="15"/>
      <c r="Q389" s="15"/>
      <c r="R389" s="15"/>
      <c r="S389" s="15"/>
    </row>
    <row r="390" spans="2:19" x14ac:dyDescent="0.3">
      <c r="B390" s="53">
        <v>2020</v>
      </c>
      <c r="C390" s="15" t="s">
        <v>379</v>
      </c>
      <c r="D390" s="15" t="s">
        <v>88</v>
      </c>
      <c r="E390" s="15">
        <v>2017</v>
      </c>
      <c r="F390" s="15" t="s">
        <v>82</v>
      </c>
      <c r="G390" s="15">
        <v>5</v>
      </c>
      <c r="H390" s="51">
        <v>8</v>
      </c>
      <c r="I390" s="50">
        <f t="shared" si="20"/>
        <v>0</v>
      </c>
      <c r="J390" s="50">
        <f t="shared" si="21"/>
        <v>0</v>
      </c>
      <c r="K390" s="50">
        <f t="shared" si="22"/>
        <v>8</v>
      </c>
      <c r="L390" s="15"/>
      <c r="M390" s="15"/>
      <c r="N390" s="15"/>
      <c r="O390" s="15"/>
      <c r="P390" s="15"/>
      <c r="Q390" s="15"/>
      <c r="R390" s="15"/>
      <c r="S390" s="15"/>
    </row>
    <row r="391" spans="2:19" x14ac:dyDescent="0.3">
      <c r="B391" s="53">
        <v>2020</v>
      </c>
      <c r="C391" s="15" t="s">
        <v>378</v>
      </c>
      <c r="D391" s="15" t="s">
        <v>377</v>
      </c>
      <c r="E391" s="15">
        <v>2017</v>
      </c>
      <c r="F391" s="15" t="s">
        <v>82</v>
      </c>
      <c r="G391" s="15">
        <v>5</v>
      </c>
      <c r="H391" s="51">
        <v>2</v>
      </c>
      <c r="I391" s="50">
        <f t="shared" si="20"/>
        <v>0</v>
      </c>
      <c r="J391" s="50">
        <f t="shared" si="21"/>
        <v>0</v>
      </c>
      <c r="K391" s="50">
        <f t="shared" si="22"/>
        <v>2</v>
      </c>
      <c r="L391" s="15"/>
      <c r="M391" s="15"/>
      <c r="N391" s="15"/>
      <c r="O391" s="15"/>
      <c r="P391" s="15"/>
      <c r="Q391" s="15"/>
      <c r="R391" s="15"/>
      <c r="S391" s="15"/>
    </row>
    <row r="392" spans="2:19" x14ac:dyDescent="0.3">
      <c r="B392" s="53">
        <v>2020</v>
      </c>
      <c r="C392" s="15" t="s">
        <v>376</v>
      </c>
      <c r="D392" s="15" t="s">
        <v>375</v>
      </c>
      <c r="E392" s="15">
        <v>2018</v>
      </c>
      <c r="F392" s="15" t="s">
        <v>85</v>
      </c>
      <c r="G392" s="15">
        <v>5</v>
      </c>
      <c r="H392" s="51">
        <v>6</v>
      </c>
      <c r="I392" s="50">
        <f t="shared" si="20"/>
        <v>0</v>
      </c>
      <c r="J392" s="50">
        <f t="shared" si="21"/>
        <v>0</v>
      </c>
      <c r="K392" s="50">
        <f t="shared" si="22"/>
        <v>6</v>
      </c>
      <c r="L392" s="15"/>
      <c r="M392" s="15"/>
      <c r="N392" s="15"/>
      <c r="O392" s="15"/>
      <c r="P392" s="15"/>
      <c r="Q392" s="15"/>
      <c r="R392" s="15"/>
      <c r="S392" s="15"/>
    </row>
    <row r="393" spans="2:19" x14ac:dyDescent="0.3">
      <c r="B393" s="53">
        <v>2020</v>
      </c>
      <c r="C393" s="15" t="s">
        <v>374</v>
      </c>
      <c r="D393" s="15" t="s">
        <v>373</v>
      </c>
      <c r="E393" s="15">
        <v>2015</v>
      </c>
      <c r="F393" s="15" t="s">
        <v>90</v>
      </c>
      <c r="G393" s="15">
        <v>5</v>
      </c>
      <c r="H393" s="51">
        <v>1</v>
      </c>
      <c r="I393" s="50">
        <f t="shared" si="20"/>
        <v>0</v>
      </c>
      <c r="J393" s="50">
        <f t="shared" si="21"/>
        <v>0</v>
      </c>
      <c r="K393" s="50">
        <f t="shared" si="22"/>
        <v>1</v>
      </c>
      <c r="L393" s="15"/>
      <c r="M393" s="15"/>
      <c r="N393" s="15"/>
      <c r="O393" s="15"/>
      <c r="P393" s="15"/>
      <c r="Q393" s="15"/>
      <c r="R393" s="15"/>
      <c r="S393" s="15"/>
    </row>
    <row r="394" spans="2:19" x14ac:dyDescent="0.3">
      <c r="B394" s="53">
        <v>2020</v>
      </c>
      <c r="C394" s="15" t="s">
        <v>372</v>
      </c>
      <c r="D394" s="15" t="s">
        <v>88</v>
      </c>
      <c r="E394" s="15">
        <v>2015</v>
      </c>
      <c r="F394" s="15" t="s">
        <v>85</v>
      </c>
      <c r="G394" s="15">
        <v>5</v>
      </c>
      <c r="H394" s="51">
        <v>2</v>
      </c>
      <c r="I394" s="50">
        <f t="shared" si="20"/>
        <v>0</v>
      </c>
      <c r="J394" s="50">
        <f t="shared" si="21"/>
        <v>0</v>
      </c>
      <c r="K394" s="50">
        <f t="shared" si="22"/>
        <v>2</v>
      </c>
      <c r="L394" s="15"/>
      <c r="M394" s="15"/>
      <c r="N394" s="15"/>
      <c r="O394" s="15"/>
      <c r="P394" s="15"/>
      <c r="Q394" s="15"/>
      <c r="R394" s="15"/>
      <c r="S394" s="15"/>
    </row>
    <row r="395" spans="2:19" x14ac:dyDescent="0.3">
      <c r="B395" s="53">
        <v>2020</v>
      </c>
      <c r="C395" s="15" t="s">
        <v>371</v>
      </c>
      <c r="D395" s="15" t="s">
        <v>88</v>
      </c>
      <c r="E395" s="15">
        <v>2013</v>
      </c>
      <c r="F395" s="15" t="s">
        <v>82</v>
      </c>
      <c r="G395" s="15">
        <v>5</v>
      </c>
      <c r="H395" s="51">
        <v>0</v>
      </c>
      <c r="I395" s="50">
        <f t="shared" si="20"/>
        <v>0</v>
      </c>
      <c r="J395" s="50">
        <f t="shared" si="21"/>
        <v>0</v>
      </c>
      <c r="K395" s="50">
        <f t="shared" si="22"/>
        <v>0</v>
      </c>
      <c r="L395" s="15"/>
      <c r="M395" s="15"/>
      <c r="N395" s="15"/>
      <c r="O395" s="15"/>
      <c r="P395" s="15"/>
      <c r="Q395" s="15"/>
      <c r="R395" s="15"/>
      <c r="S395" s="15"/>
    </row>
    <row r="396" spans="2:19" x14ac:dyDescent="0.3">
      <c r="B396" s="53">
        <v>2020</v>
      </c>
      <c r="C396" s="15" t="s">
        <v>371</v>
      </c>
      <c r="D396" s="15" t="s">
        <v>370</v>
      </c>
      <c r="E396" s="15">
        <v>2019</v>
      </c>
      <c r="F396" s="15" t="s">
        <v>82</v>
      </c>
      <c r="G396" s="15">
        <v>4</v>
      </c>
      <c r="H396" s="51">
        <v>0</v>
      </c>
      <c r="I396" s="50">
        <f t="shared" si="20"/>
        <v>0</v>
      </c>
      <c r="J396" s="50">
        <f t="shared" si="21"/>
        <v>0</v>
      </c>
      <c r="K396" s="50">
        <f t="shared" si="22"/>
        <v>0</v>
      </c>
      <c r="L396" s="15"/>
      <c r="M396" s="15"/>
      <c r="N396" s="15"/>
      <c r="O396" s="15"/>
      <c r="P396" s="15"/>
      <c r="Q396" s="15"/>
      <c r="R396" s="15"/>
      <c r="S396" s="15"/>
    </row>
    <row r="397" spans="2:19" x14ac:dyDescent="0.3">
      <c r="B397" s="53">
        <v>2020</v>
      </c>
      <c r="C397" s="15" t="s">
        <v>369</v>
      </c>
      <c r="D397" s="15" t="s">
        <v>368</v>
      </c>
      <c r="E397" s="15">
        <v>2017</v>
      </c>
      <c r="F397" s="15" t="s">
        <v>82</v>
      </c>
      <c r="G397" s="15">
        <v>5</v>
      </c>
      <c r="H397" s="51">
        <v>9</v>
      </c>
      <c r="I397" s="50">
        <f t="shared" si="20"/>
        <v>0</v>
      </c>
      <c r="J397" s="50">
        <f t="shared" si="21"/>
        <v>0</v>
      </c>
      <c r="K397" s="50">
        <f t="shared" si="22"/>
        <v>9</v>
      </c>
      <c r="L397" s="15"/>
      <c r="M397" s="15"/>
      <c r="N397" s="15"/>
      <c r="O397" s="15"/>
      <c r="P397" s="15"/>
      <c r="Q397" s="15"/>
      <c r="R397" s="15"/>
      <c r="S397" s="15"/>
    </row>
    <row r="398" spans="2:19" x14ac:dyDescent="0.3">
      <c r="B398" s="53">
        <v>2020</v>
      </c>
      <c r="C398" s="15" t="s">
        <v>367</v>
      </c>
      <c r="D398" s="15" t="s">
        <v>88</v>
      </c>
      <c r="E398" s="15">
        <v>2014</v>
      </c>
      <c r="F398" s="15" t="s">
        <v>82</v>
      </c>
      <c r="G398" s="15">
        <v>5</v>
      </c>
      <c r="H398" s="51">
        <v>0</v>
      </c>
      <c r="I398" s="50">
        <f t="shared" si="20"/>
        <v>0</v>
      </c>
      <c r="J398" s="50">
        <f t="shared" si="21"/>
        <v>0</v>
      </c>
      <c r="K398" s="50">
        <f t="shared" si="22"/>
        <v>0</v>
      </c>
      <c r="L398" s="15"/>
      <c r="M398" s="15"/>
      <c r="N398" s="15"/>
      <c r="O398" s="15"/>
      <c r="P398" s="15"/>
      <c r="Q398" s="15"/>
      <c r="R398" s="15"/>
      <c r="S398" s="15"/>
    </row>
    <row r="399" spans="2:19" x14ac:dyDescent="0.3">
      <c r="B399" s="53">
        <v>2020</v>
      </c>
      <c r="C399" s="15" t="s">
        <v>367</v>
      </c>
      <c r="D399" s="15" t="s">
        <v>366</v>
      </c>
      <c r="E399" s="15">
        <v>2019</v>
      </c>
      <c r="F399" s="15" t="s">
        <v>82</v>
      </c>
      <c r="G399" s="15">
        <v>3</v>
      </c>
      <c r="H399" s="51">
        <v>64</v>
      </c>
      <c r="I399" s="50">
        <f t="shared" si="20"/>
        <v>64</v>
      </c>
      <c r="J399" s="50">
        <f t="shared" si="21"/>
        <v>0</v>
      </c>
      <c r="K399" s="50">
        <f t="shared" si="22"/>
        <v>0</v>
      </c>
      <c r="L399" s="15"/>
      <c r="M399" s="15"/>
      <c r="N399" s="15"/>
      <c r="O399" s="15"/>
      <c r="P399" s="15"/>
      <c r="Q399" s="15"/>
      <c r="R399" s="15"/>
      <c r="S399" s="15"/>
    </row>
    <row r="400" spans="2:19" x14ac:dyDescent="0.3">
      <c r="B400" s="53">
        <v>2020</v>
      </c>
      <c r="C400" s="15" t="s">
        <v>365</v>
      </c>
      <c r="D400" s="15" t="s">
        <v>364</v>
      </c>
      <c r="E400" s="15">
        <v>2018</v>
      </c>
      <c r="F400" s="15" t="s">
        <v>77</v>
      </c>
      <c r="G400" s="15">
        <v>1</v>
      </c>
      <c r="H400" s="51">
        <v>7</v>
      </c>
      <c r="I400" s="50">
        <f t="shared" si="20"/>
        <v>7</v>
      </c>
      <c r="J400" s="50">
        <f t="shared" si="21"/>
        <v>0</v>
      </c>
      <c r="K400" s="50">
        <f t="shared" si="22"/>
        <v>0</v>
      </c>
      <c r="L400" s="15"/>
      <c r="M400" s="15"/>
      <c r="N400" s="15"/>
      <c r="O400" s="15"/>
      <c r="P400" s="15"/>
      <c r="Q400" s="15"/>
      <c r="R400" s="15"/>
      <c r="S400" s="15"/>
    </row>
    <row r="401" spans="2:19" x14ac:dyDescent="0.3">
      <c r="B401" s="53">
        <v>2020</v>
      </c>
      <c r="C401" s="15" t="s">
        <v>363</v>
      </c>
      <c r="D401" s="15" t="s">
        <v>88</v>
      </c>
      <c r="E401" s="15">
        <v>2013</v>
      </c>
      <c r="F401" s="15" t="s">
        <v>101</v>
      </c>
      <c r="G401" s="15">
        <v>5</v>
      </c>
      <c r="H401" s="51">
        <v>0</v>
      </c>
      <c r="I401" s="50">
        <f t="shared" si="20"/>
        <v>0</v>
      </c>
      <c r="J401" s="50">
        <f t="shared" si="21"/>
        <v>0</v>
      </c>
      <c r="K401" s="50">
        <f t="shared" si="22"/>
        <v>0</v>
      </c>
      <c r="L401" s="15"/>
      <c r="M401" s="15"/>
      <c r="N401" s="15"/>
      <c r="O401" s="15"/>
      <c r="P401" s="15"/>
      <c r="Q401" s="15"/>
      <c r="R401" s="15"/>
      <c r="S401" s="15"/>
    </row>
    <row r="402" spans="2:19" x14ac:dyDescent="0.3">
      <c r="B402" s="53">
        <v>2020</v>
      </c>
      <c r="C402" s="15" t="s">
        <v>362</v>
      </c>
      <c r="D402" s="15" t="s">
        <v>361</v>
      </c>
      <c r="E402" s="15">
        <v>2019</v>
      </c>
      <c r="F402" s="15" t="s">
        <v>117</v>
      </c>
      <c r="G402" s="15">
        <v>5</v>
      </c>
      <c r="H402" s="51">
        <v>14</v>
      </c>
      <c r="I402" s="50">
        <f t="shared" si="20"/>
        <v>0</v>
      </c>
      <c r="J402" s="50">
        <f t="shared" si="21"/>
        <v>0</v>
      </c>
      <c r="K402" s="50">
        <f t="shared" si="22"/>
        <v>14</v>
      </c>
      <c r="L402" s="15"/>
      <c r="M402" s="15"/>
      <c r="N402" s="15"/>
      <c r="O402" s="15"/>
      <c r="P402" s="15"/>
      <c r="Q402" s="15"/>
      <c r="R402" s="15"/>
      <c r="S402" s="15"/>
    </row>
    <row r="403" spans="2:19" x14ac:dyDescent="0.3">
      <c r="B403" s="53">
        <v>2020</v>
      </c>
      <c r="C403" s="15" t="s">
        <v>360</v>
      </c>
      <c r="D403" s="15" t="s">
        <v>359</v>
      </c>
      <c r="E403" s="15">
        <v>2016</v>
      </c>
      <c r="F403" s="15" t="s">
        <v>117</v>
      </c>
      <c r="G403" s="15">
        <v>5</v>
      </c>
      <c r="H403" s="51">
        <v>27</v>
      </c>
      <c r="I403" s="50">
        <f t="shared" si="20"/>
        <v>0</v>
      </c>
      <c r="J403" s="50">
        <f t="shared" si="21"/>
        <v>0</v>
      </c>
      <c r="K403" s="50">
        <f t="shared" si="22"/>
        <v>27</v>
      </c>
      <c r="L403" s="15"/>
      <c r="M403" s="15"/>
      <c r="N403" s="15"/>
      <c r="O403" s="15"/>
      <c r="P403" s="15"/>
      <c r="Q403" s="15"/>
      <c r="R403" s="15"/>
      <c r="S403" s="15"/>
    </row>
    <row r="404" spans="2:19" x14ac:dyDescent="0.3">
      <c r="B404" s="53">
        <v>2020</v>
      </c>
      <c r="C404" s="15" t="s">
        <v>358</v>
      </c>
      <c r="D404" s="15" t="s">
        <v>357</v>
      </c>
      <c r="E404" s="15">
        <v>2015</v>
      </c>
      <c r="F404" s="15" t="s">
        <v>90</v>
      </c>
      <c r="G404" s="15">
        <v>5</v>
      </c>
      <c r="H404" s="51">
        <v>1</v>
      </c>
      <c r="I404" s="50">
        <f t="shared" si="20"/>
        <v>0</v>
      </c>
      <c r="J404" s="50">
        <f t="shared" si="21"/>
        <v>0</v>
      </c>
      <c r="K404" s="50">
        <f t="shared" si="22"/>
        <v>1</v>
      </c>
      <c r="L404" s="15"/>
      <c r="M404" s="15"/>
      <c r="N404" s="15"/>
      <c r="O404" s="15"/>
      <c r="P404" s="15"/>
      <c r="Q404" s="15"/>
      <c r="R404" s="15"/>
      <c r="S404" s="15"/>
    </row>
    <row r="405" spans="2:19" x14ac:dyDescent="0.3">
      <c r="B405" s="53">
        <v>2020</v>
      </c>
      <c r="C405" s="15" t="s">
        <v>356</v>
      </c>
      <c r="D405" s="15" t="s">
        <v>88</v>
      </c>
      <c r="E405" s="15">
        <v>2017</v>
      </c>
      <c r="F405" s="15" t="s">
        <v>94</v>
      </c>
      <c r="G405" s="15">
        <v>4</v>
      </c>
      <c r="H405" s="51">
        <v>127</v>
      </c>
      <c r="I405" s="50">
        <f t="shared" si="20"/>
        <v>0</v>
      </c>
      <c r="J405" s="50">
        <f t="shared" si="21"/>
        <v>127</v>
      </c>
      <c r="K405" s="50">
        <f t="shared" si="22"/>
        <v>0</v>
      </c>
      <c r="L405" s="15"/>
      <c r="M405" s="15"/>
      <c r="N405" s="15"/>
      <c r="O405" s="15"/>
      <c r="P405" s="15"/>
      <c r="Q405" s="15"/>
      <c r="R405" s="15"/>
      <c r="S405" s="15"/>
    </row>
    <row r="406" spans="2:19" x14ac:dyDescent="0.3">
      <c r="B406" s="53">
        <v>2020</v>
      </c>
      <c r="C406" s="15" t="s">
        <v>355</v>
      </c>
      <c r="D406" s="15" t="s">
        <v>354</v>
      </c>
      <c r="E406" s="15">
        <v>2017</v>
      </c>
      <c r="F406" s="15" t="s">
        <v>117</v>
      </c>
      <c r="G406" s="15">
        <v>5</v>
      </c>
      <c r="H406" s="51">
        <v>54</v>
      </c>
      <c r="I406" s="50">
        <f t="shared" si="20"/>
        <v>0</v>
      </c>
      <c r="J406" s="50">
        <f t="shared" si="21"/>
        <v>0</v>
      </c>
      <c r="K406" s="50">
        <f t="shared" si="22"/>
        <v>54</v>
      </c>
      <c r="L406" s="15"/>
      <c r="M406" s="15"/>
      <c r="N406" s="15"/>
      <c r="O406" s="15"/>
      <c r="P406" s="15"/>
      <c r="Q406" s="15"/>
      <c r="R406" s="15"/>
      <c r="S406" s="15"/>
    </row>
    <row r="407" spans="2:19" x14ac:dyDescent="0.3">
      <c r="B407" s="53">
        <v>2020</v>
      </c>
      <c r="C407" s="15" t="s">
        <v>352</v>
      </c>
      <c r="D407" s="15" t="s">
        <v>353</v>
      </c>
      <c r="E407" s="15">
        <v>2014</v>
      </c>
      <c r="F407" s="15" t="s">
        <v>77</v>
      </c>
      <c r="G407" s="15">
        <v>5</v>
      </c>
      <c r="H407" s="51">
        <v>0</v>
      </c>
      <c r="I407" s="50">
        <f t="shared" si="20"/>
        <v>0</v>
      </c>
      <c r="J407" s="50">
        <f t="shared" si="21"/>
        <v>0</v>
      </c>
      <c r="K407" s="50">
        <f t="shared" si="22"/>
        <v>0</v>
      </c>
      <c r="L407" s="15"/>
      <c r="M407" s="15"/>
      <c r="N407" s="15"/>
      <c r="O407" s="15"/>
      <c r="P407" s="15"/>
      <c r="Q407" s="15"/>
      <c r="R407" s="15"/>
      <c r="S407" s="15"/>
    </row>
    <row r="408" spans="2:19" x14ac:dyDescent="0.3">
      <c r="B408" s="53">
        <v>2020</v>
      </c>
      <c r="C408" s="15" t="s">
        <v>352</v>
      </c>
      <c r="D408" s="15" t="s">
        <v>351</v>
      </c>
      <c r="E408" s="15">
        <v>2020</v>
      </c>
      <c r="F408" s="15" t="s">
        <v>77</v>
      </c>
      <c r="G408" s="15">
        <v>5</v>
      </c>
      <c r="H408" s="51">
        <v>0</v>
      </c>
      <c r="I408" s="50">
        <f t="shared" si="20"/>
        <v>0</v>
      </c>
      <c r="J408" s="50">
        <f t="shared" si="21"/>
        <v>0</v>
      </c>
      <c r="K408" s="50">
        <f t="shared" si="22"/>
        <v>0</v>
      </c>
      <c r="L408" s="15"/>
      <c r="M408" s="15"/>
      <c r="N408" s="15"/>
      <c r="O408" s="15"/>
      <c r="P408" s="15"/>
      <c r="Q408" s="15"/>
      <c r="R408" s="15"/>
      <c r="S408" s="15"/>
    </row>
    <row r="409" spans="2:19" x14ac:dyDescent="0.3">
      <c r="B409" s="53">
        <v>2020</v>
      </c>
      <c r="C409" s="15" t="s">
        <v>350</v>
      </c>
      <c r="D409" s="15" t="s">
        <v>349</v>
      </c>
      <c r="E409" s="15">
        <v>2014</v>
      </c>
      <c r="F409" s="15" t="s">
        <v>101</v>
      </c>
      <c r="G409" s="15">
        <v>4</v>
      </c>
      <c r="H409" s="51">
        <v>0</v>
      </c>
      <c r="I409" s="50">
        <f t="shared" si="20"/>
        <v>0</v>
      </c>
      <c r="J409" s="50">
        <f t="shared" si="21"/>
        <v>0</v>
      </c>
      <c r="K409" s="50">
        <f t="shared" si="22"/>
        <v>0</v>
      </c>
      <c r="L409" s="15"/>
      <c r="M409" s="15"/>
      <c r="N409" s="15"/>
      <c r="O409" s="15"/>
      <c r="P409" s="15"/>
      <c r="Q409" s="15"/>
      <c r="R409" s="15"/>
      <c r="S409" s="15"/>
    </row>
    <row r="410" spans="2:19" x14ac:dyDescent="0.3">
      <c r="B410" s="53">
        <v>2020</v>
      </c>
      <c r="C410" s="15" t="s">
        <v>348</v>
      </c>
      <c r="D410" s="15" t="s">
        <v>88</v>
      </c>
      <c r="E410" s="15">
        <v>2014</v>
      </c>
      <c r="F410" s="15" t="s">
        <v>101</v>
      </c>
      <c r="G410" s="15">
        <v>4</v>
      </c>
      <c r="H410" s="51">
        <v>0</v>
      </c>
      <c r="I410" s="50">
        <f t="shared" si="20"/>
        <v>0</v>
      </c>
      <c r="J410" s="50">
        <f t="shared" si="21"/>
        <v>0</v>
      </c>
      <c r="K410" s="50">
        <f t="shared" si="22"/>
        <v>0</v>
      </c>
      <c r="L410" s="15"/>
      <c r="M410" s="15"/>
      <c r="N410" s="15"/>
      <c r="O410" s="15"/>
      <c r="P410" s="15"/>
      <c r="Q410" s="15"/>
      <c r="R410" s="15"/>
      <c r="S410" s="15"/>
    </row>
    <row r="411" spans="2:19" x14ac:dyDescent="0.3">
      <c r="B411" s="53">
        <v>2020</v>
      </c>
      <c r="C411" s="15" t="s">
        <v>347</v>
      </c>
      <c r="D411" s="15" t="s">
        <v>346</v>
      </c>
      <c r="E411" s="15">
        <v>2015</v>
      </c>
      <c r="F411" s="15" t="s">
        <v>82</v>
      </c>
      <c r="G411" s="15">
        <v>5</v>
      </c>
      <c r="H411" s="51">
        <v>45</v>
      </c>
      <c r="I411" s="50">
        <f t="shared" si="20"/>
        <v>0</v>
      </c>
      <c r="J411" s="50">
        <f t="shared" si="21"/>
        <v>0</v>
      </c>
      <c r="K411" s="50">
        <f t="shared" si="22"/>
        <v>45</v>
      </c>
      <c r="L411" s="15"/>
      <c r="M411" s="15"/>
      <c r="N411" s="15"/>
      <c r="O411" s="15"/>
      <c r="P411" s="15"/>
      <c r="Q411" s="15"/>
      <c r="R411" s="15"/>
      <c r="S411" s="15"/>
    </row>
    <row r="412" spans="2:19" x14ac:dyDescent="0.3">
      <c r="B412" s="53">
        <v>2020</v>
      </c>
      <c r="C412" s="15" t="s">
        <v>345</v>
      </c>
      <c r="D412" s="15" t="s">
        <v>344</v>
      </c>
      <c r="E412" s="15">
        <v>2017</v>
      </c>
      <c r="F412" s="15" t="s">
        <v>85</v>
      </c>
      <c r="G412" s="15">
        <v>5</v>
      </c>
      <c r="H412" s="51">
        <v>0</v>
      </c>
      <c r="I412" s="50">
        <f t="shared" si="20"/>
        <v>0</v>
      </c>
      <c r="J412" s="50">
        <f t="shared" si="21"/>
        <v>0</v>
      </c>
      <c r="K412" s="50">
        <f t="shared" si="22"/>
        <v>0</v>
      </c>
      <c r="L412" s="15"/>
      <c r="M412" s="15"/>
      <c r="N412" s="15"/>
      <c r="O412" s="15"/>
      <c r="P412" s="15"/>
      <c r="Q412" s="15"/>
      <c r="R412" s="15"/>
      <c r="S412" s="15"/>
    </row>
    <row r="413" spans="2:19" x14ac:dyDescent="0.3">
      <c r="B413" s="53">
        <v>2020</v>
      </c>
      <c r="C413" s="15" t="s">
        <v>343</v>
      </c>
      <c r="D413" s="15" t="s">
        <v>88</v>
      </c>
      <c r="E413" s="15">
        <v>2017</v>
      </c>
      <c r="F413" s="15" t="s">
        <v>117</v>
      </c>
      <c r="G413" s="15">
        <v>5</v>
      </c>
      <c r="H413" s="51">
        <v>97</v>
      </c>
      <c r="I413" s="50">
        <f t="shared" si="20"/>
        <v>0</v>
      </c>
      <c r="J413" s="50">
        <f t="shared" si="21"/>
        <v>0</v>
      </c>
      <c r="K413" s="50">
        <f t="shared" si="22"/>
        <v>97</v>
      </c>
      <c r="L413" s="15"/>
      <c r="M413" s="15"/>
      <c r="N413" s="15"/>
      <c r="O413" s="15"/>
      <c r="P413" s="15"/>
      <c r="Q413" s="15"/>
      <c r="R413" s="15"/>
      <c r="S413" s="15"/>
    </row>
    <row r="414" spans="2:19" x14ac:dyDescent="0.3">
      <c r="B414" s="53">
        <v>2020</v>
      </c>
      <c r="C414" s="15" t="s">
        <v>342</v>
      </c>
      <c r="D414" s="15" t="s">
        <v>341</v>
      </c>
      <c r="E414" s="15">
        <v>2015</v>
      </c>
      <c r="F414" s="15" t="s">
        <v>94</v>
      </c>
      <c r="G414" s="15">
        <v>2</v>
      </c>
      <c r="H414" s="51">
        <v>0</v>
      </c>
      <c r="I414" s="50">
        <f t="shared" si="20"/>
        <v>0</v>
      </c>
      <c r="J414" s="50">
        <f t="shared" si="21"/>
        <v>0</v>
      </c>
      <c r="K414" s="50">
        <f t="shared" si="22"/>
        <v>0</v>
      </c>
      <c r="L414" s="15"/>
      <c r="M414" s="15"/>
      <c r="N414" s="15"/>
      <c r="O414" s="15"/>
      <c r="P414" s="15"/>
      <c r="Q414" s="15"/>
      <c r="R414" s="15"/>
      <c r="S414" s="15"/>
    </row>
    <row r="415" spans="2:19" x14ac:dyDescent="0.3">
      <c r="B415" s="53">
        <v>2020</v>
      </c>
      <c r="C415" s="15" t="s">
        <v>340</v>
      </c>
      <c r="D415" s="15" t="s">
        <v>339</v>
      </c>
      <c r="E415" s="15">
        <v>2020</v>
      </c>
      <c r="F415" s="15" t="s">
        <v>77</v>
      </c>
      <c r="G415" s="15">
        <v>5</v>
      </c>
      <c r="H415" s="51">
        <v>1</v>
      </c>
      <c r="I415" s="50">
        <f t="shared" si="20"/>
        <v>0</v>
      </c>
      <c r="J415" s="50">
        <f t="shared" si="21"/>
        <v>0</v>
      </c>
      <c r="K415" s="50">
        <f t="shared" si="22"/>
        <v>1</v>
      </c>
      <c r="L415" s="15"/>
      <c r="M415" s="15"/>
      <c r="N415" s="15"/>
      <c r="O415" s="15"/>
      <c r="P415" s="15"/>
      <c r="Q415" s="15"/>
      <c r="R415" s="15"/>
      <c r="S415" s="15"/>
    </row>
    <row r="416" spans="2:19" x14ac:dyDescent="0.3">
      <c r="B416" s="53">
        <v>2020</v>
      </c>
      <c r="C416" s="15" t="s">
        <v>338</v>
      </c>
      <c r="D416" s="15" t="s">
        <v>88</v>
      </c>
      <c r="E416" s="15">
        <v>2017</v>
      </c>
      <c r="F416" s="15" t="s">
        <v>77</v>
      </c>
      <c r="G416" s="15">
        <v>5</v>
      </c>
      <c r="H416" s="51">
        <v>8</v>
      </c>
      <c r="I416" s="50">
        <f t="shared" si="20"/>
        <v>0</v>
      </c>
      <c r="J416" s="50">
        <f t="shared" si="21"/>
        <v>0</v>
      </c>
      <c r="K416" s="50">
        <f t="shared" si="22"/>
        <v>8</v>
      </c>
      <c r="L416" s="15"/>
      <c r="M416" s="15"/>
      <c r="N416" s="15"/>
      <c r="O416" s="15"/>
      <c r="P416" s="15"/>
      <c r="Q416" s="15"/>
      <c r="R416" s="15"/>
      <c r="S416" s="15"/>
    </row>
    <row r="417" spans="2:19" x14ac:dyDescent="0.3">
      <c r="B417" s="53">
        <v>2020</v>
      </c>
      <c r="C417" s="15" t="s">
        <v>337</v>
      </c>
      <c r="D417" s="15" t="s">
        <v>336</v>
      </c>
      <c r="E417" s="15">
        <v>2014</v>
      </c>
      <c r="F417" s="15" t="s">
        <v>82</v>
      </c>
      <c r="G417" s="15">
        <v>5</v>
      </c>
      <c r="H417" s="51">
        <v>30</v>
      </c>
      <c r="I417" s="50">
        <f t="shared" si="20"/>
        <v>0</v>
      </c>
      <c r="J417" s="50">
        <f t="shared" si="21"/>
        <v>0</v>
      </c>
      <c r="K417" s="50">
        <f t="shared" si="22"/>
        <v>30</v>
      </c>
      <c r="L417" s="15"/>
      <c r="M417" s="15"/>
      <c r="N417" s="15"/>
      <c r="O417" s="15"/>
      <c r="P417" s="15"/>
      <c r="Q417" s="15"/>
      <c r="R417" s="15"/>
      <c r="S417" s="15"/>
    </row>
    <row r="418" spans="2:19" x14ac:dyDescent="0.3">
      <c r="B418" s="53">
        <v>2020</v>
      </c>
      <c r="C418" s="15" t="s">
        <v>335</v>
      </c>
      <c r="D418" s="15" t="s">
        <v>334</v>
      </c>
      <c r="E418" s="15">
        <v>2019</v>
      </c>
      <c r="F418" s="15" t="s">
        <v>82</v>
      </c>
      <c r="G418" s="15">
        <v>5</v>
      </c>
      <c r="H418" s="51">
        <v>27</v>
      </c>
      <c r="I418" s="50">
        <f t="shared" si="20"/>
        <v>0</v>
      </c>
      <c r="J418" s="50">
        <f t="shared" si="21"/>
        <v>0</v>
      </c>
      <c r="K418" s="50">
        <f t="shared" si="22"/>
        <v>27</v>
      </c>
      <c r="L418" s="15"/>
      <c r="M418" s="15"/>
      <c r="N418" s="15"/>
      <c r="O418" s="15"/>
      <c r="P418" s="15"/>
      <c r="Q418" s="15"/>
      <c r="R418" s="15"/>
      <c r="S418" s="15"/>
    </row>
    <row r="419" spans="2:19" x14ac:dyDescent="0.3">
      <c r="B419" s="53">
        <v>2020</v>
      </c>
      <c r="C419" s="15" t="s">
        <v>333</v>
      </c>
      <c r="D419" s="15" t="s">
        <v>332</v>
      </c>
      <c r="E419" s="15">
        <v>2017</v>
      </c>
      <c r="F419" s="15" t="s">
        <v>82</v>
      </c>
      <c r="G419" s="15">
        <v>5</v>
      </c>
      <c r="H419" s="51">
        <v>0</v>
      </c>
      <c r="I419" s="50">
        <f t="shared" si="20"/>
        <v>0</v>
      </c>
      <c r="J419" s="50">
        <f t="shared" si="21"/>
        <v>0</v>
      </c>
      <c r="K419" s="50">
        <f t="shared" si="22"/>
        <v>0</v>
      </c>
      <c r="L419" s="15"/>
      <c r="M419" s="15"/>
      <c r="N419" s="15"/>
      <c r="O419" s="15"/>
      <c r="P419" s="15"/>
      <c r="Q419" s="15"/>
      <c r="R419" s="15"/>
      <c r="S419" s="15"/>
    </row>
    <row r="420" spans="2:19" x14ac:dyDescent="0.3">
      <c r="B420" s="53">
        <v>2020</v>
      </c>
      <c r="C420" s="15" t="s">
        <v>331</v>
      </c>
      <c r="D420" s="15" t="s">
        <v>330</v>
      </c>
      <c r="E420" s="15">
        <v>2018</v>
      </c>
      <c r="F420" s="15" t="s">
        <v>90</v>
      </c>
      <c r="G420" s="15">
        <v>5</v>
      </c>
      <c r="H420" s="51">
        <v>0</v>
      </c>
      <c r="I420" s="50">
        <f t="shared" si="20"/>
        <v>0</v>
      </c>
      <c r="J420" s="50">
        <f t="shared" si="21"/>
        <v>0</v>
      </c>
      <c r="K420" s="50">
        <f t="shared" si="22"/>
        <v>0</v>
      </c>
      <c r="L420" s="15"/>
      <c r="M420" s="15"/>
      <c r="N420" s="15"/>
      <c r="O420" s="15"/>
      <c r="P420" s="15"/>
      <c r="Q420" s="15"/>
      <c r="R420" s="15"/>
      <c r="S420" s="15"/>
    </row>
    <row r="421" spans="2:19" x14ac:dyDescent="0.3">
      <c r="B421" s="53">
        <v>2020</v>
      </c>
      <c r="C421" s="15" t="s">
        <v>329</v>
      </c>
      <c r="D421" s="15" t="s">
        <v>88</v>
      </c>
      <c r="E421" s="15">
        <v>2013</v>
      </c>
      <c r="F421" s="15" t="s">
        <v>90</v>
      </c>
      <c r="G421" s="15">
        <v>5</v>
      </c>
      <c r="H421" s="51">
        <v>0</v>
      </c>
      <c r="I421" s="50">
        <f t="shared" si="20"/>
        <v>0</v>
      </c>
      <c r="J421" s="50">
        <f t="shared" si="21"/>
        <v>0</v>
      </c>
      <c r="K421" s="50">
        <f t="shared" si="22"/>
        <v>0</v>
      </c>
      <c r="L421" s="15"/>
      <c r="M421" s="15"/>
      <c r="N421" s="15"/>
      <c r="O421" s="15"/>
      <c r="P421" s="15"/>
      <c r="Q421" s="15"/>
      <c r="R421" s="15"/>
      <c r="S421" s="15"/>
    </row>
    <row r="422" spans="2:19" x14ac:dyDescent="0.3">
      <c r="B422" s="53">
        <v>2020</v>
      </c>
      <c r="C422" s="15" t="s">
        <v>328</v>
      </c>
      <c r="D422" s="15" t="s">
        <v>327</v>
      </c>
      <c r="E422" s="15">
        <v>2014</v>
      </c>
      <c r="F422" s="15" t="s">
        <v>82</v>
      </c>
      <c r="G422" s="15">
        <v>5</v>
      </c>
      <c r="H422" s="51">
        <v>0</v>
      </c>
      <c r="I422" s="50">
        <f t="shared" si="20"/>
        <v>0</v>
      </c>
      <c r="J422" s="50">
        <f t="shared" si="21"/>
        <v>0</v>
      </c>
      <c r="K422" s="50">
        <f t="shared" si="22"/>
        <v>0</v>
      </c>
      <c r="L422" s="15"/>
      <c r="M422" s="15"/>
      <c r="N422" s="15"/>
      <c r="O422" s="15"/>
      <c r="P422" s="15"/>
      <c r="Q422" s="15"/>
      <c r="R422" s="15"/>
      <c r="S422" s="15"/>
    </row>
    <row r="423" spans="2:19" x14ac:dyDescent="0.3">
      <c r="B423" s="53">
        <v>2020</v>
      </c>
      <c r="C423" s="15" t="s">
        <v>326</v>
      </c>
      <c r="D423" s="15" t="s">
        <v>325</v>
      </c>
      <c r="E423" s="15">
        <v>2015</v>
      </c>
      <c r="F423" s="15" t="s">
        <v>77</v>
      </c>
      <c r="G423" s="15">
        <v>5</v>
      </c>
      <c r="H423" s="51">
        <v>0</v>
      </c>
      <c r="I423" s="50">
        <f t="shared" ref="I423:I486" si="23">IF(G423&lt;4,H423,0)</f>
        <v>0</v>
      </c>
      <c r="J423" s="50">
        <f t="shared" ref="J423:J486" si="24">IF(G423=4,H423,0)</f>
        <v>0</v>
      </c>
      <c r="K423" s="50">
        <f t="shared" ref="K423:K486" si="25">IF(G423=5,H423,0)</f>
        <v>0</v>
      </c>
      <c r="L423" s="15"/>
      <c r="M423" s="15"/>
      <c r="N423" s="15"/>
      <c r="O423" s="15"/>
      <c r="P423" s="15"/>
      <c r="Q423" s="15"/>
      <c r="R423" s="15"/>
      <c r="S423" s="15"/>
    </row>
    <row r="424" spans="2:19" x14ac:dyDescent="0.3">
      <c r="B424" s="53">
        <v>2020</v>
      </c>
      <c r="C424" s="15" t="s">
        <v>324</v>
      </c>
      <c r="D424" s="15" t="s">
        <v>323</v>
      </c>
      <c r="E424" s="15">
        <v>2019</v>
      </c>
      <c r="F424" s="15" t="s">
        <v>82</v>
      </c>
      <c r="G424" s="15">
        <v>5</v>
      </c>
      <c r="H424" s="51">
        <v>4</v>
      </c>
      <c r="I424" s="50">
        <f t="shared" si="23"/>
        <v>0</v>
      </c>
      <c r="J424" s="50">
        <f t="shared" si="24"/>
        <v>0</v>
      </c>
      <c r="K424" s="50">
        <f t="shared" si="25"/>
        <v>4</v>
      </c>
      <c r="L424" s="15"/>
      <c r="M424" s="15"/>
      <c r="N424" s="15"/>
      <c r="O424" s="15"/>
      <c r="P424" s="15"/>
      <c r="Q424" s="15"/>
      <c r="R424" s="15"/>
      <c r="S424" s="15"/>
    </row>
    <row r="425" spans="2:19" x14ac:dyDescent="0.3">
      <c r="B425" s="53">
        <v>2020</v>
      </c>
      <c r="C425" s="15" t="s">
        <v>322</v>
      </c>
      <c r="D425" s="15" t="s">
        <v>88</v>
      </c>
      <c r="E425" s="15">
        <v>2013</v>
      </c>
      <c r="F425" s="15" t="s">
        <v>85</v>
      </c>
      <c r="G425" s="15">
        <v>5</v>
      </c>
      <c r="H425" s="51">
        <v>2</v>
      </c>
      <c r="I425" s="50">
        <f t="shared" si="23"/>
        <v>0</v>
      </c>
      <c r="J425" s="50">
        <f t="shared" si="24"/>
        <v>0</v>
      </c>
      <c r="K425" s="50">
        <f t="shared" si="25"/>
        <v>2</v>
      </c>
      <c r="L425" s="15"/>
      <c r="M425" s="15"/>
      <c r="N425" s="15"/>
      <c r="O425" s="15"/>
      <c r="P425" s="15"/>
      <c r="Q425" s="15"/>
      <c r="R425" s="15"/>
      <c r="S425" s="15"/>
    </row>
    <row r="426" spans="2:19" x14ac:dyDescent="0.3">
      <c r="B426" s="53">
        <v>2020</v>
      </c>
      <c r="C426" s="15" t="s">
        <v>321</v>
      </c>
      <c r="D426" s="15" t="s">
        <v>315</v>
      </c>
      <c r="E426" s="15">
        <v>2015</v>
      </c>
      <c r="F426" s="15" t="s">
        <v>94</v>
      </c>
      <c r="G426" s="15">
        <v>4</v>
      </c>
      <c r="H426" s="51">
        <v>0</v>
      </c>
      <c r="I426" s="50">
        <f t="shared" si="23"/>
        <v>0</v>
      </c>
      <c r="J426" s="50">
        <f t="shared" si="24"/>
        <v>0</v>
      </c>
      <c r="K426" s="50">
        <f t="shared" si="25"/>
        <v>0</v>
      </c>
      <c r="L426" s="15"/>
      <c r="M426" s="15"/>
      <c r="N426" s="15"/>
      <c r="O426" s="15"/>
      <c r="P426" s="15"/>
      <c r="Q426" s="15"/>
      <c r="R426" s="15"/>
      <c r="S426" s="15"/>
    </row>
    <row r="427" spans="2:19" x14ac:dyDescent="0.3">
      <c r="B427" s="53">
        <v>2020</v>
      </c>
      <c r="C427" s="15" t="s">
        <v>320</v>
      </c>
      <c r="D427" s="15" t="s">
        <v>319</v>
      </c>
      <c r="E427" s="15">
        <v>2019</v>
      </c>
      <c r="F427" s="15" t="s">
        <v>117</v>
      </c>
      <c r="G427" s="15">
        <v>5</v>
      </c>
      <c r="H427" s="51">
        <v>8</v>
      </c>
      <c r="I427" s="50">
        <f t="shared" si="23"/>
        <v>0</v>
      </c>
      <c r="J427" s="50">
        <f t="shared" si="24"/>
        <v>0</v>
      </c>
      <c r="K427" s="50">
        <f t="shared" si="25"/>
        <v>8</v>
      </c>
      <c r="L427" s="15"/>
      <c r="M427" s="15"/>
      <c r="N427" s="15"/>
      <c r="O427" s="15"/>
      <c r="P427" s="15"/>
      <c r="Q427" s="15"/>
      <c r="R427" s="15"/>
      <c r="S427" s="15"/>
    </row>
    <row r="428" spans="2:19" x14ac:dyDescent="0.3">
      <c r="B428" s="53">
        <v>2020</v>
      </c>
      <c r="C428" s="15" t="s">
        <v>318</v>
      </c>
      <c r="D428" s="15" t="s">
        <v>317</v>
      </c>
      <c r="E428" s="15">
        <v>2018</v>
      </c>
      <c r="F428" s="15" t="s">
        <v>90</v>
      </c>
      <c r="G428" s="15">
        <v>5</v>
      </c>
      <c r="H428" s="51">
        <v>0</v>
      </c>
      <c r="I428" s="50">
        <f t="shared" si="23"/>
        <v>0</v>
      </c>
      <c r="J428" s="50">
        <f t="shared" si="24"/>
        <v>0</v>
      </c>
      <c r="K428" s="50">
        <f t="shared" si="25"/>
        <v>0</v>
      </c>
      <c r="L428" s="15"/>
      <c r="M428" s="15"/>
      <c r="N428" s="15"/>
      <c r="O428" s="15"/>
      <c r="P428" s="15"/>
      <c r="Q428" s="15"/>
      <c r="R428" s="15"/>
      <c r="S428" s="15"/>
    </row>
    <row r="429" spans="2:19" x14ac:dyDescent="0.3">
      <c r="B429" s="53">
        <v>2020</v>
      </c>
      <c r="C429" s="15" t="s">
        <v>316</v>
      </c>
      <c r="D429" s="15" t="s">
        <v>315</v>
      </c>
      <c r="E429" s="15">
        <v>2015</v>
      </c>
      <c r="F429" s="15" t="s">
        <v>94</v>
      </c>
      <c r="G429" s="15">
        <v>4</v>
      </c>
      <c r="H429" s="51">
        <v>1</v>
      </c>
      <c r="I429" s="50">
        <f t="shared" si="23"/>
        <v>0</v>
      </c>
      <c r="J429" s="50">
        <f t="shared" si="24"/>
        <v>1</v>
      </c>
      <c r="K429" s="50">
        <f t="shared" si="25"/>
        <v>0</v>
      </c>
      <c r="L429" s="15"/>
      <c r="M429" s="15"/>
      <c r="N429" s="15"/>
      <c r="O429" s="15"/>
      <c r="P429" s="15"/>
      <c r="Q429" s="15"/>
      <c r="R429" s="15"/>
      <c r="S429" s="15"/>
    </row>
    <row r="430" spans="2:19" x14ac:dyDescent="0.3">
      <c r="B430" s="53">
        <v>2020</v>
      </c>
      <c r="C430" s="15" t="s">
        <v>314</v>
      </c>
      <c r="D430" s="15" t="s">
        <v>313</v>
      </c>
      <c r="E430" s="15">
        <v>2019</v>
      </c>
      <c r="F430" s="15" t="s">
        <v>82</v>
      </c>
      <c r="G430" s="15">
        <v>5</v>
      </c>
      <c r="H430" s="51">
        <v>24</v>
      </c>
      <c r="I430" s="50">
        <f t="shared" si="23"/>
        <v>0</v>
      </c>
      <c r="J430" s="50">
        <f t="shared" si="24"/>
        <v>0</v>
      </c>
      <c r="K430" s="50">
        <f t="shared" si="25"/>
        <v>24</v>
      </c>
      <c r="L430" s="15"/>
      <c r="M430" s="15"/>
      <c r="N430" s="15"/>
      <c r="O430" s="15"/>
      <c r="P430" s="15"/>
      <c r="Q430" s="15"/>
      <c r="R430" s="15"/>
      <c r="S430" s="15"/>
    </row>
    <row r="431" spans="2:19" x14ac:dyDescent="0.3">
      <c r="B431" s="53">
        <v>2020</v>
      </c>
      <c r="C431" s="15" t="s">
        <v>312</v>
      </c>
      <c r="D431" s="15" t="s">
        <v>88</v>
      </c>
      <c r="E431" s="15">
        <v>2017</v>
      </c>
      <c r="F431" s="15" t="s">
        <v>82</v>
      </c>
      <c r="G431" s="15">
        <v>5</v>
      </c>
      <c r="H431" s="51">
        <v>32</v>
      </c>
      <c r="I431" s="50">
        <f t="shared" si="23"/>
        <v>0</v>
      </c>
      <c r="J431" s="50">
        <f t="shared" si="24"/>
        <v>0</v>
      </c>
      <c r="K431" s="50">
        <f t="shared" si="25"/>
        <v>32</v>
      </c>
      <c r="L431" s="15"/>
      <c r="M431" s="15"/>
      <c r="N431" s="15"/>
      <c r="O431" s="15"/>
      <c r="P431" s="15"/>
      <c r="Q431" s="15"/>
      <c r="R431" s="15"/>
      <c r="S431" s="15"/>
    </row>
    <row r="432" spans="2:19" x14ac:dyDescent="0.3">
      <c r="B432" s="53">
        <v>2020</v>
      </c>
      <c r="C432" s="15" t="s">
        <v>311</v>
      </c>
      <c r="D432" s="15" t="s">
        <v>310</v>
      </c>
      <c r="E432" s="15">
        <v>2020</v>
      </c>
      <c r="F432" s="15" t="s">
        <v>117</v>
      </c>
      <c r="G432" s="15">
        <v>5</v>
      </c>
      <c r="H432" s="51">
        <v>0</v>
      </c>
      <c r="I432" s="50">
        <f t="shared" si="23"/>
        <v>0</v>
      </c>
      <c r="J432" s="50">
        <f t="shared" si="24"/>
        <v>0</v>
      </c>
      <c r="K432" s="50">
        <f t="shared" si="25"/>
        <v>0</v>
      </c>
      <c r="L432" s="15"/>
      <c r="M432" s="15"/>
      <c r="N432" s="15"/>
      <c r="O432" s="15"/>
      <c r="P432" s="15"/>
      <c r="Q432" s="15"/>
      <c r="R432" s="15"/>
      <c r="S432" s="15"/>
    </row>
    <row r="433" spans="2:19" x14ac:dyDescent="0.3">
      <c r="B433" s="53">
        <v>2020</v>
      </c>
      <c r="C433" s="15" t="s">
        <v>309</v>
      </c>
      <c r="D433" s="15" t="s">
        <v>308</v>
      </c>
      <c r="E433" s="15">
        <v>2015</v>
      </c>
      <c r="F433" s="15" t="s">
        <v>307</v>
      </c>
      <c r="G433" s="15">
        <v>4</v>
      </c>
      <c r="H433" s="51">
        <v>3</v>
      </c>
      <c r="I433" s="50">
        <f t="shared" si="23"/>
        <v>0</v>
      </c>
      <c r="J433" s="50">
        <f t="shared" si="24"/>
        <v>3</v>
      </c>
      <c r="K433" s="50">
        <f t="shared" si="25"/>
        <v>0</v>
      </c>
      <c r="L433" s="15"/>
      <c r="M433" s="15"/>
      <c r="N433" s="15"/>
      <c r="O433" s="15"/>
      <c r="P433" s="15"/>
      <c r="Q433" s="15"/>
      <c r="R433" s="15"/>
      <c r="S433" s="15"/>
    </row>
    <row r="434" spans="2:19" x14ac:dyDescent="0.3">
      <c r="B434" s="53">
        <v>2020</v>
      </c>
      <c r="C434" s="15" t="s">
        <v>306</v>
      </c>
      <c r="D434" s="15" t="s">
        <v>305</v>
      </c>
      <c r="E434" s="15">
        <v>2018</v>
      </c>
      <c r="F434" s="15" t="s">
        <v>117</v>
      </c>
      <c r="G434" s="15">
        <v>5</v>
      </c>
      <c r="H434" s="51">
        <v>25</v>
      </c>
      <c r="I434" s="50">
        <f t="shared" si="23"/>
        <v>0</v>
      </c>
      <c r="J434" s="50">
        <f t="shared" si="24"/>
        <v>0</v>
      </c>
      <c r="K434" s="50">
        <f t="shared" si="25"/>
        <v>25</v>
      </c>
      <c r="L434" s="15"/>
      <c r="M434" s="15"/>
      <c r="N434" s="15"/>
      <c r="O434" s="15"/>
      <c r="P434" s="15"/>
      <c r="Q434" s="15"/>
      <c r="R434" s="15"/>
      <c r="S434" s="15"/>
    </row>
    <row r="435" spans="2:19" x14ac:dyDescent="0.3">
      <c r="B435" s="53">
        <v>2020</v>
      </c>
      <c r="C435" s="15" t="s">
        <v>304</v>
      </c>
      <c r="D435" s="15" t="s">
        <v>303</v>
      </c>
      <c r="E435" s="15">
        <v>2019</v>
      </c>
      <c r="F435" s="15" t="s">
        <v>101</v>
      </c>
      <c r="G435" s="15">
        <v>5</v>
      </c>
      <c r="H435" s="51">
        <v>3</v>
      </c>
      <c r="I435" s="50">
        <f t="shared" si="23"/>
        <v>0</v>
      </c>
      <c r="J435" s="50">
        <f t="shared" si="24"/>
        <v>0</v>
      </c>
      <c r="K435" s="50">
        <f t="shared" si="25"/>
        <v>3</v>
      </c>
      <c r="L435" s="15"/>
      <c r="M435" s="15"/>
      <c r="N435" s="15"/>
      <c r="O435" s="15"/>
      <c r="P435" s="15"/>
      <c r="Q435" s="15"/>
      <c r="R435" s="15"/>
      <c r="S435" s="15"/>
    </row>
    <row r="436" spans="2:19" x14ac:dyDescent="0.3">
      <c r="B436" s="53">
        <v>2020</v>
      </c>
      <c r="C436" s="15" t="s">
        <v>302</v>
      </c>
      <c r="D436" s="15" t="s">
        <v>301</v>
      </c>
      <c r="E436" s="15">
        <v>2014</v>
      </c>
      <c r="F436" s="15" t="s">
        <v>90</v>
      </c>
      <c r="G436" s="15">
        <v>5</v>
      </c>
      <c r="H436" s="51">
        <v>4</v>
      </c>
      <c r="I436" s="50">
        <f t="shared" si="23"/>
        <v>0</v>
      </c>
      <c r="J436" s="50">
        <f t="shared" si="24"/>
        <v>0</v>
      </c>
      <c r="K436" s="50">
        <f t="shared" si="25"/>
        <v>4</v>
      </c>
      <c r="L436" s="15"/>
      <c r="M436" s="15"/>
      <c r="N436" s="15"/>
      <c r="O436" s="15"/>
      <c r="P436" s="15"/>
      <c r="Q436" s="15"/>
      <c r="R436" s="15"/>
      <c r="S436" s="15"/>
    </row>
    <row r="437" spans="2:19" x14ac:dyDescent="0.3">
      <c r="B437" s="53">
        <v>2020</v>
      </c>
      <c r="C437" s="15" t="s">
        <v>300</v>
      </c>
      <c r="D437" s="15" t="s">
        <v>88</v>
      </c>
      <c r="E437" s="15">
        <v>2017</v>
      </c>
      <c r="F437" s="15" t="s">
        <v>90</v>
      </c>
      <c r="G437" s="15">
        <v>5</v>
      </c>
      <c r="H437" s="51">
        <v>0</v>
      </c>
      <c r="I437" s="50">
        <f t="shared" si="23"/>
        <v>0</v>
      </c>
      <c r="J437" s="50">
        <f t="shared" si="24"/>
        <v>0</v>
      </c>
      <c r="K437" s="50">
        <f t="shared" si="25"/>
        <v>0</v>
      </c>
      <c r="L437" s="15"/>
      <c r="M437" s="15"/>
      <c r="N437" s="15"/>
      <c r="O437" s="15"/>
      <c r="P437" s="15"/>
      <c r="Q437" s="15"/>
      <c r="R437" s="15"/>
      <c r="S437" s="15"/>
    </row>
    <row r="438" spans="2:19" x14ac:dyDescent="0.3">
      <c r="B438" s="53">
        <v>2020</v>
      </c>
      <c r="C438" s="15" t="s">
        <v>299</v>
      </c>
      <c r="D438" s="15" t="s">
        <v>88</v>
      </c>
      <c r="E438" s="15">
        <v>2013</v>
      </c>
      <c r="F438" s="15" t="s">
        <v>101</v>
      </c>
      <c r="G438" s="15">
        <v>4</v>
      </c>
      <c r="H438" s="51">
        <v>0</v>
      </c>
      <c r="I438" s="50">
        <f t="shared" si="23"/>
        <v>0</v>
      </c>
      <c r="J438" s="50">
        <f t="shared" si="24"/>
        <v>0</v>
      </c>
      <c r="K438" s="50">
        <f t="shared" si="25"/>
        <v>0</v>
      </c>
      <c r="L438" s="15"/>
      <c r="M438" s="15"/>
      <c r="N438" s="15"/>
      <c r="O438" s="15"/>
      <c r="P438" s="15"/>
      <c r="Q438" s="15"/>
      <c r="R438" s="15"/>
      <c r="S438" s="15"/>
    </row>
    <row r="439" spans="2:19" x14ac:dyDescent="0.3">
      <c r="B439" s="53">
        <v>2020</v>
      </c>
      <c r="C439" s="15" t="s">
        <v>298</v>
      </c>
      <c r="D439" s="15" t="s">
        <v>297</v>
      </c>
      <c r="E439" s="15">
        <v>2019</v>
      </c>
      <c r="F439" s="15" t="s">
        <v>117</v>
      </c>
      <c r="G439" s="15">
        <v>5</v>
      </c>
      <c r="H439" s="51">
        <v>6</v>
      </c>
      <c r="I439" s="50">
        <f t="shared" si="23"/>
        <v>0</v>
      </c>
      <c r="J439" s="50">
        <f t="shared" si="24"/>
        <v>0</v>
      </c>
      <c r="K439" s="50">
        <f t="shared" si="25"/>
        <v>6</v>
      </c>
      <c r="L439" s="15"/>
      <c r="M439" s="15"/>
      <c r="N439" s="15"/>
      <c r="O439" s="15"/>
      <c r="P439" s="15"/>
      <c r="Q439" s="15"/>
      <c r="R439" s="15"/>
      <c r="S439" s="15"/>
    </row>
    <row r="440" spans="2:19" x14ac:dyDescent="0.3">
      <c r="B440" s="53">
        <v>2020</v>
      </c>
      <c r="C440" s="15" t="s">
        <v>296</v>
      </c>
      <c r="D440" s="15" t="s">
        <v>88</v>
      </c>
      <c r="E440" s="15">
        <v>2013</v>
      </c>
      <c r="F440" s="15" t="s">
        <v>117</v>
      </c>
      <c r="G440" s="15">
        <v>5</v>
      </c>
      <c r="H440" s="51">
        <v>0</v>
      </c>
      <c r="I440" s="50">
        <f t="shared" si="23"/>
        <v>0</v>
      </c>
      <c r="J440" s="50">
        <f t="shared" si="24"/>
        <v>0</v>
      </c>
      <c r="K440" s="50">
        <f t="shared" si="25"/>
        <v>0</v>
      </c>
      <c r="L440" s="15"/>
      <c r="M440" s="15"/>
      <c r="N440" s="15"/>
      <c r="O440" s="15"/>
      <c r="P440" s="15"/>
      <c r="Q440" s="15"/>
      <c r="R440" s="15"/>
      <c r="S440" s="15"/>
    </row>
    <row r="441" spans="2:19" x14ac:dyDescent="0.3">
      <c r="B441" s="53">
        <v>2020</v>
      </c>
      <c r="C441" s="15" t="s">
        <v>295</v>
      </c>
      <c r="D441" s="15" t="s">
        <v>88</v>
      </c>
      <c r="E441" s="15">
        <v>2016</v>
      </c>
      <c r="F441" s="15" t="s">
        <v>85</v>
      </c>
      <c r="G441" s="15">
        <v>5</v>
      </c>
      <c r="H441" s="51">
        <v>0</v>
      </c>
      <c r="I441" s="50">
        <f t="shared" si="23"/>
        <v>0</v>
      </c>
      <c r="J441" s="50">
        <f t="shared" si="24"/>
        <v>0</v>
      </c>
      <c r="K441" s="50">
        <f t="shared" si="25"/>
        <v>0</v>
      </c>
      <c r="L441" s="15"/>
      <c r="M441" s="15"/>
      <c r="N441" s="15"/>
      <c r="O441" s="15"/>
      <c r="P441" s="15"/>
      <c r="Q441" s="15"/>
      <c r="R441" s="15"/>
      <c r="S441" s="15"/>
    </row>
    <row r="442" spans="2:19" x14ac:dyDescent="0.3">
      <c r="B442" s="53">
        <v>2020</v>
      </c>
      <c r="C442" s="15" t="s">
        <v>294</v>
      </c>
      <c r="D442" s="15" t="s">
        <v>293</v>
      </c>
      <c r="E442" s="15">
        <v>2016</v>
      </c>
      <c r="F442" s="15" t="s">
        <v>85</v>
      </c>
      <c r="G442" s="15">
        <v>5</v>
      </c>
      <c r="H442" s="51">
        <v>12</v>
      </c>
      <c r="I442" s="50">
        <f t="shared" si="23"/>
        <v>0</v>
      </c>
      <c r="J442" s="50">
        <f t="shared" si="24"/>
        <v>0</v>
      </c>
      <c r="K442" s="50">
        <f t="shared" si="25"/>
        <v>12</v>
      </c>
      <c r="L442" s="15"/>
      <c r="M442" s="15"/>
      <c r="N442" s="15"/>
      <c r="O442" s="15"/>
      <c r="P442" s="15"/>
      <c r="Q442" s="15"/>
      <c r="R442" s="15"/>
      <c r="S442" s="15"/>
    </row>
    <row r="443" spans="2:19" x14ac:dyDescent="0.3">
      <c r="B443" s="53">
        <v>2020</v>
      </c>
      <c r="C443" s="15" t="s">
        <v>292</v>
      </c>
      <c r="D443" s="15" t="s">
        <v>291</v>
      </c>
      <c r="E443" s="15">
        <v>2019</v>
      </c>
      <c r="F443" s="15" t="s">
        <v>82</v>
      </c>
      <c r="G443" s="15">
        <v>5</v>
      </c>
      <c r="H443" s="51">
        <v>0</v>
      </c>
      <c r="I443" s="50">
        <f t="shared" si="23"/>
        <v>0</v>
      </c>
      <c r="J443" s="50">
        <f t="shared" si="24"/>
        <v>0</v>
      </c>
      <c r="K443" s="50">
        <f t="shared" si="25"/>
        <v>0</v>
      </c>
      <c r="L443" s="15"/>
      <c r="M443" s="15"/>
      <c r="N443" s="15"/>
      <c r="O443" s="15"/>
      <c r="P443" s="15"/>
      <c r="Q443" s="15"/>
      <c r="R443" s="15"/>
      <c r="S443" s="15"/>
    </row>
    <row r="444" spans="2:19" x14ac:dyDescent="0.3">
      <c r="B444" s="53">
        <v>2020</v>
      </c>
      <c r="C444" s="15" t="s">
        <v>290</v>
      </c>
      <c r="D444" s="15" t="s">
        <v>289</v>
      </c>
      <c r="E444" s="15">
        <v>2019</v>
      </c>
      <c r="F444" s="15" t="s">
        <v>77</v>
      </c>
      <c r="G444" s="15">
        <v>5</v>
      </c>
      <c r="H444" s="51">
        <v>0</v>
      </c>
      <c r="I444" s="50">
        <f t="shared" si="23"/>
        <v>0</v>
      </c>
      <c r="J444" s="50">
        <f t="shared" si="24"/>
        <v>0</v>
      </c>
      <c r="K444" s="50">
        <f t="shared" si="25"/>
        <v>0</v>
      </c>
      <c r="L444" s="15"/>
      <c r="M444" s="15"/>
      <c r="N444" s="15"/>
      <c r="O444" s="15"/>
      <c r="P444" s="15"/>
      <c r="Q444" s="15"/>
      <c r="R444" s="15"/>
      <c r="S444" s="15"/>
    </row>
    <row r="445" spans="2:19" x14ac:dyDescent="0.3">
      <c r="B445" s="53">
        <v>2020</v>
      </c>
      <c r="C445" s="15" t="s">
        <v>288</v>
      </c>
      <c r="D445" s="15" t="s">
        <v>287</v>
      </c>
      <c r="E445" s="15">
        <v>2014</v>
      </c>
      <c r="F445" s="15" t="s">
        <v>82</v>
      </c>
      <c r="G445" s="15">
        <v>5</v>
      </c>
      <c r="H445" s="51">
        <v>6</v>
      </c>
      <c r="I445" s="50">
        <f t="shared" si="23"/>
        <v>0</v>
      </c>
      <c r="J445" s="50">
        <f t="shared" si="24"/>
        <v>0</v>
      </c>
      <c r="K445" s="50">
        <f t="shared" si="25"/>
        <v>6</v>
      </c>
      <c r="L445" s="15"/>
      <c r="M445" s="15"/>
      <c r="N445" s="15"/>
      <c r="O445" s="15"/>
      <c r="P445" s="15"/>
      <c r="Q445" s="15"/>
      <c r="R445" s="15"/>
      <c r="S445" s="15"/>
    </row>
    <row r="446" spans="2:19" x14ac:dyDescent="0.3">
      <c r="B446" s="53">
        <v>2020</v>
      </c>
      <c r="C446" s="15" t="s">
        <v>286</v>
      </c>
      <c r="D446" s="15" t="s">
        <v>285</v>
      </c>
      <c r="E446" s="15">
        <v>2019</v>
      </c>
      <c r="F446" s="15" t="s">
        <v>82</v>
      </c>
      <c r="G446" s="15">
        <v>5</v>
      </c>
      <c r="H446" s="51">
        <v>4</v>
      </c>
      <c r="I446" s="50">
        <f t="shared" si="23"/>
        <v>0</v>
      </c>
      <c r="J446" s="50">
        <f t="shared" si="24"/>
        <v>0</v>
      </c>
      <c r="K446" s="50">
        <f t="shared" si="25"/>
        <v>4</v>
      </c>
      <c r="L446" s="15"/>
      <c r="M446" s="15"/>
      <c r="N446" s="15"/>
      <c r="O446" s="15"/>
      <c r="P446" s="15"/>
      <c r="Q446" s="15"/>
      <c r="R446" s="15"/>
      <c r="S446" s="15"/>
    </row>
    <row r="447" spans="2:19" x14ac:dyDescent="0.3">
      <c r="B447" s="53">
        <v>2020</v>
      </c>
      <c r="C447" s="15" t="s">
        <v>284</v>
      </c>
      <c r="D447" s="15" t="s">
        <v>283</v>
      </c>
      <c r="E447" s="15">
        <v>2015</v>
      </c>
      <c r="F447" s="15" t="s">
        <v>82</v>
      </c>
      <c r="G447" s="15">
        <v>5</v>
      </c>
      <c r="H447" s="51">
        <v>18</v>
      </c>
      <c r="I447" s="50">
        <f t="shared" si="23"/>
        <v>0</v>
      </c>
      <c r="J447" s="50">
        <f t="shared" si="24"/>
        <v>0</v>
      </c>
      <c r="K447" s="50">
        <f t="shared" si="25"/>
        <v>18</v>
      </c>
      <c r="L447" s="15"/>
      <c r="M447" s="15"/>
      <c r="N447" s="15"/>
      <c r="O447" s="15"/>
      <c r="P447" s="15"/>
      <c r="Q447" s="15"/>
      <c r="R447" s="15"/>
      <c r="S447" s="15"/>
    </row>
    <row r="448" spans="2:19" x14ac:dyDescent="0.3">
      <c r="B448" s="53">
        <v>2020</v>
      </c>
      <c r="C448" s="15" t="s">
        <v>282</v>
      </c>
      <c r="D448" s="15" t="s">
        <v>281</v>
      </c>
      <c r="E448" s="15">
        <v>2019</v>
      </c>
      <c r="F448" s="15" t="s">
        <v>77</v>
      </c>
      <c r="G448" s="15">
        <v>5</v>
      </c>
      <c r="H448" s="51">
        <v>5</v>
      </c>
      <c r="I448" s="50">
        <f t="shared" si="23"/>
        <v>0</v>
      </c>
      <c r="J448" s="50">
        <f t="shared" si="24"/>
        <v>0</v>
      </c>
      <c r="K448" s="50">
        <f t="shared" si="25"/>
        <v>5</v>
      </c>
      <c r="L448" s="15"/>
      <c r="M448" s="15"/>
      <c r="N448" s="15"/>
      <c r="O448" s="15"/>
      <c r="P448" s="15"/>
      <c r="Q448" s="15"/>
      <c r="R448" s="15"/>
      <c r="S448" s="15"/>
    </row>
    <row r="449" spans="2:19" x14ac:dyDescent="0.3">
      <c r="B449" s="53">
        <v>2020</v>
      </c>
      <c r="C449" s="15" t="s">
        <v>280</v>
      </c>
      <c r="D449" s="15" t="s">
        <v>88</v>
      </c>
      <c r="E449" s="15">
        <v>2014</v>
      </c>
      <c r="F449" s="15" t="s">
        <v>99</v>
      </c>
      <c r="G449" s="15">
        <v>5</v>
      </c>
      <c r="H449" s="51">
        <v>5</v>
      </c>
      <c r="I449" s="50">
        <f t="shared" si="23"/>
        <v>0</v>
      </c>
      <c r="J449" s="50">
        <f t="shared" si="24"/>
        <v>0</v>
      </c>
      <c r="K449" s="50">
        <f t="shared" si="25"/>
        <v>5</v>
      </c>
      <c r="L449" s="15"/>
      <c r="M449" s="15"/>
      <c r="N449" s="15"/>
      <c r="O449" s="15"/>
      <c r="P449" s="15"/>
      <c r="Q449" s="15"/>
      <c r="R449" s="15"/>
      <c r="S449" s="15"/>
    </row>
    <row r="450" spans="2:19" x14ac:dyDescent="0.3">
      <c r="B450" s="53">
        <v>2020</v>
      </c>
      <c r="C450" s="15" t="s">
        <v>279</v>
      </c>
      <c r="D450" s="15" t="s">
        <v>278</v>
      </c>
      <c r="E450" s="15">
        <v>2017</v>
      </c>
      <c r="F450" s="15" t="s">
        <v>137</v>
      </c>
      <c r="G450" s="15">
        <v>5</v>
      </c>
      <c r="H450" s="51">
        <v>0</v>
      </c>
      <c r="I450" s="50">
        <f t="shared" si="23"/>
        <v>0</v>
      </c>
      <c r="J450" s="50">
        <f t="shared" si="24"/>
        <v>0</v>
      </c>
      <c r="K450" s="50">
        <f t="shared" si="25"/>
        <v>0</v>
      </c>
      <c r="L450" s="15"/>
      <c r="M450" s="15"/>
      <c r="N450" s="15"/>
      <c r="O450" s="15"/>
      <c r="P450" s="15"/>
      <c r="Q450" s="15"/>
      <c r="R450" s="15"/>
      <c r="S450" s="15"/>
    </row>
    <row r="451" spans="2:19" x14ac:dyDescent="0.3">
      <c r="B451" s="53">
        <v>2020</v>
      </c>
      <c r="C451" s="15" t="s">
        <v>277</v>
      </c>
      <c r="D451" s="15" t="s">
        <v>88</v>
      </c>
      <c r="E451" s="15">
        <v>2014</v>
      </c>
      <c r="F451" s="15" t="s">
        <v>94</v>
      </c>
      <c r="G451" s="15">
        <v>3</v>
      </c>
      <c r="H451" s="51">
        <v>0</v>
      </c>
      <c r="I451" s="50">
        <f t="shared" si="23"/>
        <v>0</v>
      </c>
      <c r="J451" s="50">
        <f t="shared" si="24"/>
        <v>0</v>
      </c>
      <c r="K451" s="50">
        <f t="shared" si="25"/>
        <v>0</v>
      </c>
      <c r="L451" s="15"/>
      <c r="M451" s="15"/>
      <c r="N451" s="15"/>
      <c r="O451" s="15"/>
      <c r="P451" s="15"/>
      <c r="Q451" s="15"/>
      <c r="R451" s="15"/>
      <c r="S451" s="15"/>
    </row>
    <row r="452" spans="2:19" x14ac:dyDescent="0.3">
      <c r="B452" s="53">
        <v>2020</v>
      </c>
      <c r="C452" s="15" t="s">
        <v>276</v>
      </c>
      <c r="D452" s="15" t="s">
        <v>88</v>
      </c>
      <c r="E452" s="15">
        <v>2019</v>
      </c>
      <c r="F452" s="15" t="s">
        <v>82</v>
      </c>
      <c r="G452" s="15">
        <v>5</v>
      </c>
      <c r="H452" s="51">
        <v>0</v>
      </c>
      <c r="I452" s="50">
        <f t="shared" si="23"/>
        <v>0</v>
      </c>
      <c r="J452" s="50">
        <f t="shared" si="24"/>
        <v>0</v>
      </c>
      <c r="K452" s="50">
        <f t="shared" si="25"/>
        <v>0</v>
      </c>
      <c r="L452" s="15"/>
      <c r="M452" s="15"/>
      <c r="N452" s="15"/>
      <c r="O452" s="15"/>
      <c r="P452" s="15"/>
      <c r="Q452" s="15"/>
      <c r="R452" s="15"/>
      <c r="S452" s="15"/>
    </row>
    <row r="453" spans="2:19" x14ac:dyDescent="0.3">
      <c r="B453" s="53">
        <v>2020</v>
      </c>
      <c r="C453" s="15" t="s">
        <v>275</v>
      </c>
      <c r="D453" s="15" t="s">
        <v>88</v>
      </c>
      <c r="E453" s="15">
        <v>2017</v>
      </c>
      <c r="F453" s="15" t="s">
        <v>117</v>
      </c>
      <c r="G453" s="15">
        <v>3</v>
      </c>
      <c r="H453" s="51">
        <v>1</v>
      </c>
      <c r="I453" s="50">
        <f t="shared" si="23"/>
        <v>1</v>
      </c>
      <c r="J453" s="50">
        <f t="shared" si="24"/>
        <v>0</v>
      </c>
      <c r="K453" s="50">
        <f t="shared" si="25"/>
        <v>0</v>
      </c>
      <c r="L453" s="15"/>
      <c r="M453" s="15"/>
      <c r="N453" s="15"/>
      <c r="O453" s="15"/>
      <c r="P453" s="15"/>
      <c r="Q453" s="15"/>
      <c r="R453" s="15"/>
      <c r="S453" s="15"/>
    </row>
    <row r="454" spans="2:19" x14ac:dyDescent="0.3">
      <c r="B454" s="53">
        <v>2020</v>
      </c>
      <c r="C454" s="15" t="s">
        <v>274</v>
      </c>
      <c r="D454" s="15" t="s">
        <v>88</v>
      </c>
      <c r="E454" s="15">
        <v>2019</v>
      </c>
      <c r="F454" s="15" t="s">
        <v>117</v>
      </c>
      <c r="G454" s="15">
        <v>5</v>
      </c>
      <c r="H454" s="51">
        <v>2</v>
      </c>
      <c r="I454" s="50">
        <f t="shared" si="23"/>
        <v>0</v>
      </c>
      <c r="J454" s="50">
        <f t="shared" si="24"/>
        <v>0</v>
      </c>
      <c r="K454" s="50">
        <f t="shared" si="25"/>
        <v>2</v>
      </c>
      <c r="L454" s="15"/>
      <c r="M454" s="15"/>
      <c r="N454" s="15"/>
      <c r="O454" s="15"/>
      <c r="P454" s="15"/>
      <c r="Q454" s="15"/>
      <c r="R454" s="15"/>
      <c r="S454" s="15"/>
    </row>
    <row r="455" spans="2:19" x14ac:dyDescent="0.3">
      <c r="B455" s="53">
        <v>2020</v>
      </c>
      <c r="C455" s="15" t="s">
        <v>273</v>
      </c>
      <c r="D455" s="15" t="s">
        <v>88</v>
      </c>
      <c r="E455" s="15">
        <v>2015</v>
      </c>
      <c r="F455" s="15" t="s">
        <v>94</v>
      </c>
      <c r="G455" s="15">
        <v>4</v>
      </c>
      <c r="H455" s="51">
        <v>0</v>
      </c>
      <c r="I455" s="50">
        <f t="shared" si="23"/>
        <v>0</v>
      </c>
      <c r="J455" s="50">
        <f t="shared" si="24"/>
        <v>0</v>
      </c>
      <c r="K455" s="50">
        <f t="shared" si="25"/>
        <v>0</v>
      </c>
      <c r="L455" s="15"/>
      <c r="M455" s="15"/>
      <c r="N455" s="15"/>
      <c r="O455" s="15"/>
      <c r="P455" s="15"/>
      <c r="Q455" s="15"/>
      <c r="R455" s="15"/>
      <c r="S455" s="15"/>
    </row>
    <row r="456" spans="2:19" x14ac:dyDescent="0.3">
      <c r="B456" s="53">
        <v>2020</v>
      </c>
      <c r="C456" s="15" t="s">
        <v>272</v>
      </c>
      <c r="D456" s="15" t="s">
        <v>88</v>
      </c>
      <c r="E456" s="15">
        <v>2017</v>
      </c>
      <c r="F456" s="15" t="s">
        <v>101</v>
      </c>
      <c r="G456" s="15">
        <v>5</v>
      </c>
      <c r="H456" s="51">
        <v>42</v>
      </c>
      <c r="I456" s="50">
        <f t="shared" si="23"/>
        <v>0</v>
      </c>
      <c r="J456" s="50">
        <f t="shared" si="24"/>
        <v>0</v>
      </c>
      <c r="K456" s="50">
        <f t="shared" si="25"/>
        <v>42</v>
      </c>
      <c r="L456" s="15"/>
      <c r="M456" s="15"/>
      <c r="N456" s="15"/>
      <c r="O456" s="15"/>
      <c r="P456" s="15"/>
      <c r="Q456" s="15"/>
      <c r="R456" s="15"/>
      <c r="S456" s="15"/>
    </row>
    <row r="457" spans="2:19" x14ac:dyDescent="0.3">
      <c r="B457" s="53">
        <v>2020</v>
      </c>
      <c r="C457" s="15" t="s">
        <v>271</v>
      </c>
      <c r="D457" s="15" t="s">
        <v>270</v>
      </c>
      <c r="E457" s="15">
        <v>2014</v>
      </c>
      <c r="F457" s="15" t="s">
        <v>94</v>
      </c>
      <c r="G457" s="15">
        <v>4</v>
      </c>
      <c r="H457" s="51">
        <v>6</v>
      </c>
      <c r="I457" s="50">
        <f t="shared" si="23"/>
        <v>0</v>
      </c>
      <c r="J457" s="50">
        <f t="shared" si="24"/>
        <v>6</v>
      </c>
      <c r="K457" s="50">
        <f t="shared" si="25"/>
        <v>0</v>
      </c>
      <c r="L457" s="15"/>
      <c r="M457" s="15"/>
      <c r="N457" s="15"/>
      <c r="O457" s="15"/>
      <c r="P457" s="15"/>
      <c r="Q457" s="15"/>
      <c r="R457" s="15"/>
      <c r="S457" s="15"/>
    </row>
    <row r="458" spans="2:19" x14ac:dyDescent="0.3">
      <c r="B458" s="53">
        <v>2020</v>
      </c>
      <c r="C458" s="15" t="s">
        <v>269</v>
      </c>
      <c r="D458" s="15" t="s">
        <v>268</v>
      </c>
      <c r="E458" s="15">
        <v>2017</v>
      </c>
      <c r="F458" s="15" t="s">
        <v>82</v>
      </c>
      <c r="G458" s="15">
        <v>5</v>
      </c>
      <c r="H458" s="51">
        <v>6</v>
      </c>
      <c r="I458" s="50">
        <f t="shared" si="23"/>
        <v>0</v>
      </c>
      <c r="J458" s="50">
        <f t="shared" si="24"/>
        <v>0</v>
      </c>
      <c r="K458" s="50">
        <f t="shared" si="25"/>
        <v>6</v>
      </c>
      <c r="L458" s="15"/>
      <c r="M458" s="15"/>
      <c r="N458" s="15"/>
      <c r="O458" s="15"/>
      <c r="P458" s="15"/>
      <c r="Q458" s="15"/>
      <c r="R458" s="15"/>
      <c r="S458" s="15"/>
    </row>
    <row r="459" spans="2:19" x14ac:dyDescent="0.3">
      <c r="B459" s="53">
        <v>2020</v>
      </c>
      <c r="C459" s="15" t="s">
        <v>267</v>
      </c>
      <c r="D459" s="15" t="s">
        <v>88</v>
      </c>
      <c r="E459" s="15">
        <v>2015</v>
      </c>
      <c r="F459" s="15" t="s">
        <v>137</v>
      </c>
      <c r="G459" s="15">
        <v>4</v>
      </c>
      <c r="H459" s="51">
        <v>0</v>
      </c>
      <c r="I459" s="50">
        <f t="shared" si="23"/>
        <v>0</v>
      </c>
      <c r="J459" s="50">
        <f t="shared" si="24"/>
        <v>0</v>
      </c>
      <c r="K459" s="50">
        <f t="shared" si="25"/>
        <v>0</v>
      </c>
      <c r="L459" s="15"/>
      <c r="M459" s="15"/>
      <c r="N459" s="15"/>
      <c r="O459" s="15"/>
      <c r="P459" s="15"/>
      <c r="Q459" s="15"/>
      <c r="R459" s="15"/>
      <c r="S459" s="15"/>
    </row>
    <row r="460" spans="2:19" x14ac:dyDescent="0.3">
      <c r="B460" s="53">
        <v>2020</v>
      </c>
      <c r="C460" s="15" t="s">
        <v>266</v>
      </c>
      <c r="D460" s="15" t="s">
        <v>88</v>
      </c>
      <c r="E460" s="15">
        <v>2013</v>
      </c>
      <c r="F460" s="15" t="s">
        <v>82</v>
      </c>
      <c r="G460" s="15">
        <v>5</v>
      </c>
      <c r="H460" s="51">
        <v>13</v>
      </c>
      <c r="I460" s="50">
        <f t="shared" si="23"/>
        <v>0</v>
      </c>
      <c r="J460" s="50">
        <f t="shared" si="24"/>
        <v>0</v>
      </c>
      <c r="K460" s="50">
        <f t="shared" si="25"/>
        <v>13</v>
      </c>
      <c r="L460" s="15"/>
      <c r="M460" s="15"/>
      <c r="N460" s="15"/>
      <c r="O460" s="15"/>
      <c r="P460" s="15"/>
      <c r="Q460" s="15"/>
      <c r="R460" s="15"/>
      <c r="S460" s="15"/>
    </row>
    <row r="461" spans="2:19" x14ac:dyDescent="0.3">
      <c r="B461" s="53">
        <v>2020</v>
      </c>
      <c r="C461" s="15" t="s">
        <v>265</v>
      </c>
      <c r="D461" s="15" t="s">
        <v>88</v>
      </c>
      <c r="E461" s="15">
        <v>2013</v>
      </c>
      <c r="F461" s="15" t="s">
        <v>94</v>
      </c>
      <c r="G461" s="15">
        <v>4</v>
      </c>
      <c r="H461" s="51">
        <v>42</v>
      </c>
      <c r="I461" s="50">
        <f t="shared" si="23"/>
        <v>0</v>
      </c>
      <c r="J461" s="50">
        <f t="shared" si="24"/>
        <v>42</v>
      </c>
      <c r="K461" s="50">
        <f t="shared" si="25"/>
        <v>0</v>
      </c>
      <c r="L461" s="15"/>
      <c r="M461" s="15"/>
      <c r="N461" s="15"/>
      <c r="O461" s="15"/>
      <c r="P461" s="15"/>
      <c r="Q461" s="15"/>
      <c r="R461" s="15"/>
      <c r="S461" s="15"/>
    </row>
    <row r="462" spans="2:19" x14ac:dyDescent="0.3">
      <c r="B462" s="53">
        <v>2020</v>
      </c>
      <c r="C462" s="15" t="s">
        <v>264</v>
      </c>
      <c r="D462" s="15" t="s">
        <v>88</v>
      </c>
      <c r="E462" s="15">
        <v>2014</v>
      </c>
      <c r="F462" s="15" t="s">
        <v>101</v>
      </c>
      <c r="G462" s="15">
        <v>3</v>
      </c>
      <c r="H462" s="51">
        <v>3</v>
      </c>
      <c r="I462" s="50">
        <f t="shared" si="23"/>
        <v>3</v>
      </c>
      <c r="J462" s="50">
        <f t="shared" si="24"/>
        <v>0</v>
      </c>
      <c r="K462" s="50">
        <f t="shared" si="25"/>
        <v>0</v>
      </c>
      <c r="L462" s="15"/>
      <c r="M462" s="15"/>
      <c r="N462" s="15"/>
      <c r="O462" s="15"/>
      <c r="P462" s="15"/>
      <c r="Q462" s="15"/>
      <c r="R462" s="15"/>
      <c r="S462" s="15"/>
    </row>
    <row r="463" spans="2:19" x14ac:dyDescent="0.3">
      <c r="B463" s="53">
        <v>2020</v>
      </c>
      <c r="C463" s="15" t="s">
        <v>263</v>
      </c>
      <c r="D463" s="15" t="s">
        <v>88</v>
      </c>
      <c r="E463" s="15">
        <v>2013</v>
      </c>
      <c r="F463" s="15" t="s">
        <v>101</v>
      </c>
      <c r="G463" s="15">
        <v>3</v>
      </c>
      <c r="H463" s="51">
        <v>0</v>
      </c>
      <c r="I463" s="50">
        <f t="shared" si="23"/>
        <v>0</v>
      </c>
      <c r="J463" s="50">
        <f t="shared" si="24"/>
        <v>0</v>
      </c>
      <c r="K463" s="50">
        <f t="shared" si="25"/>
        <v>0</v>
      </c>
      <c r="L463" s="15"/>
      <c r="M463" s="15"/>
      <c r="N463" s="15"/>
      <c r="O463" s="15"/>
      <c r="P463" s="15"/>
      <c r="Q463" s="15"/>
      <c r="R463" s="15"/>
      <c r="S463" s="15"/>
    </row>
    <row r="464" spans="2:19" x14ac:dyDescent="0.3">
      <c r="B464" s="53">
        <v>2020</v>
      </c>
      <c r="C464" s="15" t="s">
        <v>262</v>
      </c>
      <c r="D464" s="15" t="s">
        <v>261</v>
      </c>
      <c r="E464" s="15">
        <v>2019</v>
      </c>
      <c r="F464" s="15" t="s">
        <v>82</v>
      </c>
      <c r="G464" s="15">
        <v>5</v>
      </c>
      <c r="H464" s="51">
        <v>80</v>
      </c>
      <c r="I464" s="50">
        <f t="shared" si="23"/>
        <v>0</v>
      </c>
      <c r="J464" s="50">
        <f t="shared" si="24"/>
        <v>0</v>
      </c>
      <c r="K464" s="50">
        <f t="shared" si="25"/>
        <v>80</v>
      </c>
      <c r="L464" s="15"/>
      <c r="M464" s="15"/>
      <c r="N464" s="15"/>
      <c r="O464" s="15"/>
      <c r="P464" s="15"/>
      <c r="Q464" s="15"/>
      <c r="R464" s="15"/>
      <c r="S464" s="15"/>
    </row>
    <row r="465" spans="2:19" x14ac:dyDescent="0.3">
      <c r="B465" s="53">
        <v>2020</v>
      </c>
      <c r="C465" s="15" t="s">
        <v>260</v>
      </c>
      <c r="D465" s="15" t="s">
        <v>259</v>
      </c>
      <c r="E465" s="15">
        <v>2018</v>
      </c>
      <c r="F465" s="15" t="s">
        <v>117</v>
      </c>
      <c r="G465" s="15">
        <v>5</v>
      </c>
      <c r="H465" s="51">
        <v>41</v>
      </c>
      <c r="I465" s="50">
        <f t="shared" si="23"/>
        <v>0</v>
      </c>
      <c r="J465" s="50">
        <f t="shared" si="24"/>
        <v>0</v>
      </c>
      <c r="K465" s="50">
        <f t="shared" si="25"/>
        <v>41</v>
      </c>
      <c r="L465" s="15"/>
      <c r="M465" s="15"/>
      <c r="N465" s="15"/>
      <c r="O465" s="15"/>
      <c r="P465" s="15"/>
      <c r="Q465" s="15"/>
      <c r="R465" s="15"/>
      <c r="S465" s="15"/>
    </row>
    <row r="466" spans="2:19" x14ac:dyDescent="0.3">
      <c r="B466" s="53">
        <v>2020</v>
      </c>
      <c r="C466" s="15" t="s">
        <v>258</v>
      </c>
      <c r="D466" s="15" t="s">
        <v>88</v>
      </c>
      <c r="E466" s="15">
        <v>2017</v>
      </c>
      <c r="F466" s="15" t="s">
        <v>94</v>
      </c>
      <c r="G466" s="15">
        <v>5</v>
      </c>
      <c r="H466" s="51">
        <v>47</v>
      </c>
      <c r="I466" s="50">
        <f t="shared" si="23"/>
        <v>0</v>
      </c>
      <c r="J466" s="50">
        <f t="shared" si="24"/>
        <v>0</v>
      </c>
      <c r="K466" s="50">
        <f t="shared" si="25"/>
        <v>47</v>
      </c>
      <c r="L466" s="15"/>
      <c r="M466" s="15"/>
      <c r="N466" s="15"/>
      <c r="O466" s="15"/>
      <c r="P466" s="15"/>
      <c r="Q466" s="15"/>
      <c r="R466" s="15"/>
      <c r="S466" s="15"/>
    </row>
    <row r="467" spans="2:19" x14ac:dyDescent="0.3">
      <c r="B467" s="53">
        <v>2020</v>
      </c>
      <c r="C467" s="15" t="s">
        <v>257</v>
      </c>
      <c r="D467" s="15" t="s">
        <v>88</v>
      </c>
      <c r="E467" s="15">
        <v>2013</v>
      </c>
      <c r="F467" s="15" t="s">
        <v>94</v>
      </c>
      <c r="G467" s="15">
        <v>4</v>
      </c>
      <c r="H467" s="51">
        <v>0</v>
      </c>
      <c r="I467" s="50">
        <f t="shared" si="23"/>
        <v>0</v>
      </c>
      <c r="J467" s="50">
        <f t="shared" si="24"/>
        <v>0</v>
      </c>
      <c r="K467" s="50">
        <f t="shared" si="25"/>
        <v>0</v>
      </c>
      <c r="L467" s="15"/>
      <c r="M467" s="15"/>
      <c r="N467" s="15"/>
      <c r="O467" s="15"/>
      <c r="P467" s="15"/>
      <c r="Q467" s="15"/>
      <c r="R467" s="15"/>
      <c r="S467" s="15"/>
    </row>
    <row r="468" spans="2:19" x14ac:dyDescent="0.3">
      <c r="B468" s="53">
        <v>2020</v>
      </c>
      <c r="C468" s="15" t="s">
        <v>256</v>
      </c>
      <c r="D468" s="15" t="s">
        <v>88</v>
      </c>
      <c r="E468" s="15">
        <v>2015</v>
      </c>
      <c r="F468" s="15" t="s">
        <v>137</v>
      </c>
      <c r="G468" s="15">
        <v>4</v>
      </c>
      <c r="H468" s="51">
        <v>0</v>
      </c>
      <c r="I468" s="50">
        <f t="shared" si="23"/>
        <v>0</v>
      </c>
      <c r="J468" s="50">
        <f t="shared" si="24"/>
        <v>0</v>
      </c>
      <c r="K468" s="50">
        <f t="shared" si="25"/>
        <v>0</v>
      </c>
      <c r="L468" s="15"/>
      <c r="M468" s="15"/>
      <c r="N468" s="15"/>
      <c r="O468" s="15"/>
      <c r="P468" s="15"/>
      <c r="Q468" s="15"/>
      <c r="R468" s="15"/>
      <c r="S468" s="15"/>
    </row>
    <row r="469" spans="2:19" x14ac:dyDescent="0.3">
      <c r="B469" s="53">
        <v>2020</v>
      </c>
      <c r="C469" s="15" t="s">
        <v>255</v>
      </c>
      <c r="D469" s="15" t="s">
        <v>254</v>
      </c>
      <c r="E469" s="15">
        <v>2014</v>
      </c>
      <c r="F469" s="15" t="s">
        <v>117</v>
      </c>
      <c r="G469" s="15">
        <v>5</v>
      </c>
      <c r="H469" s="51">
        <v>0</v>
      </c>
      <c r="I469" s="50">
        <f t="shared" si="23"/>
        <v>0</v>
      </c>
      <c r="J469" s="50">
        <f t="shared" si="24"/>
        <v>0</v>
      </c>
      <c r="K469" s="50">
        <f t="shared" si="25"/>
        <v>0</v>
      </c>
      <c r="L469" s="15"/>
      <c r="M469" s="15"/>
      <c r="N469" s="15"/>
      <c r="O469" s="15"/>
      <c r="P469" s="15"/>
      <c r="Q469" s="15"/>
      <c r="R469" s="15"/>
      <c r="S469" s="15"/>
    </row>
    <row r="470" spans="2:19" x14ac:dyDescent="0.3">
      <c r="B470" s="53">
        <v>2020</v>
      </c>
      <c r="C470" s="15" t="s">
        <v>253</v>
      </c>
      <c r="D470" s="15" t="s">
        <v>88</v>
      </c>
      <c r="E470" s="15">
        <v>2014</v>
      </c>
      <c r="F470" s="15" t="s">
        <v>117</v>
      </c>
      <c r="G470" s="15">
        <v>5</v>
      </c>
      <c r="H470" s="51">
        <v>92</v>
      </c>
      <c r="I470" s="50">
        <f t="shared" si="23"/>
        <v>0</v>
      </c>
      <c r="J470" s="50">
        <f t="shared" si="24"/>
        <v>0</v>
      </c>
      <c r="K470" s="50">
        <f t="shared" si="25"/>
        <v>92</v>
      </c>
      <c r="L470" s="15"/>
      <c r="M470" s="15"/>
      <c r="N470" s="15"/>
      <c r="O470" s="15"/>
      <c r="P470" s="15"/>
      <c r="Q470" s="15"/>
      <c r="R470" s="15"/>
      <c r="S470" s="15"/>
    </row>
    <row r="471" spans="2:19" x14ac:dyDescent="0.3">
      <c r="B471" s="53">
        <v>2020</v>
      </c>
      <c r="C471" s="15" t="s">
        <v>252</v>
      </c>
      <c r="D471" s="15" t="s">
        <v>251</v>
      </c>
      <c r="E471" s="15">
        <v>2014</v>
      </c>
      <c r="F471" s="15" t="s">
        <v>82</v>
      </c>
      <c r="G471" s="15">
        <v>5</v>
      </c>
      <c r="H471" s="51">
        <v>2</v>
      </c>
      <c r="I471" s="50">
        <f t="shared" si="23"/>
        <v>0</v>
      </c>
      <c r="J471" s="50">
        <f t="shared" si="24"/>
        <v>0</v>
      </c>
      <c r="K471" s="50">
        <f t="shared" si="25"/>
        <v>2</v>
      </c>
      <c r="L471" s="15"/>
      <c r="M471" s="15"/>
      <c r="N471" s="15"/>
      <c r="O471" s="15"/>
      <c r="P471" s="15"/>
      <c r="Q471" s="15"/>
      <c r="R471" s="15"/>
      <c r="S471" s="15"/>
    </row>
    <row r="472" spans="2:19" x14ac:dyDescent="0.3">
      <c r="B472" s="53">
        <v>2020</v>
      </c>
      <c r="C472" s="15" t="s">
        <v>250</v>
      </c>
      <c r="D472" s="15" t="s">
        <v>88</v>
      </c>
      <c r="E472" s="15">
        <v>2013</v>
      </c>
      <c r="F472" s="15" t="s">
        <v>94</v>
      </c>
      <c r="G472" s="15">
        <v>4</v>
      </c>
      <c r="H472" s="51">
        <v>0</v>
      </c>
      <c r="I472" s="50">
        <f t="shared" si="23"/>
        <v>0</v>
      </c>
      <c r="J472" s="50">
        <f t="shared" si="24"/>
        <v>0</v>
      </c>
      <c r="K472" s="50">
        <f t="shared" si="25"/>
        <v>0</v>
      </c>
      <c r="L472" s="15"/>
      <c r="M472" s="15"/>
      <c r="N472" s="15"/>
      <c r="O472" s="15"/>
      <c r="P472" s="15"/>
      <c r="Q472" s="15"/>
      <c r="R472" s="15"/>
      <c r="S472" s="15"/>
    </row>
    <row r="473" spans="2:19" x14ac:dyDescent="0.3">
      <c r="B473" s="53">
        <v>2020</v>
      </c>
      <c r="C473" s="15" t="s">
        <v>249</v>
      </c>
      <c r="D473" s="15" t="s">
        <v>88</v>
      </c>
      <c r="E473" s="15">
        <v>2017</v>
      </c>
      <c r="F473" s="15" t="s">
        <v>117</v>
      </c>
      <c r="G473" s="15">
        <v>4</v>
      </c>
      <c r="H473" s="51">
        <v>0</v>
      </c>
      <c r="I473" s="50">
        <f t="shared" si="23"/>
        <v>0</v>
      </c>
      <c r="J473" s="50">
        <f t="shared" si="24"/>
        <v>0</v>
      </c>
      <c r="K473" s="50">
        <f t="shared" si="25"/>
        <v>0</v>
      </c>
      <c r="L473" s="15"/>
      <c r="M473" s="15"/>
      <c r="N473" s="15"/>
      <c r="O473" s="15"/>
      <c r="P473" s="15"/>
      <c r="Q473" s="15"/>
      <c r="R473" s="15"/>
      <c r="S473" s="15"/>
    </row>
    <row r="474" spans="2:19" x14ac:dyDescent="0.3">
      <c r="B474" s="53">
        <v>2020</v>
      </c>
      <c r="C474" s="15" t="s">
        <v>248</v>
      </c>
      <c r="D474" s="15" t="s">
        <v>88</v>
      </c>
      <c r="E474" s="15">
        <v>2015</v>
      </c>
      <c r="F474" s="15" t="s">
        <v>117</v>
      </c>
      <c r="G474" s="15">
        <v>5</v>
      </c>
      <c r="H474" s="51">
        <v>3</v>
      </c>
      <c r="I474" s="50">
        <f t="shared" si="23"/>
        <v>0</v>
      </c>
      <c r="J474" s="50">
        <f t="shared" si="24"/>
        <v>0</v>
      </c>
      <c r="K474" s="50">
        <f t="shared" si="25"/>
        <v>3</v>
      </c>
      <c r="L474" s="15"/>
      <c r="M474" s="15"/>
      <c r="N474" s="15"/>
      <c r="O474" s="15"/>
      <c r="P474" s="15"/>
      <c r="Q474" s="15"/>
      <c r="R474" s="15"/>
      <c r="S474" s="15"/>
    </row>
    <row r="475" spans="2:19" x14ac:dyDescent="0.3">
      <c r="B475" s="53">
        <v>2020</v>
      </c>
      <c r="C475" s="15" t="s">
        <v>247</v>
      </c>
      <c r="D475" s="15" t="s">
        <v>88</v>
      </c>
      <c r="E475" s="15">
        <v>2018</v>
      </c>
      <c r="F475" s="15" t="s">
        <v>101</v>
      </c>
      <c r="G475" s="15">
        <v>4</v>
      </c>
      <c r="H475" s="51">
        <v>7</v>
      </c>
      <c r="I475" s="50">
        <f t="shared" si="23"/>
        <v>0</v>
      </c>
      <c r="J475" s="50">
        <f t="shared" si="24"/>
        <v>7</v>
      </c>
      <c r="K475" s="50">
        <f t="shared" si="25"/>
        <v>0</v>
      </c>
      <c r="L475" s="15"/>
      <c r="M475" s="15"/>
      <c r="N475" s="15"/>
      <c r="O475" s="15"/>
      <c r="P475" s="15"/>
      <c r="Q475" s="15"/>
      <c r="R475" s="15"/>
      <c r="S475" s="15"/>
    </row>
    <row r="476" spans="2:19" x14ac:dyDescent="0.3">
      <c r="B476" s="53">
        <v>2020</v>
      </c>
      <c r="C476" s="15" t="s">
        <v>246</v>
      </c>
      <c r="D476" s="15" t="s">
        <v>88</v>
      </c>
      <c r="E476" s="15">
        <v>2019</v>
      </c>
      <c r="F476" s="15" t="s">
        <v>94</v>
      </c>
      <c r="G476" s="15">
        <v>4</v>
      </c>
      <c r="H476" s="51">
        <v>12</v>
      </c>
      <c r="I476" s="50">
        <f t="shared" si="23"/>
        <v>0</v>
      </c>
      <c r="J476" s="50">
        <f t="shared" si="24"/>
        <v>12</v>
      </c>
      <c r="K476" s="50">
        <f t="shared" si="25"/>
        <v>0</v>
      </c>
      <c r="L476" s="15"/>
      <c r="M476" s="15"/>
      <c r="N476" s="15"/>
      <c r="O476" s="15"/>
      <c r="P476" s="15"/>
      <c r="Q476" s="15"/>
      <c r="R476" s="15"/>
      <c r="S476" s="15"/>
    </row>
    <row r="477" spans="2:19" x14ac:dyDescent="0.3">
      <c r="B477" s="53">
        <v>2020</v>
      </c>
      <c r="C477" s="15" t="s">
        <v>245</v>
      </c>
      <c r="D477" s="15" t="s">
        <v>88</v>
      </c>
      <c r="E477" s="15">
        <v>2017</v>
      </c>
      <c r="F477" s="15" t="s">
        <v>101</v>
      </c>
      <c r="G477" s="15">
        <v>5</v>
      </c>
      <c r="H477" s="51">
        <v>5</v>
      </c>
      <c r="I477" s="50">
        <f t="shared" si="23"/>
        <v>0</v>
      </c>
      <c r="J477" s="50">
        <f t="shared" si="24"/>
        <v>0</v>
      </c>
      <c r="K477" s="50">
        <f t="shared" si="25"/>
        <v>5</v>
      </c>
      <c r="L477" s="15"/>
      <c r="M477" s="15"/>
      <c r="N477" s="15"/>
      <c r="O477" s="15"/>
      <c r="P477" s="15"/>
      <c r="Q477" s="15"/>
      <c r="R477" s="15"/>
      <c r="S477" s="15"/>
    </row>
    <row r="478" spans="2:19" x14ac:dyDescent="0.3">
      <c r="B478" s="53">
        <v>2020</v>
      </c>
      <c r="C478" s="15" t="s">
        <v>244</v>
      </c>
      <c r="D478" s="15" t="s">
        <v>88</v>
      </c>
      <c r="E478" s="15">
        <v>2017</v>
      </c>
      <c r="F478" s="15" t="s">
        <v>82</v>
      </c>
      <c r="G478" s="15">
        <v>5</v>
      </c>
      <c r="H478" s="51">
        <v>4</v>
      </c>
      <c r="I478" s="50">
        <f t="shared" si="23"/>
        <v>0</v>
      </c>
      <c r="J478" s="50">
        <f t="shared" si="24"/>
        <v>0</v>
      </c>
      <c r="K478" s="50">
        <f t="shared" si="25"/>
        <v>4</v>
      </c>
      <c r="L478" s="15"/>
      <c r="M478" s="15"/>
      <c r="N478" s="15"/>
      <c r="O478" s="15"/>
      <c r="P478" s="15"/>
      <c r="Q478" s="15"/>
      <c r="R478" s="15"/>
      <c r="S478" s="15"/>
    </row>
    <row r="479" spans="2:19" x14ac:dyDescent="0.3">
      <c r="B479" s="53">
        <v>2020</v>
      </c>
      <c r="C479" s="15" t="s">
        <v>243</v>
      </c>
      <c r="D479" s="15" t="s">
        <v>88</v>
      </c>
      <c r="E479" s="15">
        <v>2017</v>
      </c>
      <c r="F479" s="15" t="s">
        <v>90</v>
      </c>
      <c r="G479" s="15">
        <v>5</v>
      </c>
      <c r="H479" s="51">
        <v>1</v>
      </c>
      <c r="I479" s="50">
        <f t="shared" si="23"/>
        <v>0</v>
      </c>
      <c r="J479" s="50">
        <f t="shared" si="24"/>
        <v>0</v>
      </c>
      <c r="K479" s="50">
        <f t="shared" si="25"/>
        <v>1</v>
      </c>
      <c r="L479" s="15"/>
      <c r="M479" s="15"/>
      <c r="N479" s="15"/>
      <c r="O479" s="15"/>
      <c r="P479" s="15"/>
      <c r="Q479" s="15"/>
      <c r="R479" s="15"/>
      <c r="S479" s="15"/>
    </row>
    <row r="480" spans="2:19" x14ac:dyDescent="0.3">
      <c r="B480" s="53">
        <v>2020</v>
      </c>
      <c r="C480" s="15" t="s">
        <v>242</v>
      </c>
      <c r="D480" s="15" t="s">
        <v>88</v>
      </c>
      <c r="E480" s="15">
        <v>2017</v>
      </c>
      <c r="F480" s="15" t="s">
        <v>94</v>
      </c>
      <c r="G480" s="15">
        <v>3</v>
      </c>
      <c r="H480" s="51">
        <v>0</v>
      </c>
      <c r="I480" s="50">
        <f t="shared" si="23"/>
        <v>0</v>
      </c>
      <c r="J480" s="50">
        <f t="shared" si="24"/>
        <v>0</v>
      </c>
      <c r="K480" s="50">
        <f t="shared" si="25"/>
        <v>0</v>
      </c>
      <c r="L480" s="15"/>
      <c r="M480" s="15"/>
      <c r="N480" s="15"/>
      <c r="O480" s="15"/>
      <c r="P480" s="15"/>
      <c r="Q480" s="15"/>
      <c r="R480" s="15"/>
      <c r="S480" s="15"/>
    </row>
    <row r="481" spans="2:19" x14ac:dyDescent="0.3">
      <c r="B481" s="53">
        <v>2020</v>
      </c>
      <c r="C481" s="15" t="s">
        <v>241</v>
      </c>
      <c r="D481" s="15" t="s">
        <v>88</v>
      </c>
      <c r="E481" s="15">
        <v>2014</v>
      </c>
      <c r="F481" s="15" t="s">
        <v>94</v>
      </c>
      <c r="G481" s="15">
        <v>4</v>
      </c>
      <c r="H481" s="51">
        <v>68</v>
      </c>
      <c r="I481" s="50">
        <f t="shared" si="23"/>
        <v>0</v>
      </c>
      <c r="J481" s="50">
        <f t="shared" si="24"/>
        <v>68</v>
      </c>
      <c r="K481" s="50">
        <f t="shared" si="25"/>
        <v>0</v>
      </c>
      <c r="L481" s="15"/>
      <c r="M481" s="15"/>
      <c r="N481" s="15"/>
      <c r="O481" s="15"/>
      <c r="P481" s="15"/>
      <c r="Q481" s="15"/>
      <c r="R481" s="15"/>
      <c r="S481" s="15"/>
    </row>
    <row r="482" spans="2:19" x14ac:dyDescent="0.3">
      <c r="B482" s="53">
        <v>2020</v>
      </c>
      <c r="C482" s="15" t="s">
        <v>240</v>
      </c>
      <c r="D482" s="15" t="s">
        <v>88</v>
      </c>
      <c r="E482" s="15">
        <v>2013</v>
      </c>
      <c r="F482" s="15" t="s">
        <v>94</v>
      </c>
      <c r="G482" s="15">
        <v>5</v>
      </c>
      <c r="H482" s="51">
        <v>0</v>
      </c>
      <c r="I482" s="50">
        <f t="shared" si="23"/>
        <v>0</v>
      </c>
      <c r="J482" s="50">
        <f t="shared" si="24"/>
        <v>0</v>
      </c>
      <c r="K482" s="50">
        <f t="shared" si="25"/>
        <v>0</v>
      </c>
      <c r="L482" s="15"/>
      <c r="M482" s="15"/>
      <c r="N482" s="15"/>
      <c r="O482" s="15"/>
      <c r="P482" s="15"/>
      <c r="Q482" s="15"/>
      <c r="R482" s="15"/>
      <c r="S482" s="15"/>
    </row>
    <row r="483" spans="2:19" x14ac:dyDescent="0.3">
      <c r="B483" s="53">
        <v>2020</v>
      </c>
      <c r="C483" s="15" t="s">
        <v>240</v>
      </c>
      <c r="D483" s="15" t="s">
        <v>239</v>
      </c>
      <c r="E483" s="15">
        <v>2019</v>
      </c>
      <c r="F483" s="15" t="s">
        <v>82</v>
      </c>
      <c r="G483" s="15">
        <v>5</v>
      </c>
      <c r="H483" s="51">
        <v>80</v>
      </c>
      <c r="I483" s="50">
        <f t="shared" si="23"/>
        <v>0</v>
      </c>
      <c r="J483" s="50">
        <f t="shared" si="24"/>
        <v>0</v>
      </c>
      <c r="K483" s="50">
        <f t="shared" si="25"/>
        <v>80</v>
      </c>
      <c r="L483" s="15"/>
      <c r="M483" s="15"/>
      <c r="N483" s="15"/>
      <c r="O483" s="15"/>
      <c r="P483" s="15"/>
      <c r="Q483" s="15"/>
      <c r="R483" s="15"/>
      <c r="S483" s="15"/>
    </row>
    <row r="484" spans="2:19" x14ac:dyDescent="0.3">
      <c r="B484" s="53">
        <v>2020</v>
      </c>
      <c r="C484" s="15" t="s">
        <v>238</v>
      </c>
      <c r="D484" s="15" t="s">
        <v>237</v>
      </c>
      <c r="E484" s="15">
        <v>2019</v>
      </c>
      <c r="F484" s="15" t="s">
        <v>94</v>
      </c>
      <c r="G484" s="15">
        <v>4</v>
      </c>
      <c r="H484" s="51">
        <v>119</v>
      </c>
      <c r="I484" s="50">
        <f t="shared" si="23"/>
        <v>0</v>
      </c>
      <c r="J484" s="50">
        <f t="shared" si="24"/>
        <v>119</v>
      </c>
      <c r="K484" s="50">
        <f t="shared" si="25"/>
        <v>0</v>
      </c>
      <c r="L484" s="15"/>
      <c r="M484" s="15"/>
      <c r="N484" s="15"/>
      <c r="O484" s="15"/>
      <c r="P484" s="15"/>
      <c r="Q484" s="15"/>
      <c r="R484" s="15"/>
      <c r="S484" s="15"/>
    </row>
    <row r="485" spans="2:19" x14ac:dyDescent="0.3">
      <c r="B485" s="53">
        <v>2020</v>
      </c>
      <c r="C485" s="15" t="s">
        <v>236</v>
      </c>
      <c r="D485" s="15" t="s">
        <v>88</v>
      </c>
      <c r="E485" s="15">
        <v>2016</v>
      </c>
      <c r="F485" s="15" t="s">
        <v>82</v>
      </c>
      <c r="G485" s="15">
        <v>5</v>
      </c>
      <c r="H485" s="51">
        <v>59</v>
      </c>
      <c r="I485" s="50">
        <f t="shared" si="23"/>
        <v>0</v>
      </c>
      <c r="J485" s="50">
        <f t="shared" si="24"/>
        <v>0</v>
      </c>
      <c r="K485" s="50">
        <f t="shared" si="25"/>
        <v>59</v>
      </c>
      <c r="L485" s="15"/>
      <c r="M485" s="15"/>
      <c r="N485" s="15"/>
      <c r="O485" s="15"/>
      <c r="P485" s="15"/>
      <c r="Q485" s="15"/>
      <c r="R485" s="15"/>
      <c r="S485" s="15"/>
    </row>
    <row r="486" spans="2:19" x14ac:dyDescent="0.3">
      <c r="B486" s="53">
        <v>2020</v>
      </c>
      <c r="C486" s="15" t="s">
        <v>235</v>
      </c>
      <c r="D486" s="15" t="s">
        <v>88</v>
      </c>
      <c r="E486" s="15">
        <v>2014</v>
      </c>
      <c r="F486" s="15" t="s">
        <v>117</v>
      </c>
      <c r="G486" s="15">
        <v>3</v>
      </c>
      <c r="H486" s="51">
        <v>0</v>
      </c>
      <c r="I486" s="50">
        <f t="shared" si="23"/>
        <v>0</v>
      </c>
      <c r="J486" s="50">
        <f t="shared" si="24"/>
        <v>0</v>
      </c>
      <c r="K486" s="50">
        <f t="shared" si="25"/>
        <v>0</v>
      </c>
      <c r="L486" s="15"/>
      <c r="M486" s="15"/>
      <c r="N486" s="15"/>
      <c r="O486" s="15"/>
      <c r="P486" s="15"/>
      <c r="Q486" s="15"/>
      <c r="R486" s="15"/>
      <c r="S486" s="15"/>
    </row>
    <row r="487" spans="2:19" x14ac:dyDescent="0.3">
      <c r="B487" s="53">
        <v>2020</v>
      </c>
      <c r="C487" s="15" t="s">
        <v>234</v>
      </c>
      <c r="D487" s="15" t="s">
        <v>88</v>
      </c>
      <c r="E487" s="15">
        <v>2013</v>
      </c>
      <c r="F487" s="15" t="s">
        <v>117</v>
      </c>
      <c r="G487" s="15">
        <v>5</v>
      </c>
      <c r="H487" s="51">
        <v>68</v>
      </c>
      <c r="I487" s="50">
        <f t="shared" ref="I487:I550" si="26">IF(G487&lt;4,H487,0)</f>
        <v>0</v>
      </c>
      <c r="J487" s="50">
        <f t="shared" ref="J487:J550" si="27">IF(G487=4,H487,0)</f>
        <v>0</v>
      </c>
      <c r="K487" s="50">
        <f t="shared" ref="K487:K550" si="28">IF(G487=5,H487,0)</f>
        <v>68</v>
      </c>
      <c r="L487" s="15"/>
      <c r="M487" s="15"/>
      <c r="N487" s="15"/>
      <c r="O487" s="15"/>
      <c r="P487" s="15"/>
      <c r="Q487" s="15"/>
      <c r="R487" s="15"/>
      <c r="S487" s="15"/>
    </row>
    <row r="488" spans="2:19" x14ac:dyDescent="0.3">
      <c r="B488" s="53">
        <v>2020</v>
      </c>
      <c r="C488" s="15" t="s">
        <v>233</v>
      </c>
      <c r="D488" s="15" t="s">
        <v>88</v>
      </c>
      <c r="E488" s="15">
        <v>2016</v>
      </c>
      <c r="F488" s="15" t="s">
        <v>82</v>
      </c>
      <c r="G488" s="15">
        <v>5</v>
      </c>
      <c r="H488" s="51">
        <v>1</v>
      </c>
      <c r="I488" s="50">
        <f t="shared" si="26"/>
        <v>0</v>
      </c>
      <c r="J488" s="50">
        <f t="shared" si="27"/>
        <v>0</v>
      </c>
      <c r="K488" s="50">
        <f t="shared" si="28"/>
        <v>1</v>
      </c>
      <c r="L488" s="15"/>
      <c r="M488" s="15"/>
      <c r="N488" s="15"/>
      <c r="O488" s="15"/>
      <c r="P488" s="15"/>
      <c r="Q488" s="15"/>
      <c r="R488" s="15"/>
      <c r="S488" s="15"/>
    </row>
    <row r="489" spans="2:19" x14ac:dyDescent="0.3">
      <c r="B489" s="53">
        <v>2020</v>
      </c>
      <c r="C489" s="15" t="s">
        <v>232</v>
      </c>
      <c r="D489" s="15" t="s">
        <v>88</v>
      </c>
      <c r="E489" s="15">
        <v>2018</v>
      </c>
      <c r="F489" s="15" t="s">
        <v>90</v>
      </c>
      <c r="G489" s="15">
        <v>5</v>
      </c>
      <c r="H489" s="51">
        <v>6</v>
      </c>
      <c r="I489" s="50">
        <f t="shared" si="26"/>
        <v>0</v>
      </c>
      <c r="J489" s="50">
        <f t="shared" si="27"/>
        <v>0</v>
      </c>
      <c r="K489" s="50">
        <f t="shared" si="28"/>
        <v>6</v>
      </c>
      <c r="L489" s="15"/>
      <c r="M489" s="15"/>
      <c r="N489" s="15"/>
      <c r="O489" s="15"/>
      <c r="P489" s="15"/>
      <c r="Q489" s="15"/>
      <c r="R489" s="15"/>
      <c r="S489" s="15"/>
    </row>
    <row r="490" spans="2:19" x14ac:dyDescent="0.3">
      <c r="B490" s="53">
        <v>2020</v>
      </c>
      <c r="C490" s="15" t="s">
        <v>231</v>
      </c>
      <c r="D490" s="15" t="s">
        <v>88</v>
      </c>
      <c r="E490" s="15">
        <v>2014</v>
      </c>
      <c r="F490" s="15" t="s">
        <v>101</v>
      </c>
      <c r="G490" s="15">
        <v>3</v>
      </c>
      <c r="H490" s="51">
        <v>0</v>
      </c>
      <c r="I490" s="50">
        <f t="shared" si="26"/>
        <v>0</v>
      </c>
      <c r="J490" s="50">
        <f t="shared" si="27"/>
        <v>0</v>
      </c>
      <c r="K490" s="50">
        <f t="shared" si="28"/>
        <v>0</v>
      </c>
      <c r="L490" s="15"/>
      <c r="M490" s="15"/>
      <c r="N490" s="15"/>
      <c r="O490" s="15"/>
      <c r="P490" s="15"/>
      <c r="Q490" s="15"/>
      <c r="R490" s="15"/>
      <c r="S490" s="15"/>
    </row>
    <row r="491" spans="2:19" x14ac:dyDescent="0.3">
      <c r="B491" s="53">
        <v>2020</v>
      </c>
      <c r="C491" s="15" t="s">
        <v>230</v>
      </c>
      <c r="D491" s="15" t="s">
        <v>229</v>
      </c>
      <c r="E491" s="15">
        <v>2018</v>
      </c>
      <c r="F491" s="15" t="s">
        <v>101</v>
      </c>
      <c r="G491" s="15">
        <v>4</v>
      </c>
      <c r="H491" s="51">
        <v>8</v>
      </c>
      <c r="I491" s="50">
        <f t="shared" si="26"/>
        <v>0</v>
      </c>
      <c r="J491" s="50">
        <f t="shared" si="27"/>
        <v>8</v>
      </c>
      <c r="K491" s="50">
        <f t="shared" si="28"/>
        <v>0</v>
      </c>
      <c r="L491" s="15"/>
      <c r="M491" s="15"/>
      <c r="N491" s="15"/>
      <c r="O491" s="15"/>
      <c r="P491" s="15"/>
      <c r="Q491" s="15"/>
      <c r="R491" s="15"/>
      <c r="S491" s="15"/>
    </row>
    <row r="492" spans="2:19" x14ac:dyDescent="0.3">
      <c r="B492" s="53">
        <v>2020</v>
      </c>
      <c r="C492" s="15" t="s">
        <v>228</v>
      </c>
      <c r="D492" s="15" t="s">
        <v>88</v>
      </c>
      <c r="E492" s="15">
        <v>2015</v>
      </c>
      <c r="F492" s="15" t="s">
        <v>133</v>
      </c>
      <c r="G492" s="15">
        <v>5</v>
      </c>
      <c r="H492" s="51">
        <v>27</v>
      </c>
      <c r="I492" s="50">
        <f t="shared" si="26"/>
        <v>0</v>
      </c>
      <c r="J492" s="50">
        <f t="shared" si="27"/>
        <v>0</v>
      </c>
      <c r="K492" s="50">
        <f t="shared" si="28"/>
        <v>27</v>
      </c>
      <c r="L492" s="15"/>
      <c r="M492" s="15"/>
      <c r="N492" s="15"/>
      <c r="O492" s="15"/>
      <c r="P492" s="15"/>
      <c r="Q492" s="15"/>
      <c r="R492" s="15"/>
      <c r="S492" s="15"/>
    </row>
    <row r="493" spans="2:19" x14ac:dyDescent="0.3">
      <c r="B493" s="53">
        <v>2020</v>
      </c>
      <c r="C493" s="15" t="s">
        <v>227</v>
      </c>
      <c r="D493" s="15" t="s">
        <v>226</v>
      </c>
      <c r="E493" s="15">
        <v>2021</v>
      </c>
      <c r="F493" s="15" t="s">
        <v>85</v>
      </c>
      <c r="G493" s="15">
        <v>5</v>
      </c>
      <c r="H493" s="51">
        <v>0</v>
      </c>
      <c r="I493" s="50">
        <f t="shared" si="26"/>
        <v>0</v>
      </c>
      <c r="J493" s="50">
        <f t="shared" si="27"/>
        <v>0</v>
      </c>
      <c r="K493" s="50">
        <f t="shared" si="28"/>
        <v>0</v>
      </c>
      <c r="L493" s="15"/>
      <c r="M493" s="15"/>
      <c r="N493" s="15"/>
      <c r="O493" s="15"/>
      <c r="P493" s="15"/>
      <c r="Q493" s="15"/>
      <c r="R493" s="15"/>
      <c r="S493" s="15"/>
    </row>
    <row r="494" spans="2:19" x14ac:dyDescent="0.3">
      <c r="B494" s="53">
        <v>2020</v>
      </c>
      <c r="C494" s="15" t="s">
        <v>225</v>
      </c>
      <c r="D494" s="15" t="s">
        <v>224</v>
      </c>
      <c r="E494" s="15">
        <v>2017</v>
      </c>
      <c r="F494" s="15" t="s">
        <v>77</v>
      </c>
      <c r="G494" s="15">
        <v>5</v>
      </c>
      <c r="H494" s="51">
        <v>17</v>
      </c>
      <c r="I494" s="50">
        <f t="shared" si="26"/>
        <v>0</v>
      </c>
      <c r="J494" s="50">
        <f t="shared" si="27"/>
        <v>0</v>
      </c>
      <c r="K494" s="50">
        <f t="shared" si="28"/>
        <v>17</v>
      </c>
      <c r="L494" s="15"/>
      <c r="M494" s="15"/>
      <c r="N494" s="15"/>
      <c r="O494" s="15"/>
      <c r="P494" s="15"/>
      <c r="Q494" s="15"/>
      <c r="R494" s="15"/>
      <c r="S494" s="15"/>
    </row>
    <row r="495" spans="2:19" x14ac:dyDescent="0.3">
      <c r="B495" s="53">
        <v>2020</v>
      </c>
      <c r="C495" s="15" t="s">
        <v>223</v>
      </c>
      <c r="D495" s="15" t="s">
        <v>88</v>
      </c>
      <c r="E495" s="15">
        <v>2014</v>
      </c>
      <c r="F495" s="15" t="s">
        <v>82</v>
      </c>
      <c r="G495" s="15">
        <v>5</v>
      </c>
      <c r="H495" s="51">
        <v>4</v>
      </c>
      <c r="I495" s="50">
        <f t="shared" si="26"/>
        <v>0</v>
      </c>
      <c r="J495" s="50">
        <f t="shared" si="27"/>
        <v>0</v>
      </c>
      <c r="K495" s="50">
        <f t="shared" si="28"/>
        <v>4</v>
      </c>
      <c r="L495" s="15"/>
      <c r="M495" s="15"/>
      <c r="N495" s="15"/>
      <c r="O495" s="15"/>
      <c r="P495" s="15"/>
      <c r="Q495" s="15"/>
      <c r="R495" s="15"/>
      <c r="S495" s="15"/>
    </row>
    <row r="496" spans="2:19" x14ac:dyDescent="0.3">
      <c r="B496" s="53">
        <v>2020</v>
      </c>
      <c r="C496" s="15" t="s">
        <v>222</v>
      </c>
      <c r="D496" s="15" t="s">
        <v>88</v>
      </c>
      <c r="E496" s="15">
        <v>2019</v>
      </c>
      <c r="F496" s="15" t="s">
        <v>85</v>
      </c>
      <c r="G496" s="15">
        <v>5</v>
      </c>
      <c r="H496" s="51">
        <v>1</v>
      </c>
      <c r="I496" s="50">
        <f t="shared" si="26"/>
        <v>0</v>
      </c>
      <c r="J496" s="50">
        <f t="shared" si="27"/>
        <v>0</v>
      </c>
      <c r="K496" s="50">
        <f t="shared" si="28"/>
        <v>1</v>
      </c>
      <c r="L496" s="15"/>
      <c r="M496" s="15"/>
      <c r="N496" s="15"/>
      <c r="O496" s="15"/>
      <c r="P496" s="15"/>
      <c r="Q496" s="15"/>
      <c r="R496" s="15"/>
      <c r="S496" s="15"/>
    </row>
    <row r="497" spans="2:19" x14ac:dyDescent="0.3">
      <c r="B497" s="53">
        <v>2020</v>
      </c>
      <c r="C497" s="15" t="s">
        <v>221</v>
      </c>
      <c r="D497" s="15" t="s">
        <v>88</v>
      </c>
      <c r="E497" s="15">
        <v>2013</v>
      </c>
      <c r="F497" s="15" t="s">
        <v>117</v>
      </c>
      <c r="G497" s="15">
        <v>5</v>
      </c>
      <c r="H497" s="51">
        <v>0</v>
      </c>
      <c r="I497" s="50">
        <f t="shared" si="26"/>
        <v>0</v>
      </c>
      <c r="J497" s="50">
        <f t="shared" si="27"/>
        <v>0</v>
      </c>
      <c r="K497" s="50">
        <f t="shared" si="28"/>
        <v>0</v>
      </c>
      <c r="L497" s="15"/>
      <c r="M497" s="15"/>
      <c r="N497" s="15"/>
      <c r="O497" s="15"/>
      <c r="P497" s="15"/>
      <c r="Q497" s="15"/>
      <c r="R497" s="15"/>
      <c r="S497" s="15"/>
    </row>
    <row r="498" spans="2:19" x14ac:dyDescent="0.3">
      <c r="B498" s="53">
        <v>2020</v>
      </c>
      <c r="C498" s="15" t="s">
        <v>220</v>
      </c>
      <c r="D498" s="15" t="s">
        <v>88</v>
      </c>
      <c r="E498" s="15">
        <v>2019</v>
      </c>
      <c r="F498" s="15" t="s">
        <v>82</v>
      </c>
      <c r="G498" s="15">
        <v>5</v>
      </c>
      <c r="H498" s="51">
        <v>0</v>
      </c>
      <c r="I498" s="50">
        <f t="shared" si="26"/>
        <v>0</v>
      </c>
      <c r="J498" s="50">
        <f t="shared" si="27"/>
        <v>0</v>
      </c>
      <c r="K498" s="50">
        <f t="shared" si="28"/>
        <v>0</v>
      </c>
      <c r="L498" s="15"/>
      <c r="M498" s="15"/>
      <c r="N498" s="15"/>
      <c r="O498" s="15"/>
      <c r="P498" s="15"/>
      <c r="Q498" s="15"/>
      <c r="R498" s="15"/>
      <c r="S498" s="15"/>
    </row>
    <row r="499" spans="2:19" x14ac:dyDescent="0.3">
      <c r="B499" s="53">
        <v>2020</v>
      </c>
      <c r="C499" s="15" t="s">
        <v>219</v>
      </c>
      <c r="D499" s="15" t="s">
        <v>218</v>
      </c>
      <c r="E499" s="15">
        <v>2019</v>
      </c>
      <c r="F499" s="15" t="s">
        <v>82</v>
      </c>
      <c r="G499" s="15">
        <v>5</v>
      </c>
      <c r="H499" s="51">
        <v>122</v>
      </c>
      <c r="I499" s="50">
        <f t="shared" si="26"/>
        <v>0</v>
      </c>
      <c r="J499" s="50">
        <f t="shared" si="27"/>
        <v>0</v>
      </c>
      <c r="K499" s="50">
        <f t="shared" si="28"/>
        <v>122</v>
      </c>
      <c r="L499" s="15"/>
      <c r="M499" s="15"/>
      <c r="N499" s="15"/>
      <c r="O499" s="15"/>
      <c r="P499" s="15"/>
      <c r="Q499" s="15"/>
      <c r="R499" s="15"/>
      <c r="S499" s="15"/>
    </row>
    <row r="500" spans="2:19" x14ac:dyDescent="0.3">
      <c r="B500" s="53">
        <v>2020</v>
      </c>
      <c r="C500" s="15" t="s">
        <v>217</v>
      </c>
      <c r="D500" s="15" t="s">
        <v>216</v>
      </c>
      <c r="E500" s="15">
        <v>2019</v>
      </c>
      <c r="F500" s="15" t="s">
        <v>94</v>
      </c>
      <c r="G500" s="15">
        <v>5</v>
      </c>
      <c r="H500" s="51">
        <v>78</v>
      </c>
      <c r="I500" s="50">
        <f t="shared" si="26"/>
        <v>0</v>
      </c>
      <c r="J500" s="50">
        <f t="shared" si="27"/>
        <v>0</v>
      </c>
      <c r="K500" s="50">
        <f t="shared" si="28"/>
        <v>78</v>
      </c>
      <c r="L500" s="15"/>
      <c r="M500" s="15"/>
      <c r="N500" s="15"/>
      <c r="O500" s="15"/>
      <c r="P500" s="15"/>
      <c r="Q500" s="15"/>
      <c r="R500" s="15"/>
      <c r="S500" s="15"/>
    </row>
    <row r="501" spans="2:19" x14ac:dyDescent="0.3">
      <c r="B501" s="53">
        <v>2020</v>
      </c>
      <c r="C501" s="15" t="s">
        <v>215</v>
      </c>
      <c r="D501" s="15" t="s">
        <v>214</v>
      </c>
      <c r="E501" s="15">
        <v>2015</v>
      </c>
      <c r="F501" s="15" t="s">
        <v>99</v>
      </c>
      <c r="G501" s="15">
        <v>5</v>
      </c>
      <c r="H501" s="51">
        <v>0</v>
      </c>
      <c r="I501" s="50">
        <f t="shared" si="26"/>
        <v>0</v>
      </c>
      <c r="J501" s="50">
        <f t="shared" si="27"/>
        <v>0</v>
      </c>
      <c r="K501" s="50">
        <f t="shared" si="28"/>
        <v>0</v>
      </c>
      <c r="L501" s="15"/>
      <c r="M501" s="15"/>
      <c r="N501" s="15"/>
      <c r="O501" s="15"/>
      <c r="P501" s="15"/>
      <c r="Q501" s="15"/>
      <c r="R501" s="15"/>
      <c r="S501" s="15"/>
    </row>
    <row r="502" spans="2:19" x14ac:dyDescent="0.3">
      <c r="B502" s="53">
        <v>2020</v>
      </c>
      <c r="C502" s="15" t="s">
        <v>213</v>
      </c>
      <c r="D502" s="15" t="s">
        <v>88</v>
      </c>
      <c r="E502" s="15">
        <v>2015</v>
      </c>
      <c r="F502" s="15" t="s">
        <v>82</v>
      </c>
      <c r="G502" s="15">
        <v>5</v>
      </c>
      <c r="H502" s="51">
        <v>15</v>
      </c>
      <c r="I502" s="50">
        <f t="shared" si="26"/>
        <v>0</v>
      </c>
      <c r="J502" s="50">
        <f t="shared" si="27"/>
        <v>0</v>
      </c>
      <c r="K502" s="50">
        <f t="shared" si="28"/>
        <v>15</v>
      </c>
      <c r="L502" s="15"/>
      <c r="M502" s="15"/>
      <c r="N502" s="15"/>
      <c r="O502" s="15"/>
      <c r="P502" s="15"/>
      <c r="Q502" s="15"/>
      <c r="R502" s="15"/>
      <c r="S502" s="15"/>
    </row>
    <row r="503" spans="2:19" x14ac:dyDescent="0.3">
      <c r="B503" s="53">
        <v>2020</v>
      </c>
      <c r="C503" s="15" t="s">
        <v>212</v>
      </c>
      <c r="D503" s="15" t="s">
        <v>88</v>
      </c>
      <c r="E503" s="15">
        <v>2017</v>
      </c>
      <c r="F503" s="15" t="s">
        <v>77</v>
      </c>
      <c r="G503" s="15">
        <v>5</v>
      </c>
      <c r="H503" s="51">
        <v>3</v>
      </c>
      <c r="I503" s="50">
        <f t="shared" si="26"/>
        <v>0</v>
      </c>
      <c r="J503" s="50">
        <f t="shared" si="27"/>
        <v>0</v>
      </c>
      <c r="K503" s="50">
        <f t="shared" si="28"/>
        <v>3</v>
      </c>
      <c r="L503" s="15"/>
      <c r="M503" s="15"/>
      <c r="N503" s="15"/>
      <c r="O503" s="15"/>
      <c r="P503" s="15"/>
      <c r="Q503" s="15"/>
      <c r="R503" s="15"/>
      <c r="S503" s="15"/>
    </row>
    <row r="504" spans="2:19" x14ac:dyDescent="0.3">
      <c r="B504" s="53">
        <v>2020</v>
      </c>
      <c r="C504" s="15" t="s">
        <v>211</v>
      </c>
      <c r="D504" s="15" t="s">
        <v>88</v>
      </c>
      <c r="E504" s="15">
        <v>2015</v>
      </c>
      <c r="F504" s="15" t="s">
        <v>117</v>
      </c>
      <c r="G504" s="15">
        <v>5</v>
      </c>
      <c r="H504" s="51">
        <v>7</v>
      </c>
      <c r="I504" s="50">
        <f t="shared" si="26"/>
        <v>0</v>
      </c>
      <c r="J504" s="50">
        <f t="shared" si="27"/>
        <v>0</v>
      </c>
      <c r="K504" s="50">
        <f t="shared" si="28"/>
        <v>7</v>
      </c>
      <c r="L504" s="15"/>
      <c r="M504" s="15"/>
      <c r="N504" s="15"/>
      <c r="O504" s="15"/>
      <c r="P504" s="15"/>
      <c r="Q504" s="15"/>
      <c r="R504" s="15"/>
      <c r="S504" s="15"/>
    </row>
    <row r="505" spans="2:19" x14ac:dyDescent="0.3">
      <c r="B505" s="53">
        <v>2020</v>
      </c>
      <c r="C505" s="15" t="s">
        <v>210</v>
      </c>
      <c r="D505" s="15" t="s">
        <v>88</v>
      </c>
      <c r="E505" s="15">
        <v>2014</v>
      </c>
      <c r="F505" s="15" t="s">
        <v>117</v>
      </c>
      <c r="G505" s="15">
        <v>4</v>
      </c>
      <c r="H505" s="51">
        <v>0</v>
      </c>
      <c r="I505" s="50">
        <f t="shared" si="26"/>
        <v>0</v>
      </c>
      <c r="J505" s="50">
        <f t="shared" si="27"/>
        <v>0</v>
      </c>
      <c r="K505" s="50">
        <f t="shared" si="28"/>
        <v>0</v>
      </c>
      <c r="L505" s="15"/>
      <c r="M505" s="15"/>
      <c r="N505" s="15"/>
      <c r="O505" s="15"/>
      <c r="P505" s="15"/>
      <c r="Q505" s="15"/>
      <c r="R505" s="15"/>
      <c r="S505" s="15"/>
    </row>
    <row r="506" spans="2:19" x14ac:dyDescent="0.3">
      <c r="B506" s="53">
        <v>2020</v>
      </c>
      <c r="C506" s="15" t="s">
        <v>209</v>
      </c>
      <c r="D506" s="15" t="s">
        <v>88</v>
      </c>
      <c r="E506" s="15">
        <v>2016</v>
      </c>
      <c r="F506" s="15" t="s">
        <v>101</v>
      </c>
      <c r="G506" s="15">
        <v>5</v>
      </c>
      <c r="H506" s="51">
        <v>0</v>
      </c>
      <c r="I506" s="50">
        <f t="shared" si="26"/>
        <v>0</v>
      </c>
      <c r="J506" s="50">
        <f t="shared" si="27"/>
        <v>0</v>
      </c>
      <c r="K506" s="50">
        <f t="shared" si="28"/>
        <v>0</v>
      </c>
      <c r="L506" s="15"/>
      <c r="M506" s="15"/>
      <c r="N506" s="15"/>
      <c r="O506" s="15"/>
      <c r="P506" s="15"/>
      <c r="Q506" s="15"/>
      <c r="R506" s="15"/>
      <c r="S506" s="15"/>
    </row>
    <row r="507" spans="2:19" x14ac:dyDescent="0.3">
      <c r="B507" s="53">
        <v>2020</v>
      </c>
      <c r="C507" s="15" t="s">
        <v>208</v>
      </c>
      <c r="D507" s="15" t="s">
        <v>88</v>
      </c>
      <c r="E507" s="15">
        <v>2015</v>
      </c>
      <c r="F507" s="15" t="s">
        <v>90</v>
      </c>
      <c r="G507" s="15">
        <v>5</v>
      </c>
      <c r="H507" s="51">
        <v>0</v>
      </c>
      <c r="I507" s="50">
        <f t="shared" si="26"/>
        <v>0</v>
      </c>
      <c r="J507" s="50">
        <f t="shared" si="27"/>
        <v>0</v>
      </c>
      <c r="K507" s="50">
        <f t="shared" si="28"/>
        <v>0</v>
      </c>
      <c r="L507" s="15"/>
      <c r="M507" s="15"/>
      <c r="N507" s="15"/>
      <c r="O507" s="15"/>
      <c r="P507" s="15"/>
      <c r="Q507" s="15"/>
      <c r="R507" s="15"/>
      <c r="S507" s="15"/>
    </row>
    <row r="508" spans="2:19" x14ac:dyDescent="0.3">
      <c r="B508" s="53">
        <v>2020</v>
      </c>
      <c r="C508" s="15" t="s">
        <v>207</v>
      </c>
      <c r="D508" s="15" t="s">
        <v>88</v>
      </c>
      <c r="E508" s="15">
        <v>2014</v>
      </c>
      <c r="F508" s="15" t="s">
        <v>94</v>
      </c>
      <c r="G508" s="15">
        <v>4</v>
      </c>
      <c r="H508" s="51">
        <v>0</v>
      </c>
      <c r="I508" s="50">
        <f t="shared" si="26"/>
        <v>0</v>
      </c>
      <c r="J508" s="50">
        <f t="shared" si="27"/>
        <v>0</v>
      </c>
      <c r="K508" s="50">
        <f t="shared" si="28"/>
        <v>0</v>
      </c>
      <c r="L508" s="15"/>
      <c r="M508" s="15"/>
      <c r="N508" s="15"/>
      <c r="O508" s="15"/>
      <c r="P508" s="15"/>
      <c r="Q508" s="15"/>
      <c r="R508" s="15"/>
      <c r="S508" s="15"/>
    </row>
    <row r="509" spans="2:19" x14ac:dyDescent="0.3">
      <c r="B509" s="53">
        <v>2020</v>
      </c>
      <c r="C509" s="15" t="s">
        <v>206</v>
      </c>
      <c r="D509" s="15" t="s">
        <v>88</v>
      </c>
      <c r="E509" s="15">
        <v>2013</v>
      </c>
      <c r="F509" s="15" t="s">
        <v>94</v>
      </c>
      <c r="G509" s="15">
        <v>5</v>
      </c>
      <c r="H509" s="51">
        <v>8</v>
      </c>
      <c r="I509" s="50">
        <f t="shared" si="26"/>
        <v>0</v>
      </c>
      <c r="J509" s="50">
        <f t="shared" si="27"/>
        <v>0</v>
      </c>
      <c r="K509" s="50">
        <f t="shared" si="28"/>
        <v>8</v>
      </c>
      <c r="L509" s="15"/>
      <c r="M509" s="15"/>
      <c r="N509" s="15"/>
      <c r="O509" s="15"/>
      <c r="P509" s="15"/>
      <c r="Q509" s="15"/>
      <c r="R509" s="15"/>
      <c r="S509" s="15"/>
    </row>
    <row r="510" spans="2:19" x14ac:dyDescent="0.3">
      <c r="B510" s="53">
        <v>2020</v>
      </c>
      <c r="C510" s="15" t="s">
        <v>205</v>
      </c>
      <c r="D510" s="15" t="s">
        <v>204</v>
      </c>
      <c r="E510" s="15">
        <v>2019</v>
      </c>
      <c r="F510" s="15" t="s">
        <v>99</v>
      </c>
      <c r="G510" s="15">
        <v>4</v>
      </c>
      <c r="H510" s="51">
        <v>0</v>
      </c>
      <c r="I510" s="50">
        <f t="shared" si="26"/>
        <v>0</v>
      </c>
      <c r="J510" s="50">
        <f t="shared" si="27"/>
        <v>0</v>
      </c>
      <c r="K510" s="50">
        <f t="shared" si="28"/>
        <v>0</v>
      </c>
      <c r="L510" s="15"/>
      <c r="M510" s="15"/>
      <c r="N510" s="15"/>
      <c r="O510" s="15"/>
      <c r="P510" s="15"/>
      <c r="Q510" s="15"/>
      <c r="R510" s="15"/>
      <c r="S510" s="15"/>
    </row>
    <row r="511" spans="2:19" x14ac:dyDescent="0.3">
      <c r="B511" s="53">
        <v>2020</v>
      </c>
      <c r="C511" s="15" t="s">
        <v>203</v>
      </c>
      <c r="D511" s="15" t="s">
        <v>202</v>
      </c>
      <c r="E511" s="15">
        <v>2017</v>
      </c>
      <c r="F511" s="15" t="s">
        <v>82</v>
      </c>
      <c r="G511" s="15">
        <v>5</v>
      </c>
      <c r="H511" s="51">
        <v>130</v>
      </c>
      <c r="I511" s="50">
        <f t="shared" si="26"/>
        <v>0</v>
      </c>
      <c r="J511" s="50">
        <f t="shared" si="27"/>
        <v>0</v>
      </c>
      <c r="K511" s="50">
        <f t="shared" si="28"/>
        <v>130</v>
      </c>
      <c r="L511" s="15"/>
      <c r="M511" s="15"/>
      <c r="N511" s="15"/>
      <c r="O511" s="15"/>
      <c r="P511" s="15"/>
      <c r="Q511" s="15"/>
      <c r="R511" s="15"/>
      <c r="S511" s="15"/>
    </row>
    <row r="512" spans="2:19" x14ac:dyDescent="0.3">
      <c r="B512" s="53">
        <v>2020</v>
      </c>
      <c r="C512" s="15" t="s">
        <v>201</v>
      </c>
      <c r="D512" s="15" t="s">
        <v>200</v>
      </c>
      <c r="E512" s="15">
        <v>2016</v>
      </c>
      <c r="F512" s="15" t="s">
        <v>82</v>
      </c>
      <c r="G512" s="15">
        <v>5</v>
      </c>
      <c r="H512" s="51">
        <v>40</v>
      </c>
      <c r="I512" s="50">
        <f t="shared" si="26"/>
        <v>0</v>
      </c>
      <c r="J512" s="50">
        <f t="shared" si="27"/>
        <v>0</v>
      </c>
      <c r="K512" s="50">
        <f t="shared" si="28"/>
        <v>40</v>
      </c>
      <c r="L512" s="15"/>
      <c r="M512" s="15"/>
      <c r="N512" s="15"/>
      <c r="O512" s="15"/>
      <c r="P512" s="15"/>
      <c r="Q512" s="15"/>
      <c r="R512" s="15"/>
      <c r="S512" s="15"/>
    </row>
    <row r="513" spans="2:19" x14ac:dyDescent="0.3">
      <c r="B513" s="53">
        <v>2020</v>
      </c>
      <c r="C513" s="15" t="s">
        <v>199</v>
      </c>
      <c r="D513" s="15" t="s">
        <v>198</v>
      </c>
      <c r="E513" s="15">
        <v>2017</v>
      </c>
      <c r="F513" s="15" t="s">
        <v>94</v>
      </c>
      <c r="G513" s="15">
        <v>5</v>
      </c>
      <c r="H513" s="51">
        <v>41</v>
      </c>
      <c r="I513" s="50">
        <f t="shared" si="26"/>
        <v>0</v>
      </c>
      <c r="J513" s="50">
        <f t="shared" si="27"/>
        <v>0</v>
      </c>
      <c r="K513" s="50">
        <f t="shared" si="28"/>
        <v>41</v>
      </c>
      <c r="L513" s="15"/>
      <c r="M513" s="15"/>
      <c r="N513" s="15"/>
      <c r="O513" s="15"/>
      <c r="P513" s="15"/>
      <c r="Q513" s="15"/>
      <c r="R513" s="15"/>
      <c r="S513" s="15"/>
    </row>
    <row r="514" spans="2:19" x14ac:dyDescent="0.3">
      <c r="B514" s="53">
        <v>2020</v>
      </c>
      <c r="C514" s="15" t="s">
        <v>197</v>
      </c>
      <c r="D514" s="15" t="s">
        <v>196</v>
      </c>
      <c r="E514" s="15">
        <v>2020</v>
      </c>
      <c r="F514" s="15" t="s">
        <v>117</v>
      </c>
      <c r="G514" s="15">
        <v>5</v>
      </c>
      <c r="H514" s="51">
        <v>2</v>
      </c>
      <c r="I514" s="50">
        <f t="shared" si="26"/>
        <v>0</v>
      </c>
      <c r="J514" s="50">
        <f t="shared" si="27"/>
        <v>0</v>
      </c>
      <c r="K514" s="50">
        <f t="shared" si="28"/>
        <v>2</v>
      </c>
      <c r="L514" s="15"/>
      <c r="M514" s="15"/>
      <c r="N514" s="15"/>
      <c r="O514" s="15"/>
      <c r="P514" s="15"/>
      <c r="Q514" s="15"/>
      <c r="R514" s="15"/>
      <c r="S514" s="15"/>
    </row>
    <row r="515" spans="2:19" x14ac:dyDescent="0.3">
      <c r="B515" s="53">
        <v>2020</v>
      </c>
      <c r="C515" s="15" t="s">
        <v>195</v>
      </c>
      <c r="D515" s="15" t="s">
        <v>194</v>
      </c>
      <c r="E515" s="15">
        <v>2019</v>
      </c>
      <c r="F515" s="15" t="s">
        <v>94</v>
      </c>
      <c r="G515" s="15">
        <v>3</v>
      </c>
      <c r="H515" s="51">
        <v>0</v>
      </c>
      <c r="I515" s="50">
        <f t="shared" si="26"/>
        <v>0</v>
      </c>
      <c r="J515" s="50">
        <f t="shared" si="27"/>
        <v>0</v>
      </c>
      <c r="K515" s="50">
        <f t="shared" si="28"/>
        <v>0</v>
      </c>
      <c r="L515" s="15"/>
      <c r="M515" s="15"/>
      <c r="N515" s="15"/>
      <c r="O515" s="15"/>
      <c r="P515" s="15"/>
      <c r="Q515" s="15"/>
      <c r="R515" s="15"/>
      <c r="S515" s="15"/>
    </row>
    <row r="516" spans="2:19" x14ac:dyDescent="0.3">
      <c r="B516" s="53">
        <v>2020</v>
      </c>
      <c r="C516" s="15" t="s">
        <v>193</v>
      </c>
      <c r="D516" s="15" t="s">
        <v>192</v>
      </c>
      <c r="E516" s="15">
        <v>2019</v>
      </c>
      <c r="F516" s="15" t="s">
        <v>77</v>
      </c>
      <c r="G516" s="15">
        <v>5</v>
      </c>
      <c r="H516" s="51">
        <v>1</v>
      </c>
      <c r="I516" s="50">
        <f t="shared" si="26"/>
        <v>0</v>
      </c>
      <c r="J516" s="50">
        <f t="shared" si="27"/>
        <v>0</v>
      </c>
      <c r="K516" s="50">
        <f t="shared" si="28"/>
        <v>1</v>
      </c>
      <c r="L516" s="15"/>
      <c r="M516" s="15"/>
      <c r="N516" s="15"/>
      <c r="O516" s="15"/>
      <c r="P516" s="15"/>
      <c r="Q516" s="15"/>
      <c r="R516" s="15"/>
      <c r="S516" s="15"/>
    </row>
    <row r="517" spans="2:19" x14ac:dyDescent="0.3">
      <c r="B517" s="53">
        <v>2020</v>
      </c>
      <c r="C517" s="15" t="s">
        <v>191</v>
      </c>
      <c r="D517" s="15" t="s">
        <v>88</v>
      </c>
      <c r="E517" s="15">
        <v>2021</v>
      </c>
      <c r="F517" s="15" t="s">
        <v>77</v>
      </c>
      <c r="G517" s="15">
        <v>5</v>
      </c>
      <c r="H517" s="51">
        <v>0</v>
      </c>
      <c r="I517" s="50">
        <f t="shared" si="26"/>
        <v>0</v>
      </c>
      <c r="J517" s="50">
        <f t="shared" si="27"/>
        <v>0</v>
      </c>
      <c r="K517" s="50">
        <f t="shared" si="28"/>
        <v>0</v>
      </c>
      <c r="L517" s="15"/>
      <c r="M517" s="15"/>
      <c r="N517" s="15"/>
      <c r="O517" s="15"/>
      <c r="P517" s="15"/>
      <c r="Q517" s="15"/>
      <c r="R517" s="15"/>
      <c r="S517" s="15"/>
    </row>
    <row r="518" spans="2:19" x14ac:dyDescent="0.3">
      <c r="B518" s="53">
        <v>2020</v>
      </c>
      <c r="C518" s="15" t="s">
        <v>190</v>
      </c>
      <c r="D518" s="15" t="s">
        <v>95</v>
      </c>
      <c r="E518" s="15">
        <v>2019</v>
      </c>
      <c r="F518" s="15" t="s">
        <v>94</v>
      </c>
      <c r="G518" s="15">
        <v>3</v>
      </c>
      <c r="H518" s="51">
        <v>0</v>
      </c>
      <c r="I518" s="50">
        <f t="shared" si="26"/>
        <v>0</v>
      </c>
      <c r="J518" s="50">
        <f t="shared" si="27"/>
        <v>0</v>
      </c>
      <c r="K518" s="50">
        <f t="shared" si="28"/>
        <v>0</v>
      </c>
      <c r="L518" s="15"/>
      <c r="M518" s="15"/>
      <c r="N518" s="15"/>
      <c r="O518" s="15"/>
      <c r="P518" s="15"/>
      <c r="Q518" s="15"/>
      <c r="R518" s="15"/>
      <c r="S518" s="15"/>
    </row>
    <row r="519" spans="2:19" x14ac:dyDescent="0.3">
      <c r="B519" s="53">
        <v>2020</v>
      </c>
      <c r="C519" s="15" t="s">
        <v>189</v>
      </c>
      <c r="D519" s="15" t="s">
        <v>88</v>
      </c>
      <c r="E519" s="15">
        <v>2014</v>
      </c>
      <c r="F519" s="15" t="s">
        <v>94</v>
      </c>
      <c r="G519" s="15">
        <v>5</v>
      </c>
      <c r="H519" s="51">
        <v>14</v>
      </c>
      <c r="I519" s="50">
        <f t="shared" si="26"/>
        <v>0</v>
      </c>
      <c r="J519" s="50">
        <f t="shared" si="27"/>
        <v>0</v>
      </c>
      <c r="K519" s="50">
        <f t="shared" si="28"/>
        <v>14</v>
      </c>
      <c r="L519" s="15"/>
      <c r="M519" s="15"/>
      <c r="N519" s="15"/>
      <c r="O519" s="15"/>
      <c r="P519" s="15"/>
      <c r="Q519" s="15"/>
      <c r="R519" s="15"/>
      <c r="S519" s="15"/>
    </row>
    <row r="520" spans="2:19" x14ac:dyDescent="0.3">
      <c r="B520" s="53">
        <v>2020</v>
      </c>
      <c r="C520" s="15" t="s">
        <v>188</v>
      </c>
      <c r="D520" s="15" t="s">
        <v>183</v>
      </c>
      <c r="E520" s="15">
        <v>2019</v>
      </c>
      <c r="F520" s="15" t="s">
        <v>117</v>
      </c>
      <c r="G520" s="15">
        <v>5</v>
      </c>
      <c r="H520" s="51">
        <v>0</v>
      </c>
      <c r="I520" s="50">
        <f t="shared" si="26"/>
        <v>0</v>
      </c>
      <c r="J520" s="50">
        <f t="shared" si="27"/>
        <v>0</v>
      </c>
      <c r="K520" s="50">
        <f t="shared" si="28"/>
        <v>0</v>
      </c>
      <c r="L520" s="15"/>
      <c r="M520" s="15"/>
      <c r="N520" s="15"/>
      <c r="O520" s="15"/>
      <c r="P520" s="15"/>
      <c r="Q520" s="15"/>
      <c r="R520" s="15"/>
      <c r="S520" s="15"/>
    </row>
    <row r="521" spans="2:19" x14ac:dyDescent="0.3">
      <c r="B521" s="53">
        <v>2020</v>
      </c>
      <c r="C521" s="15" t="s">
        <v>187</v>
      </c>
      <c r="D521" s="15" t="s">
        <v>88</v>
      </c>
      <c r="E521" s="15">
        <v>2017</v>
      </c>
      <c r="F521" s="15" t="s">
        <v>82</v>
      </c>
      <c r="G521" s="15">
        <v>5</v>
      </c>
      <c r="H521" s="51">
        <v>3</v>
      </c>
      <c r="I521" s="50">
        <f t="shared" si="26"/>
        <v>0</v>
      </c>
      <c r="J521" s="50">
        <f t="shared" si="27"/>
        <v>0</v>
      </c>
      <c r="K521" s="50">
        <f t="shared" si="28"/>
        <v>3</v>
      </c>
      <c r="L521" s="15"/>
      <c r="M521" s="15"/>
      <c r="N521" s="15"/>
      <c r="O521" s="15"/>
      <c r="P521" s="15"/>
      <c r="Q521" s="15"/>
      <c r="R521" s="15"/>
      <c r="S521" s="15"/>
    </row>
    <row r="522" spans="2:19" x14ac:dyDescent="0.3">
      <c r="B522" s="53">
        <v>2020</v>
      </c>
      <c r="C522" s="15" t="s">
        <v>186</v>
      </c>
      <c r="D522" s="15" t="s">
        <v>88</v>
      </c>
      <c r="E522" s="15">
        <v>2017</v>
      </c>
      <c r="F522" s="15" t="s">
        <v>77</v>
      </c>
      <c r="G522" s="15">
        <v>5</v>
      </c>
      <c r="H522" s="51">
        <v>1</v>
      </c>
      <c r="I522" s="50">
        <f t="shared" si="26"/>
        <v>0</v>
      </c>
      <c r="J522" s="50">
        <f t="shared" si="27"/>
        <v>0</v>
      </c>
      <c r="K522" s="50">
        <f t="shared" si="28"/>
        <v>1</v>
      </c>
      <c r="L522" s="15"/>
      <c r="M522" s="15"/>
      <c r="N522" s="15"/>
      <c r="O522" s="15"/>
      <c r="P522" s="15"/>
      <c r="Q522" s="15"/>
      <c r="R522" s="15"/>
      <c r="S522" s="15"/>
    </row>
    <row r="523" spans="2:19" x14ac:dyDescent="0.3">
      <c r="B523" s="53">
        <v>2020</v>
      </c>
      <c r="C523" s="15" t="s">
        <v>185</v>
      </c>
      <c r="D523" s="15" t="s">
        <v>88</v>
      </c>
      <c r="E523" s="15">
        <v>2019</v>
      </c>
      <c r="F523" s="15" t="s">
        <v>90</v>
      </c>
      <c r="G523" s="15">
        <v>5</v>
      </c>
      <c r="H523" s="51">
        <v>1</v>
      </c>
      <c r="I523" s="50">
        <f t="shared" si="26"/>
        <v>0</v>
      </c>
      <c r="J523" s="50">
        <f t="shared" si="27"/>
        <v>0</v>
      </c>
      <c r="K523" s="50">
        <f t="shared" si="28"/>
        <v>1</v>
      </c>
      <c r="L523" s="15"/>
      <c r="M523" s="15"/>
      <c r="N523" s="15"/>
      <c r="O523" s="15"/>
      <c r="P523" s="15"/>
      <c r="Q523" s="15"/>
      <c r="R523" s="15"/>
      <c r="S523" s="15"/>
    </row>
    <row r="524" spans="2:19" x14ac:dyDescent="0.3">
      <c r="B524" s="53">
        <v>2020</v>
      </c>
      <c r="C524" s="15" t="s">
        <v>184</v>
      </c>
      <c r="D524" s="15" t="s">
        <v>183</v>
      </c>
      <c r="E524" s="15">
        <v>2019</v>
      </c>
      <c r="F524" s="15" t="s">
        <v>117</v>
      </c>
      <c r="G524" s="15">
        <v>5</v>
      </c>
      <c r="H524" s="51">
        <v>0</v>
      </c>
      <c r="I524" s="50">
        <f t="shared" si="26"/>
        <v>0</v>
      </c>
      <c r="J524" s="50">
        <f t="shared" si="27"/>
        <v>0</v>
      </c>
      <c r="K524" s="50">
        <f t="shared" si="28"/>
        <v>0</v>
      </c>
      <c r="L524" s="15"/>
      <c r="M524" s="15"/>
      <c r="N524" s="15"/>
      <c r="O524" s="15"/>
      <c r="P524" s="15"/>
      <c r="Q524" s="15"/>
      <c r="R524" s="15"/>
      <c r="S524" s="15"/>
    </row>
    <row r="525" spans="2:19" x14ac:dyDescent="0.3">
      <c r="B525" s="53">
        <v>2020</v>
      </c>
      <c r="C525" s="15" t="s">
        <v>182</v>
      </c>
      <c r="D525" s="15" t="s">
        <v>88</v>
      </c>
      <c r="E525" s="15">
        <v>2015</v>
      </c>
      <c r="F525" s="15" t="s">
        <v>90</v>
      </c>
      <c r="G525" s="15">
        <v>5</v>
      </c>
      <c r="H525" s="51">
        <v>0</v>
      </c>
      <c r="I525" s="50">
        <f t="shared" si="26"/>
        <v>0</v>
      </c>
      <c r="J525" s="50">
        <f t="shared" si="27"/>
        <v>0</v>
      </c>
      <c r="K525" s="50">
        <f t="shared" si="28"/>
        <v>0</v>
      </c>
      <c r="L525" s="15"/>
      <c r="M525" s="15"/>
      <c r="N525" s="15"/>
      <c r="O525" s="15"/>
      <c r="P525" s="15"/>
      <c r="Q525" s="15"/>
      <c r="R525" s="15"/>
      <c r="S525" s="15"/>
    </row>
    <row r="526" spans="2:19" x14ac:dyDescent="0.3">
      <c r="B526" s="53">
        <v>2020</v>
      </c>
      <c r="C526" s="15" t="s">
        <v>181</v>
      </c>
      <c r="D526" s="15" t="s">
        <v>180</v>
      </c>
      <c r="E526" s="15">
        <v>2014</v>
      </c>
      <c r="F526" s="15" t="s">
        <v>94</v>
      </c>
      <c r="G526" s="15">
        <v>4</v>
      </c>
      <c r="H526" s="51">
        <v>6</v>
      </c>
      <c r="I526" s="50">
        <f t="shared" si="26"/>
        <v>0</v>
      </c>
      <c r="J526" s="50">
        <f t="shared" si="27"/>
        <v>6</v>
      </c>
      <c r="K526" s="50">
        <f t="shared" si="28"/>
        <v>0</v>
      </c>
      <c r="L526" s="15"/>
      <c r="M526" s="15"/>
      <c r="N526" s="15"/>
      <c r="O526" s="15"/>
      <c r="P526" s="15"/>
      <c r="Q526" s="15"/>
      <c r="R526" s="15"/>
      <c r="S526" s="15"/>
    </row>
    <row r="527" spans="2:19" x14ac:dyDescent="0.3">
      <c r="B527" s="53">
        <v>2020</v>
      </c>
      <c r="C527" s="15" t="s">
        <v>179</v>
      </c>
      <c r="D527" s="15" t="s">
        <v>178</v>
      </c>
      <c r="E527" s="15">
        <v>2014</v>
      </c>
      <c r="F527" s="15" t="s">
        <v>94</v>
      </c>
      <c r="G527" s="15">
        <v>4</v>
      </c>
      <c r="H527" s="51">
        <v>36</v>
      </c>
      <c r="I527" s="50">
        <f t="shared" si="26"/>
        <v>0</v>
      </c>
      <c r="J527" s="50">
        <f t="shared" si="27"/>
        <v>36</v>
      </c>
      <c r="K527" s="50">
        <f t="shared" si="28"/>
        <v>0</v>
      </c>
      <c r="L527" s="15"/>
      <c r="M527" s="15"/>
      <c r="N527" s="15"/>
      <c r="O527" s="15"/>
      <c r="P527" s="15"/>
      <c r="Q527" s="15"/>
      <c r="R527" s="15"/>
      <c r="S527" s="15"/>
    </row>
    <row r="528" spans="2:19" x14ac:dyDescent="0.3">
      <c r="B528" s="53">
        <v>2020</v>
      </c>
      <c r="C528" s="15" t="s">
        <v>177</v>
      </c>
      <c r="D528" s="15" t="s">
        <v>176</v>
      </c>
      <c r="E528" s="15">
        <v>2019</v>
      </c>
      <c r="F528" s="15" t="s">
        <v>117</v>
      </c>
      <c r="G528" s="15">
        <v>5</v>
      </c>
      <c r="H528" s="51">
        <v>5</v>
      </c>
      <c r="I528" s="50">
        <f t="shared" si="26"/>
        <v>0</v>
      </c>
      <c r="J528" s="50">
        <f t="shared" si="27"/>
        <v>0</v>
      </c>
      <c r="K528" s="50">
        <f t="shared" si="28"/>
        <v>5</v>
      </c>
      <c r="L528" s="15"/>
      <c r="M528" s="15"/>
      <c r="N528" s="15"/>
      <c r="O528" s="15"/>
      <c r="P528" s="15"/>
      <c r="Q528" s="15"/>
      <c r="R528" s="15"/>
      <c r="S528" s="15"/>
    </row>
    <row r="529" spans="2:19" x14ac:dyDescent="0.3">
      <c r="B529" s="53">
        <v>2020</v>
      </c>
      <c r="C529" s="15" t="s">
        <v>175</v>
      </c>
      <c r="D529" s="15" t="s">
        <v>174</v>
      </c>
      <c r="E529" s="15">
        <v>2016</v>
      </c>
      <c r="F529" s="15" t="s">
        <v>117</v>
      </c>
      <c r="G529" s="15">
        <v>4</v>
      </c>
      <c r="H529" s="51">
        <v>6</v>
      </c>
      <c r="I529" s="50">
        <f t="shared" si="26"/>
        <v>0</v>
      </c>
      <c r="J529" s="50">
        <f t="shared" si="27"/>
        <v>6</v>
      </c>
      <c r="K529" s="50">
        <f t="shared" si="28"/>
        <v>0</v>
      </c>
      <c r="L529" s="15"/>
      <c r="M529" s="15"/>
      <c r="N529" s="15"/>
      <c r="O529" s="15"/>
      <c r="P529" s="15"/>
      <c r="Q529" s="15"/>
      <c r="R529" s="15"/>
      <c r="S529" s="15"/>
    </row>
    <row r="530" spans="2:19" x14ac:dyDescent="0.3">
      <c r="B530" s="53">
        <v>2020</v>
      </c>
      <c r="C530" s="15" t="s">
        <v>173</v>
      </c>
      <c r="D530" s="15" t="s">
        <v>88</v>
      </c>
      <c r="E530" s="15">
        <v>2016</v>
      </c>
      <c r="F530" s="15" t="s">
        <v>117</v>
      </c>
      <c r="G530" s="15">
        <v>4</v>
      </c>
      <c r="H530" s="51">
        <v>0</v>
      </c>
      <c r="I530" s="50">
        <f t="shared" si="26"/>
        <v>0</v>
      </c>
      <c r="J530" s="50">
        <f t="shared" si="27"/>
        <v>0</v>
      </c>
      <c r="K530" s="50">
        <f t="shared" si="28"/>
        <v>0</v>
      </c>
      <c r="L530" s="15"/>
      <c r="M530" s="15"/>
      <c r="N530" s="15"/>
      <c r="O530" s="15"/>
      <c r="P530" s="15"/>
      <c r="Q530" s="15"/>
      <c r="R530" s="15"/>
      <c r="S530" s="15"/>
    </row>
    <row r="531" spans="2:19" x14ac:dyDescent="0.3">
      <c r="B531" s="53">
        <v>2020</v>
      </c>
      <c r="C531" s="15" t="s">
        <v>172</v>
      </c>
      <c r="D531" s="15" t="s">
        <v>171</v>
      </c>
      <c r="E531" s="15">
        <v>2019</v>
      </c>
      <c r="F531" s="15" t="s">
        <v>82</v>
      </c>
      <c r="G531" s="15">
        <v>5</v>
      </c>
      <c r="H531" s="51">
        <v>0</v>
      </c>
      <c r="I531" s="50">
        <f t="shared" si="26"/>
        <v>0</v>
      </c>
      <c r="J531" s="50">
        <f t="shared" si="27"/>
        <v>0</v>
      </c>
      <c r="K531" s="50">
        <f t="shared" si="28"/>
        <v>0</v>
      </c>
      <c r="L531" s="15"/>
      <c r="M531" s="15"/>
      <c r="N531" s="15"/>
      <c r="O531" s="15"/>
      <c r="P531" s="15"/>
      <c r="Q531" s="15"/>
      <c r="R531" s="15"/>
      <c r="S531" s="15"/>
    </row>
    <row r="532" spans="2:19" x14ac:dyDescent="0.3">
      <c r="B532" s="53">
        <v>2020</v>
      </c>
      <c r="C532" s="15" t="s">
        <v>170</v>
      </c>
      <c r="D532" s="15" t="s">
        <v>88</v>
      </c>
      <c r="E532" s="15">
        <v>2017</v>
      </c>
      <c r="F532" s="15" t="s">
        <v>117</v>
      </c>
      <c r="G532" s="15">
        <v>5</v>
      </c>
      <c r="H532" s="51">
        <v>0</v>
      </c>
      <c r="I532" s="50">
        <f t="shared" si="26"/>
        <v>0</v>
      </c>
      <c r="J532" s="50">
        <f t="shared" si="27"/>
        <v>0</v>
      </c>
      <c r="K532" s="50">
        <f t="shared" si="28"/>
        <v>0</v>
      </c>
      <c r="L532" s="15"/>
      <c r="M532" s="15"/>
      <c r="N532" s="15"/>
      <c r="O532" s="15"/>
      <c r="P532" s="15"/>
      <c r="Q532" s="15"/>
      <c r="R532" s="15"/>
      <c r="S532" s="15"/>
    </row>
    <row r="533" spans="2:19" x14ac:dyDescent="0.3">
      <c r="B533" s="53">
        <v>2020</v>
      </c>
      <c r="C533" s="15" t="s">
        <v>169</v>
      </c>
      <c r="D533" s="15" t="s">
        <v>168</v>
      </c>
      <c r="E533" s="15">
        <v>2016</v>
      </c>
      <c r="F533" s="15" t="s">
        <v>117</v>
      </c>
      <c r="G533" s="15">
        <v>5</v>
      </c>
      <c r="H533" s="51">
        <v>0</v>
      </c>
      <c r="I533" s="50">
        <f t="shared" si="26"/>
        <v>0</v>
      </c>
      <c r="J533" s="50">
        <f t="shared" si="27"/>
        <v>0</v>
      </c>
      <c r="K533" s="50">
        <f t="shared" si="28"/>
        <v>0</v>
      </c>
      <c r="L533" s="15"/>
      <c r="M533" s="15"/>
      <c r="N533" s="15"/>
      <c r="O533" s="15"/>
      <c r="P533" s="15"/>
      <c r="Q533" s="15"/>
      <c r="R533" s="15"/>
      <c r="S533" s="15"/>
    </row>
    <row r="534" spans="2:19" x14ac:dyDescent="0.3">
      <c r="B534" s="53">
        <v>2020</v>
      </c>
      <c r="C534" s="15" t="s">
        <v>167</v>
      </c>
      <c r="D534" s="15" t="s">
        <v>88</v>
      </c>
      <c r="E534" s="15">
        <v>2014</v>
      </c>
      <c r="F534" s="15" t="s">
        <v>90</v>
      </c>
      <c r="G534" s="15">
        <v>5</v>
      </c>
      <c r="H534" s="51">
        <v>0</v>
      </c>
      <c r="I534" s="50">
        <f t="shared" si="26"/>
        <v>0</v>
      </c>
      <c r="J534" s="50">
        <f t="shared" si="27"/>
        <v>0</v>
      </c>
      <c r="K534" s="50">
        <f t="shared" si="28"/>
        <v>0</v>
      </c>
      <c r="L534" s="15"/>
      <c r="M534" s="15"/>
      <c r="N534" s="15"/>
      <c r="O534" s="15"/>
      <c r="P534" s="15"/>
      <c r="Q534" s="15"/>
      <c r="R534" s="15"/>
      <c r="S534" s="15"/>
    </row>
    <row r="535" spans="2:19" x14ac:dyDescent="0.3">
      <c r="B535" s="53">
        <v>2020</v>
      </c>
      <c r="C535" s="15" t="s">
        <v>166</v>
      </c>
      <c r="D535" s="15" t="s">
        <v>88</v>
      </c>
      <c r="E535" s="15">
        <v>2017</v>
      </c>
      <c r="F535" s="15" t="s">
        <v>117</v>
      </c>
      <c r="G535" s="15">
        <v>5</v>
      </c>
      <c r="H535" s="51">
        <v>1</v>
      </c>
      <c r="I535" s="50">
        <f t="shared" si="26"/>
        <v>0</v>
      </c>
      <c r="J535" s="50">
        <f t="shared" si="27"/>
        <v>0</v>
      </c>
      <c r="K535" s="50">
        <f t="shared" si="28"/>
        <v>1</v>
      </c>
      <c r="L535" s="15"/>
      <c r="M535" s="15"/>
      <c r="N535" s="15"/>
      <c r="O535" s="15"/>
      <c r="P535" s="15"/>
      <c r="Q535" s="15"/>
      <c r="R535" s="15"/>
      <c r="S535" s="15"/>
    </row>
    <row r="536" spans="2:19" x14ac:dyDescent="0.3">
      <c r="B536" s="53">
        <v>2020</v>
      </c>
      <c r="C536" s="15" t="s">
        <v>165</v>
      </c>
      <c r="D536" s="15" t="s">
        <v>164</v>
      </c>
      <c r="E536" s="15">
        <v>2016</v>
      </c>
      <c r="F536" s="15" t="s">
        <v>94</v>
      </c>
      <c r="G536" s="15">
        <v>4</v>
      </c>
      <c r="H536" s="51">
        <v>48</v>
      </c>
      <c r="I536" s="50">
        <f t="shared" si="26"/>
        <v>0</v>
      </c>
      <c r="J536" s="50">
        <f t="shared" si="27"/>
        <v>48</v>
      </c>
      <c r="K536" s="50">
        <f t="shared" si="28"/>
        <v>0</v>
      </c>
      <c r="L536" s="15"/>
      <c r="M536" s="15"/>
      <c r="N536" s="15"/>
      <c r="O536" s="15"/>
      <c r="P536" s="15"/>
      <c r="Q536" s="15"/>
      <c r="R536" s="15"/>
      <c r="S536" s="15"/>
    </row>
    <row r="537" spans="2:19" x14ac:dyDescent="0.3">
      <c r="B537" s="53">
        <v>2020</v>
      </c>
      <c r="C537" s="15" t="s">
        <v>163</v>
      </c>
      <c r="D537" s="15" t="s">
        <v>162</v>
      </c>
      <c r="E537" s="15">
        <v>2014</v>
      </c>
      <c r="F537" s="15" t="s">
        <v>94</v>
      </c>
      <c r="G537" s="15">
        <v>3</v>
      </c>
      <c r="H537" s="51">
        <v>13</v>
      </c>
      <c r="I537" s="50">
        <f t="shared" si="26"/>
        <v>13</v>
      </c>
      <c r="J537" s="50">
        <f t="shared" si="27"/>
        <v>0</v>
      </c>
      <c r="K537" s="50">
        <f t="shared" si="28"/>
        <v>0</v>
      </c>
      <c r="L537" s="15"/>
      <c r="M537" s="15"/>
      <c r="N537" s="15"/>
      <c r="O537" s="15"/>
      <c r="P537" s="15"/>
      <c r="Q537" s="15"/>
      <c r="R537" s="15"/>
      <c r="S537" s="15"/>
    </row>
    <row r="538" spans="2:19" x14ac:dyDescent="0.3">
      <c r="B538" s="53">
        <v>2020</v>
      </c>
      <c r="C538" s="15" t="s">
        <v>161</v>
      </c>
      <c r="D538" s="15" t="s">
        <v>160</v>
      </c>
      <c r="E538" s="15">
        <v>2016</v>
      </c>
      <c r="F538" s="15" t="s">
        <v>94</v>
      </c>
      <c r="G538" s="15">
        <v>5</v>
      </c>
      <c r="H538" s="51">
        <v>21</v>
      </c>
      <c r="I538" s="50">
        <f t="shared" si="26"/>
        <v>0</v>
      </c>
      <c r="J538" s="50">
        <f t="shared" si="27"/>
        <v>0</v>
      </c>
      <c r="K538" s="50">
        <f t="shared" si="28"/>
        <v>21</v>
      </c>
      <c r="L538" s="15"/>
      <c r="M538" s="15"/>
      <c r="N538" s="15"/>
      <c r="O538" s="15"/>
      <c r="P538" s="15"/>
      <c r="Q538" s="15"/>
      <c r="R538" s="15"/>
      <c r="S538" s="15"/>
    </row>
    <row r="539" spans="2:19" x14ac:dyDescent="0.3">
      <c r="B539" s="53">
        <v>2020</v>
      </c>
      <c r="C539" s="15" t="s">
        <v>159</v>
      </c>
      <c r="D539" s="15" t="s">
        <v>158</v>
      </c>
      <c r="E539" s="15">
        <v>2018</v>
      </c>
      <c r="F539" s="15" t="s">
        <v>94</v>
      </c>
      <c r="G539" s="15">
        <v>3</v>
      </c>
      <c r="H539" s="51">
        <v>43</v>
      </c>
      <c r="I539" s="50">
        <f t="shared" si="26"/>
        <v>43</v>
      </c>
      <c r="J539" s="50">
        <f t="shared" si="27"/>
        <v>0</v>
      </c>
      <c r="K539" s="50">
        <f t="shared" si="28"/>
        <v>0</v>
      </c>
      <c r="L539" s="15"/>
      <c r="M539" s="15"/>
      <c r="N539" s="15"/>
      <c r="O539" s="15"/>
      <c r="P539" s="15"/>
      <c r="Q539" s="15"/>
      <c r="R539" s="15"/>
      <c r="S539" s="15"/>
    </row>
    <row r="540" spans="2:19" x14ac:dyDescent="0.3">
      <c r="B540" s="53">
        <v>2020</v>
      </c>
      <c r="C540" s="15" t="s">
        <v>157</v>
      </c>
      <c r="D540" s="15" t="s">
        <v>156</v>
      </c>
      <c r="E540" s="15">
        <v>2017</v>
      </c>
      <c r="F540" s="15" t="s">
        <v>94</v>
      </c>
      <c r="G540" s="15">
        <v>4</v>
      </c>
      <c r="H540" s="51">
        <v>8</v>
      </c>
      <c r="I540" s="50">
        <f t="shared" si="26"/>
        <v>0</v>
      </c>
      <c r="J540" s="50">
        <f t="shared" si="27"/>
        <v>8</v>
      </c>
      <c r="K540" s="50">
        <f t="shared" si="28"/>
        <v>0</v>
      </c>
      <c r="L540" s="15"/>
      <c r="M540" s="15"/>
      <c r="N540" s="15"/>
      <c r="O540" s="15"/>
      <c r="P540" s="15"/>
      <c r="Q540" s="15"/>
      <c r="R540" s="15"/>
      <c r="S540" s="15"/>
    </row>
    <row r="541" spans="2:19" x14ac:dyDescent="0.3">
      <c r="B541" s="53">
        <v>2020</v>
      </c>
      <c r="C541" s="15" t="s">
        <v>155</v>
      </c>
      <c r="D541" s="15" t="s">
        <v>88</v>
      </c>
      <c r="E541" s="15">
        <v>2013</v>
      </c>
      <c r="F541" s="15" t="s">
        <v>117</v>
      </c>
      <c r="G541" s="15">
        <v>5</v>
      </c>
      <c r="H541" s="51">
        <v>0</v>
      </c>
      <c r="I541" s="50">
        <f t="shared" si="26"/>
        <v>0</v>
      </c>
      <c r="J541" s="50">
        <f t="shared" si="27"/>
        <v>0</v>
      </c>
      <c r="K541" s="50">
        <f t="shared" si="28"/>
        <v>0</v>
      </c>
      <c r="L541" s="15"/>
      <c r="M541" s="15"/>
      <c r="N541" s="15"/>
      <c r="O541" s="15"/>
      <c r="P541" s="15"/>
      <c r="Q541" s="15"/>
      <c r="R541" s="15"/>
      <c r="S541" s="15"/>
    </row>
    <row r="542" spans="2:19" x14ac:dyDescent="0.3">
      <c r="B542" s="53">
        <v>2020</v>
      </c>
      <c r="C542" s="15" t="s">
        <v>154</v>
      </c>
      <c r="D542" s="15" t="s">
        <v>153</v>
      </c>
      <c r="E542" s="15">
        <v>2015</v>
      </c>
      <c r="F542" s="15" t="s">
        <v>94</v>
      </c>
      <c r="G542" s="15">
        <v>5</v>
      </c>
      <c r="H542" s="51">
        <v>46</v>
      </c>
      <c r="I542" s="50">
        <f t="shared" si="26"/>
        <v>0</v>
      </c>
      <c r="J542" s="50">
        <f t="shared" si="27"/>
        <v>0</v>
      </c>
      <c r="K542" s="50">
        <f t="shared" si="28"/>
        <v>46</v>
      </c>
      <c r="L542" s="15"/>
      <c r="M542" s="15"/>
      <c r="N542" s="15"/>
      <c r="O542" s="15"/>
      <c r="P542" s="15"/>
      <c r="Q542" s="15"/>
      <c r="R542" s="15"/>
      <c r="S542" s="15"/>
    </row>
    <row r="543" spans="2:19" x14ac:dyDescent="0.3">
      <c r="B543" s="53">
        <v>2020</v>
      </c>
      <c r="C543" s="15" t="s">
        <v>152</v>
      </c>
      <c r="D543" s="15" t="s">
        <v>151</v>
      </c>
      <c r="E543" s="15">
        <v>2019</v>
      </c>
      <c r="F543" s="15" t="s">
        <v>90</v>
      </c>
      <c r="G543" s="15">
        <v>5</v>
      </c>
      <c r="H543" s="51">
        <v>0</v>
      </c>
      <c r="I543" s="50">
        <f t="shared" si="26"/>
        <v>0</v>
      </c>
      <c r="J543" s="50">
        <f t="shared" si="27"/>
        <v>0</v>
      </c>
      <c r="K543" s="50">
        <f t="shared" si="28"/>
        <v>0</v>
      </c>
      <c r="L543" s="15"/>
      <c r="M543" s="15"/>
      <c r="N543" s="15"/>
      <c r="O543" s="15"/>
      <c r="P543" s="15"/>
      <c r="Q543" s="15"/>
      <c r="R543" s="15"/>
      <c r="S543" s="15"/>
    </row>
    <row r="544" spans="2:19" x14ac:dyDescent="0.3">
      <c r="B544" s="53">
        <v>2020</v>
      </c>
      <c r="C544" s="15" t="s">
        <v>150</v>
      </c>
      <c r="D544" s="15" t="s">
        <v>88</v>
      </c>
      <c r="E544" s="15">
        <v>2014</v>
      </c>
      <c r="F544" s="15" t="s">
        <v>85</v>
      </c>
      <c r="G544" s="15">
        <v>5</v>
      </c>
      <c r="H544" s="51">
        <v>0</v>
      </c>
      <c r="I544" s="50">
        <f t="shared" si="26"/>
        <v>0</v>
      </c>
      <c r="J544" s="50">
        <f t="shared" si="27"/>
        <v>0</v>
      </c>
      <c r="K544" s="50">
        <f t="shared" si="28"/>
        <v>0</v>
      </c>
      <c r="L544" s="15"/>
      <c r="M544" s="15"/>
      <c r="N544" s="15"/>
      <c r="O544" s="15"/>
      <c r="P544" s="15"/>
      <c r="Q544" s="15"/>
      <c r="R544" s="15"/>
      <c r="S544" s="15"/>
    </row>
    <row r="545" spans="2:19" x14ac:dyDescent="0.3">
      <c r="B545" s="53">
        <v>2020</v>
      </c>
      <c r="C545" s="15" t="s">
        <v>149</v>
      </c>
      <c r="D545" s="15" t="s">
        <v>148</v>
      </c>
      <c r="E545" s="15">
        <v>2019</v>
      </c>
      <c r="F545" s="15" t="s">
        <v>77</v>
      </c>
      <c r="G545" s="15">
        <v>5</v>
      </c>
      <c r="H545" s="51">
        <v>0</v>
      </c>
      <c r="I545" s="50">
        <f t="shared" si="26"/>
        <v>0</v>
      </c>
      <c r="J545" s="50">
        <f t="shared" si="27"/>
        <v>0</v>
      </c>
      <c r="K545" s="50">
        <f t="shared" si="28"/>
        <v>0</v>
      </c>
      <c r="L545" s="15"/>
      <c r="M545" s="15"/>
      <c r="N545" s="15"/>
      <c r="O545" s="15"/>
      <c r="P545" s="15"/>
      <c r="Q545" s="15"/>
      <c r="R545" s="15"/>
      <c r="S545" s="15"/>
    </row>
    <row r="546" spans="2:19" x14ac:dyDescent="0.3">
      <c r="B546" s="53">
        <v>2020</v>
      </c>
      <c r="C546" s="15" t="s">
        <v>147</v>
      </c>
      <c r="D546" s="15" t="s">
        <v>88</v>
      </c>
      <c r="E546" s="15">
        <v>2013</v>
      </c>
      <c r="F546" s="15" t="s">
        <v>117</v>
      </c>
      <c r="G546" s="15">
        <v>5</v>
      </c>
      <c r="H546" s="51">
        <v>0</v>
      </c>
      <c r="I546" s="50">
        <f t="shared" si="26"/>
        <v>0</v>
      </c>
      <c r="J546" s="50">
        <f t="shared" si="27"/>
        <v>0</v>
      </c>
      <c r="K546" s="50">
        <f t="shared" si="28"/>
        <v>0</v>
      </c>
      <c r="L546" s="15"/>
      <c r="M546" s="15"/>
      <c r="N546" s="15"/>
      <c r="O546" s="15"/>
      <c r="P546" s="15"/>
      <c r="Q546" s="15"/>
      <c r="R546" s="15"/>
      <c r="S546" s="15"/>
    </row>
    <row r="547" spans="2:19" x14ac:dyDescent="0.3">
      <c r="B547" s="53">
        <v>2020</v>
      </c>
      <c r="C547" s="15" t="s">
        <v>146</v>
      </c>
      <c r="D547" s="15" t="s">
        <v>145</v>
      </c>
      <c r="E547" s="15">
        <v>2015</v>
      </c>
      <c r="F547" s="15" t="s">
        <v>90</v>
      </c>
      <c r="G547" s="15">
        <v>5</v>
      </c>
      <c r="H547" s="51">
        <v>0</v>
      </c>
      <c r="I547" s="50">
        <f t="shared" si="26"/>
        <v>0</v>
      </c>
      <c r="J547" s="50">
        <f t="shared" si="27"/>
        <v>0</v>
      </c>
      <c r="K547" s="50">
        <f t="shared" si="28"/>
        <v>0</v>
      </c>
      <c r="L547" s="15"/>
      <c r="M547" s="15"/>
      <c r="N547" s="15"/>
      <c r="O547" s="15"/>
      <c r="P547" s="15"/>
      <c r="Q547" s="15"/>
      <c r="R547" s="15"/>
      <c r="S547" s="15"/>
    </row>
    <row r="548" spans="2:19" x14ac:dyDescent="0.3">
      <c r="B548" s="53">
        <v>2020</v>
      </c>
      <c r="C548" s="15" t="s">
        <v>144</v>
      </c>
      <c r="D548" s="15" t="s">
        <v>143</v>
      </c>
      <c r="E548" s="15">
        <v>2017</v>
      </c>
      <c r="F548" s="15" t="s">
        <v>94</v>
      </c>
      <c r="G548" s="15">
        <v>4</v>
      </c>
      <c r="H548" s="51">
        <v>213</v>
      </c>
      <c r="I548" s="50">
        <f t="shared" si="26"/>
        <v>0</v>
      </c>
      <c r="J548" s="50">
        <f t="shared" si="27"/>
        <v>213</v>
      </c>
      <c r="K548" s="50">
        <f t="shared" si="28"/>
        <v>0</v>
      </c>
      <c r="L548" s="15"/>
      <c r="M548" s="15"/>
      <c r="N548" s="15"/>
      <c r="O548" s="15"/>
      <c r="P548" s="15"/>
      <c r="Q548" s="15"/>
      <c r="R548" s="15"/>
      <c r="S548" s="15"/>
    </row>
    <row r="549" spans="2:19" x14ac:dyDescent="0.3">
      <c r="B549" s="53">
        <v>2020</v>
      </c>
      <c r="C549" s="15" t="s">
        <v>142</v>
      </c>
      <c r="D549" s="15" t="s">
        <v>141</v>
      </c>
      <c r="E549" s="15">
        <v>2017</v>
      </c>
      <c r="F549" s="15" t="s">
        <v>82</v>
      </c>
      <c r="G549" s="15">
        <v>5</v>
      </c>
      <c r="H549" s="51">
        <v>82</v>
      </c>
      <c r="I549" s="50">
        <f t="shared" si="26"/>
        <v>0</v>
      </c>
      <c r="J549" s="50">
        <f t="shared" si="27"/>
        <v>0</v>
      </c>
      <c r="K549" s="50">
        <f t="shared" si="28"/>
        <v>82</v>
      </c>
      <c r="L549" s="15"/>
      <c r="M549" s="15"/>
      <c r="N549" s="15"/>
      <c r="O549" s="15"/>
      <c r="P549" s="15"/>
      <c r="Q549" s="15"/>
      <c r="R549" s="15"/>
      <c r="S549" s="15"/>
    </row>
    <row r="550" spans="2:19" x14ac:dyDescent="0.3">
      <c r="B550" s="53">
        <v>2020</v>
      </c>
      <c r="C550" s="15" t="s">
        <v>140</v>
      </c>
      <c r="D550" s="15" t="s">
        <v>88</v>
      </c>
      <c r="E550" s="15">
        <v>2019</v>
      </c>
      <c r="F550" s="15" t="s">
        <v>117</v>
      </c>
      <c r="G550" s="15">
        <v>5</v>
      </c>
      <c r="H550" s="51">
        <v>36</v>
      </c>
      <c r="I550" s="50">
        <f t="shared" si="26"/>
        <v>0</v>
      </c>
      <c r="J550" s="50">
        <f t="shared" si="27"/>
        <v>0</v>
      </c>
      <c r="K550" s="50">
        <f t="shared" si="28"/>
        <v>36</v>
      </c>
      <c r="L550" s="15"/>
      <c r="M550" s="15"/>
      <c r="N550" s="15"/>
      <c r="O550" s="15"/>
      <c r="P550" s="15"/>
      <c r="Q550" s="15"/>
      <c r="R550" s="15"/>
      <c r="S550" s="15"/>
    </row>
    <row r="551" spans="2:19" x14ac:dyDescent="0.3">
      <c r="B551" s="53">
        <v>2020</v>
      </c>
      <c r="C551" s="15" t="s">
        <v>139</v>
      </c>
      <c r="D551" s="15" t="s">
        <v>138</v>
      </c>
      <c r="E551" s="15">
        <v>2016</v>
      </c>
      <c r="F551" s="15" t="s">
        <v>137</v>
      </c>
      <c r="G551" s="15">
        <v>5</v>
      </c>
      <c r="H551" s="51">
        <v>0</v>
      </c>
      <c r="I551" s="50">
        <f t="shared" ref="I551:I581" si="29">IF(G551&lt;4,H551,0)</f>
        <v>0</v>
      </c>
      <c r="J551" s="50">
        <f t="shared" ref="J551:J581" si="30">IF(G551=4,H551,0)</f>
        <v>0</v>
      </c>
      <c r="K551" s="50">
        <f t="shared" ref="K551:K581" si="31">IF(G551=5,H551,0)</f>
        <v>0</v>
      </c>
      <c r="L551" s="15"/>
      <c r="M551" s="15"/>
      <c r="N551" s="15"/>
      <c r="O551" s="15"/>
      <c r="P551" s="15"/>
      <c r="Q551" s="15"/>
      <c r="R551" s="15"/>
      <c r="S551" s="15"/>
    </row>
    <row r="552" spans="2:19" x14ac:dyDescent="0.3">
      <c r="B552" s="53">
        <v>2020</v>
      </c>
      <c r="C552" s="15" t="s">
        <v>136</v>
      </c>
      <c r="D552" s="15" t="s">
        <v>135</v>
      </c>
      <c r="E552" s="15">
        <v>2016</v>
      </c>
      <c r="F552" s="15" t="s">
        <v>90</v>
      </c>
      <c r="G552" s="15">
        <v>5</v>
      </c>
      <c r="H552" s="51">
        <v>2</v>
      </c>
      <c r="I552" s="50">
        <f t="shared" si="29"/>
        <v>0</v>
      </c>
      <c r="J552" s="50">
        <f t="shared" si="30"/>
        <v>0</v>
      </c>
      <c r="K552" s="50">
        <f t="shared" si="31"/>
        <v>2</v>
      </c>
      <c r="L552" s="15"/>
      <c r="M552" s="15"/>
      <c r="N552" s="15"/>
      <c r="O552" s="15"/>
      <c r="P552" s="15"/>
      <c r="Q552" s="15"/>
      <c r="R552" s="15"/>
      <c r="S552" s="15"/>
    </row>
    <row r="553" spans="2:19" x14ac:dyDescent="0.3">
      <c r="B553" s="53">
        <v>2020</v>
      </c>
      <c r="C553" s="15" t="s">
        <v>134</v>
      </c>
      <c r="D553" s="15" t="s">
        <v>88</v>
      </c>
      <c r="E553" s="15">
        <v>2015</v>
      </c>
      <c r="F553" s="15" t="s">
        <v>133</v>
      </c>
      <c r="G553" s="15">
        <v>5</v>
      </c>
      <c r="H553" s="51">
        <v>18</v>
      </c>
      <c r="I553" s="50">
        <f t="shared" si="29"/>
        <v>0</v>
      </c>
      <c r="J553" s="50">
        <f t="shared" si="30"/>
        <v>0</v>
      </c>
      <c r="K553" s="50">
        <f t="shared" si="31"/>
        <v>18</v>
      </c>
      <c r="L553" s="15"/>
      <c r="M553" s="15"/>
      <c r="N553" s="15"/>
      <c r="O553" s="15"/>
      <c r="P553" s="15"/>
      <c r="Q553" s="15"/>
      <c r="R553" s="15"/>
      <c r="S553" s="15"/>
    </row>
    <row r="554" spans="2:19" x14ac:dyDescent="0.3">
      <c r="B554" s="53">
        <v>2020</v>
      </c>
      <c r="C554" s="15" t="s">
        <v>132</v>
      </c>
      <c r="D554" s="15" t="s">
        <v>88</v>
      </c>
      <c r="E554" s="15">
        <v>2018</v>
      </c>
      <c r="F554" s="15" t="s">
        <v>101</v>
      </c>
      <c r="G554" s="15">
        <v>4</v>
      </c>
      <c r="H554" s="51">
        <v>0</v>
      </c>
      <c r="I554" s="50">
        <f t="shared" si="29"/>
        <v>0</v>
      </c>
      <c r="J554" s="50">
        <f t="shared" si="30"/>
        <v>0</v>
      </c>
      <c r="K554" s="50">
        <f t="shared" si="31"/>
        <v>0</v>
      </c>
      <c r="L554" s="15"/>
      <c r="M554" s="15"/>
      <c r="N554" s="15"/>
      <c r="O554" s="15"/>
      <c r="P554" s="15"/>
      <c r="Q554" s="15"/>
      <c r="R554" s="15"/>
      <c r="S554" s="15"/>
    </row>
    <row r="555" spans="2:19" x14ac:dyDescent="0.3">
      <c r="B555" s="53">
        <v>2020</v>
      </c>
      <c r="C555" s="15" t="s">
        <v>131</v>
      </c>
      <c r="D555" s="15" t="s">
        <v>130</v>
      </c>
      <c r="E555" s="15">
        <v>2019</v>
      </c>
      <c r="F555" s="15" t="s">
        <v>82</v>
      </c>
      <c r="G555" s="15">
        <v>5</v>
      </c>
      <c r="H555" s="51">
        <v>7</v>
      </c>
      <c r="I555" s="50">
        <f t="shared" si="29"/>
        <v>0</v>
      </c>
      <c r="J555" s="50">
        <f t="shared" si="30"/>
        <v>0</v>
      </c>
      <c r="K555" s="50">
        <f t="shared" si="31"/>
        <v>7</v>
      </c>
      <c r="L555" s="15"/>
      <c r="M555" s="15"/>
      <c r="N555" s="15"/>
      <c r="O555" s="15"/>
      <c r="P555" s="15"/>
      <c r="Q555" s="15"/>
      <c r="R555" s="15"/>
      <c r="S555" s="15"/>
    </row>
    <row r="556" spans="2:19" x14ac:dyDescent="0.3">
      <c r="B556" s="53">
        <v>2020</v>
      </c>
      <c r="C556" s="15" t="s">
        <v>128</v>
      </c>
      <c r="D556" s="15" t="s">
        <v>129</v>
      </c>
      <c r="E556" s="15">
        <v>2017</v>
      </c>
      <c r="F556" s="15" t="s">
        <v>94</v>
      </c>
      <c r="G556" s="15">
        <v>5</v>
      </c>
      <c r="H556" s="51">
        <v>0</v>
      </c>
      <c r="I556" s="50">
        <f t="shared" si="29"/>
        <v>0</v>
      </c>
      <c r="J556" s="50">
        <f t="shared" si="30"/>
        <v>0</v>
      </c>
      <c r="K556" s="50">
        <f t="shared" si="31"/>
        <v>0</v>
      </c>
      <c r="L556" s="15"/>
      <c r="M556" s="15"/>
      <c r="N556" s="15"/>
      <c r="O556" s="15"/>
      <c r="P556" s="15"/>
      <c r="Q556" s="15"/>
      <c r="R556" s="15"/>
      <c r="S556" s="15"/>
    </row>
    <row r="557" spans="2:19" x14ac:dyDescent="0.3">
      <c r="B557" s="53">
        <v>2020</v>
      </c>
      <c r="C557" s="15" t="s">
        <v>128</v>
      </c>
      <c r="D557" s="15" t="s">
        <v>127</v>
      </c>
      <c r="E557" s="15">
        <v>2020</v>
      </c>
      <c r="F557" s="15" t="s">
        <v>117</v>
      </c>
      <c r="G557" s="15">
        <v>5</v>
      </c>
      <c r="H557" s="51">
        <v>196</v>
      </c>
      <c r="I557" s="50">
        <f t="shared" si="29"/>
        <v>0</v>
      </c>
      <c r="J557" s="50">
        <f t="shared" si="30"/>
        <v>0</v>
      </c>
      <c r="K557" s="50">
        <f t="shared" si="31"/>
        <v>196</v>
      </c>
      <c r="L557" s="15"/>
      <c r="M557" s="15"/>
      <c r="N557" s="15"/>
      <c r="O557" s="15"/>
      <c r="P557" s="15"/>
      <c r="Q557" s="15"/>
      <c r="R557" s="15"/>
      <c r="S557" s="15"/>
    </row>
    <row r="558" spans="2:19" x14ac:dyDescent="0.3">
      <c r="B558" s="53">
        <v>2020</v>
      </c>
      <c r="C558" s="15" t="s">
        <v>126</v>
      </c>
      <c r="D558" s="15" t="s">
        <v>125</v>
      </c>
      <c r="E558" s="15">
        <v>2017</v>
      </c>
      <c r="F558" s="15" t="s">
        <v>85</v>
      </c>
      <c r="G558" s="15">
        <v>5</v>
      </c>
      <c r="H558" s="51">
        <v>0</v>
      </c>
      <c r="I558" s="50">
        <f t="shared" si="29"/>
        <v>0</v>
      </c>
      <c r="J558" s="50">
        <f t="shared" si="30"/>
        <v>0</v>
      </c>
      <c r="K558" s="50">
        <f t="shared" si="31"/>
        <v>0</v>
      </c>
      <c r="L558" s="15"/>
      <c r="M558" s="15"/>
      <c r="N558" s="15"/>
      <c r="O558" s="15"/>
      <c r="P558" s="15"/>
      <c r="Q558" s="15"/>
      <c r="R558" s="15"/>
      <c r="S558" s="15"/>
    </row>
    <row r="559" spans="2:19" x14ac:dyDescent="0.3">
      <c r="B559" s="53">
        <v>2020</v>
      </c>
      <c r="C559" s="15" t="s">
        <v>124</v>
      </c>
      <c r="D559" s="15" t="s">
        <v>123</v>
      </c>
      <c r="E559" s="15">
        <v>2015</v>
      </c>
      <c r="F559" s="15" t="s">
        <v>101</v>
      </c>
      <c r="G559" s="15">
        <v>4</v>
      </c>
      <c r="H559" s="51">
        <v>0</v>
      </c>
      <c r="I559" s="50">
        <f t="shared" si="29"/>
        <v>0</v>
      </c>
      <c r="J559" s="50">
        <f t="shared" si="30"/>
        <v>0</v>
      </c>
      <c r="K559" s="50">
        <f t="shared" si="31"/>
        <v>0</v>
      </c>
      <c r="L559" s="15"/>
      <c r="M559" s="15"/>
      <c r="N559" s="15"/>
      <c r="O559" s="15"/>
      <c r="P559" s="15"/>
      <c r="Q559" s="15"/>
      <c r="R559" s="15"/>
      <c r="S559" s="15"/>
    </row>
    <row r="560" spans="2:19" x14ac:dyDescent="0.3">
      <c r="B560" s="53">
        <v>2020</v>
      </c>
      <c r="C560" s="15" t="s">
        <v>122</v>
      </c>
      <c r="D560" s="15" t="s">
        <v>121</v>
      </c>
      <c r="E560" s="15">
        <v>2019</v>
      </c>
      <c r="F560" s="15" t="s">
        <v>117</v>
      </c>
      <c r="G560" s="15">
        <v>5</v>
      </c>
      <c r="H560" s="51">
        <v>16</v>
      </c>
      <c r="I560" s="50">
        <f t="shared" si="29"/>
        <v>0</v>
      </c>
      <c r="J560" s="50">
        <f t="shared" si="30"/>
        <v>0</v>
      </c>
      <c r="K560" s="50">
        <f t="shared" si="31"/>
        <v>16</v>
      </c>
      <c r="L560" s="15"/>
      <c r="M560" s="15"/>
      <c r="N560" s="15"/>
      <c r="O560" s="15"/>
      <c r="P560" s="15"/>
      <c r="Q560" s="15"/>
      <c r="R560" s="15"/>
      <c r="S560" s="15"/>
    </row>
    <row r="561" spans="2:19" x14ac:dyDescent="0.3">
      <c r="B561" s="53">
        <v>2020</v>
      </c>
      <c r="C561" s="15" t="s">
        <v>120</v>
      </c>
      <c r="D561" s="15" t="s">
        <v>88</v>
      </c>
      <c r="E561" s="15">
        <v>2014</v>
      </c>
      <c r="F561" s="15" t="s">
        <v>101</v>
      </c>
      <c r="G561" s="15">
        <v>5</v>
      </c>
      <c r="H561" s="51">
        <v>0</v>
      </c>
      <c r="I561" s="50">
        <f t="shared" si="29"/>
        <v>0</v>
      </c>
      <c r="J561" s="50">
        <f t="shared" si="30"/>
        <v>0</v>
      </c>
      <c r="K561" s="50">
        <f t="shared" si="31"/>
        <v>0</v>
      </c>
      <c r="L561" s="15"/>
      <c r="M561" s="15"/>
      <c r="N561" s="15"/>
      <c r="O561" s="15"/>
      <c r="P561" s="15"/>
      <c r="Q561" s="15"/>
      <c r="R561" s="15"/>
      <c r="S561" s="15"/>
    </row>
    <row r="562" spans="2:19" x14ac:dyDescent="0.3">
      <c r="B562" s="53">
        <v>2020</v>
      </c>
      <c r="C562" s="15" t="s">
        <v>119</v>
      </c>
      <c r="D562" s="15" t="s">
        <v>118</v>
      </c>
      <c r="E562" s="15">
        <v>2020</v>
      </c>
      <c r="F562" s="15" t="s">
        <v>117</v>
      </c>
      <c r="G562" s="15">
        <v>5</v>
      </c>
      <c r="H562" s="51">
        <v>0</v>
      </c>
      <c r="I562" s="50">
        <f t="shared" si="29"/>
        <v>0</v>
      </c>
      <c r="J562" s="50">
        <f t="shared" si="30"/>
        <v>0</v>
      </c>
      <c r="K562" s="50">
        <f t="shared" si="31"/>
        <v>0</v>
      </c>
      <c r="L562" s="15"/>
      <c r="M562" s="15"/>
      <c r="N562" s="15"/>
      <c r="O562" s="15"/>
      <c r="P562" s="15"/>
      <c r="Q562" s="15"/>
      <c r="R562" s="15"/>
      <c r="S562" s="15"/>
    </row>
    <row r="563" spans="2:19" x14ac:dyDescent="0.3">
      <c r="B563" s="53">
        <v>2020</v>
      </c>
      <c r="C563" s="15" t="s">
        <v>116</v>
      </c>
      <c r="D563" s="15" t="s">
        <v>115</v>
      </c>
      <c r="E563" s="15">
        <v>2021</v>
      </c>
      <c r="F563" s="15" t="s">
        <v>82</v>
      </c>
      <c r="G563" s="15">
        <v>5</v>
      </c>
      <c r="H563" s="51">
        <v>0</v>
      </c>
      <c r="I563" s="50">
        <f t="shared" si="29"/>
        <v>0</v>
      </c>
      <c r="J563" s="50">
        <f t="shared" si="30"/>
        <v>0</v>
      </c>
      <c r="K563" s="50">
        <f t="shared" si="31"/>
        <v>0</v>
      </c>
      <c r="L563" s="15"/>
      <c r="M563" s="15"/>
      <c r="N563" s="15"/>
      <c r="O563" s="15"/>
      <c r="P563" s="15"/>
      <c r="Q563" s="15"/>
      <c r="R563" s="15"/>
      <c r="S563" s="15"/>
    </row>
    <row r="564" spans="2:19" x14ac:dyDescent="0.3">
      <c r="B564" s="53">
        <v>2020</v>
      </c>
      <c r="C564" s="15" t="s">
        <v>114</v>
      </c>
      <c r="D564" s="15" t="s">
        <v>113</v>
      </c>
      <c r="E564" s="15">
        <v>2014</v>
      </c>
      <c r="F564" s="15" t="s">
        <v>90</v>
      </c>
      <c r="G564" s="15">
        <v>5</v>
      </c>
      <c r="H564" s="51">
        <v>0</v>
      </c>
      <c r="I564" s="50">
        <f t="shared" si="29"/>
        <v>0</v>
      </c>
      <c r="J564" s="50">
        <f t="shared" si="30"/>
        <v>0</v>
      </c>
      <c r="K564" s="50">
        <f t="shared" si="31"/>
        <v>0</v>
      </c>
      <c r="L564" s="15"/>
      <c r="M564" s="15"/>
      <c r="N564" s="15"/>
      <c r="O564" s="15"/>
      <c r="P564" s="15"/>
      <c r="Q564" s="15"/>
      <c r="R564" s="15"/>
      <c r="S564" s="15"/>
    </row>
    <row r="565" spans="2:19" x14ac:dyDescent="0.3">
      <c r="B565" s="53">
        <v>2020</v>
      </c>
      <c r="C565" s="15" t="s">
        <v>112</v>
      </c>
      <c r="D565" s="15" t="s">
        <v>111</v>
      </c>
      <c r="E565" s="15">
        <v>2017</v>
      </c>
      <c r="F565" s="15" t="s">
        <v>94</v>
      </c>
      <c r="G565" s="15">
        <v>5</v>
      </c>
      <c r="H565" s="51">
        <v>202</v>
      </c>
      <c r="I565" s="50">
        <f t="shared" si="29"/>
        <v>0</v>
      </c>
      <c r="J565" s="50">
        <f t="shared" si="30"/>
        <v>0</v>
      </c>
      <c r="K565" s="50">
        <f t="shared" si="31"/>
        <v>202</v>
      </c>
      <c r="L565" s="15"/>
      <c r="M565" s="15"/>
      <c r="N565" s="15"/>
      <c r="O565" s="15"/>
      <c r="P565" s="15"/>
      <c r="Q565" s="15"/>
      <c r="R565" s="15"/>
      <c r="S565" s="15"/>
    </row>
    <row r="566" spans="2:19" x14ac:dyDescent="0.3">
      <c r="B566" s="53">
        <v>2020</v>
      </c>
      <c r="C566" s="15" t="s">
        <v>110</v>
      </c>
      <c r="D566" s="15" t="s">
        <v>109</v>
      </c>
      <c r="E566" s="15">
        <v>2019</v>
      </c>
      <c r="F566" s="15" t="s">
        <v>99</v>
      </c>
      <c r="G566" s="15">
        <v>4</v>
      </c>
      <c r="H566" s="51">
        <v>0</v>
      </c>
      <c r="I566" s="50">
        <f t="shared" si="29"/>
        <v>0</v>
      </c>
      <c r="J566" s="50">
        <f t="shared" si="30"/>
        <v>0</v>
      </c>
      <c r="K566" s="50">
        <f t="shared" si="31"/>
        <v>0</v>
      </c>
      <c r="L566" s="15"/>
      <c r="M566" s="15"/>
      <c r="N566" s="15"/>
      <c r="O566" s="15"/>
      <c r="P566" s="15"/>
      <c r="Q566" s="15"/>
      <c r="R566" s="15"/>
      <c r="S566" s="15"/>
    </row>
    <row r="567" spans="2:19" x14ac:dyDescent="0.3">
      <c r="B567" s="53">
        <v>2020</v>
      </c>
      <c r="C567" s="15" t="s">
        <v>108</v>
      </c>
      <c r="D567" s="15" t="s">
        <v>107</v>
      </c>
      <c r="E567" s="15">
        <v>2019</v>
      </c>
      <c r="F567" s="15" t="s">
        <v>101</v>
      </c>
      <c r="G567" s="15">
        <v>5</v>
      </c>
      <c r="H567" s="51">
        <v>148</v>
      </c>
      <c r="I567" s="50">
        <f t="shared" si="29"/>
        <v>0</v>
      </c>
      <c r="J567" s="50">
        <f t="shared" si="30"/>
        <v>0</v>
      </c>
      <c r="K567" s="50">
        <f t="shared" si="31"/>
        <v>148</v>
      </c>
      <c r="L567" s="15"/>
      <c r="M567" s="15"/>
      <c r="N567" s="15"/>
      <c r="O567" s="15"/>
      <c r="P567" s="15"/>
      <c r="Q567" s="15"/>
      <c r="R567" s="15"/>
      <c r="S567" s="15"/>
    </row>
    <row r="568" spans="2:19" x14ac:dyDescent="0.3">
      <c r="B568" s="53">
        <v>2020</v>
      </c>
      <c r="C568" s="15" t="s">
        <v>106</v>
      </c>
      <c r="D568" s="15" t="s">
        <v>105</v>
      </c>
      <c r="E568" s="15">
        <v>2016</v>
      </c>
      <c r="F568" s="15" t="s">
        <v>82</v>
      </c>
      <c r="G568" s="15">
        <v>5</v>
      </c>
      <c r="H568" s="51">
        <v>9</v>
      </c>
      <c r="I568" s="50">
        <f t="shared" si="29"/>
        <v>0</v>
      </c>
      <c r="J568" s="50">
        <f t="shared" si="30"/>
        <v>0</v>
      </c>
      <c r="K568" s="50">
        <f t="shared" si="31"/>
        <v>9</v>
      </c>
      <c r="L568" s="15"/>
      <c r="M568" s="15"/>
      <c r="N568" s="15"/>
      <c r="O568" s="15"/>
      <c r="P568" s="15"/>
      <c r="Q568" s="15"/>
      <c r="R568" s="15"/>
      <c r="S568" s="15"/>
    </row>
    <row r="569" spans="2:19" x14ac:dyDescent="0.3">
      <c r="B569" s="53">
        <v>2020</v>
      </c>
      <c r="C569" s="15" t="s">
        <v>104</v>
      </c>
      <c r="D569" s="15" t="s">
        <v>103</v>
      </c>
      <c r="E569" s="15">
        <v>2018</v>
      </c>
      <c r="F569" s="15" t="s">
        <v>77</v>
      </c>
      <c r="G569" s="15">
        <v>5</v>
      </c>
      <c r="H569" s="51">
        <v>1</v>
      </c>
      <c r="I569" s="50">
        <f t="shared" si="29"/>
        <v>0</v>
      </c>
      <c r="J569" s="50">
        <f t="shared" si="30"/>
        <v>0</v>
      </c>
      <c r="K569" s="50">
        <f t="shared" si="31"/>
        <v>1</v>
      </c>
      <c r="L569" s="15"/>
      <c r="M569" s="15"/>
      <c r="N569" s="15"/>
      <c r="O569" s="15"/>
      <c r="P569" s="15"/>
      <c r="Q569" s="15"/>
      <c r="R569" s="15"/>
      <c r="S569" s="15"/>
    </row>
    <row r="570" spans="2:19" x14ac:dyDescent="0.3">
      <c r="B570" s="53">
        <v>2020</v>
      </c>
      <c r="C570" s="15" t="s">
        <v>102</v>
      </c>
      <c r="D570" s="15" t="s">
        <v>88</v>
      </c>
      <c r="E570" s="15">
        <v>2015</v>
      </c>
      <c r="F570" s="15" t="s">
        <v>101</v>
      </c>
      <c r="G570" s="15">
        <v>5</v>
      </c>
      <c r="H570" s="51">
        <v>1</v>
      </c>
      <c r="I570" s="50">
        <f t="shared" si="29"/>
        <v>0</v>
      </c>
      <c r="J570" s="50">
        <f t="shared" si="30"/>
        <v>0</v>
      </c>
      <c r="K570" s="50">
        <f t="shared" si="31"/>
        <v>1</v>
      </c>
      <c r="L570" s="15"/>
      <c r="M570" s="15"/>
      <c r="N570" s="15"/>
      <c r="O570" s="15"/>
      <c r="P570" s="15"/>
      <c r="Q570" s="15"/>
      <c r="R570" s="15"/>
      <c r="S570" s="15"/>
    </row>
    <row r="571" spans="2:19" x14ac:dyDescent="0.3">
      <c r="B571" s="53">
        <v>2020</v>
      </c>
      <c r="C571" s="15" t="s">
        <v>100</v>
      </c>
      <c r="D571" s="15" t="s">
        <v>88</v>
      </c>
      <c r="E571" s="15">
        <v>2013</v>
      </c>
      <c r="F571" s="15" t="s">
        <v>99</v>
      </c>
      <c r="G571" s="15">
        <v>4</v>
      </c>
      <c r="H571" s="51">
        <v>0</v>
      </c>
      <c r="I571" s="50">
        <f t="shared" si="29"/>
        <v>0</v>
      </c>
      <c r="J571" s="50">
        <f t="shared" si="30"/>
        <v>0</v>
      </c>
      <c r="K571" s="50">
        <f t="shared" si="31"/>
        <v>0</v>
      </c>
      <c r="L571" s="15"/>
      <c r="M571" s="15"/>
      <c r="N571" s="15"/>
      <c r="O571" s="15"/>
      <c r="P571" s="15"/>
      <c r="Q571" s="15"/>
      <c r="R571" s="15"/>
      <c r="S571" s="15"/>
    </row>
    <row r="572" spans="2:19" x14ac:dyDescent="0.3">
      <c r="B572" s="53">
        <v>2020</v>
      </c>
      <c r="C572" s="15" t="s">
        <v>98</v>
      </c>
      <c r="D572" s="15" t="s">
        <v>97</v>
      </c>
      <c r="E572" s="15">
        <v>2017</v>
      </c>
      <c r="F572" s="15" t="s">
        <v>82</v>
      </c>
      <c r="G572" s="15">
        <v>5</v>
      </c>
      <c r="H572" s="51">
        <v>16</v>
      </c>
      <c r="I572" s="50">
        <f t="shared" si="29"/>
        <v>0</v>
      </c>
      <c r="J572" s="50">
        <f t="shared" si="30"/>
        <v>0</v>
      </c>
      <c r="K572" s="50">
        <f t="shared" si="31"/>
        <v>16</v>
      </c>
      <c r="L572" s="15"/>
      <c r="M572" s="15"/>
      <c r="N572" s="15"/>
      <c r="O572" s="15"/>
      <c r="P572" s="15"/>
      <c r="Q572" s="15"/>
      <c r="R572" s="15"/>
      <c r="S572" s="15"/>
    </row>
    <row r="573" spans="2:19" x14ac:dyDescent="0.3">
      <c r="B573" s="53">
        <v>2020</v>
      </c>
      <c r="C573" s="15" t="s">
        <v>96</v>
      </c>
      <c r="D573" s="15" t="s">
        <v>95</v>
      </c>
      <c r="E573" s="15">
        <v>2019</v>
      </c>
      <c r="F573" s="15" t="s">
        <v>94</v>
      </c>
      <c r="G573" s="15">
        <v>3</v>
      </c>
      <c r="H573" s="51">
        <v>14</v>
      </c>
      <c r="I573" s="50">
        <f t="shared" si="29"/>
        <v>14</v>
      </c>
      <c r="J573" s="50">
        <f t="shared" si="30"/>
        <v>0</v>
      </c>
      <c r="K573" s="50">
        <f t="shared" si="31"/>
        <v>0</v>
      </c>
      <c r="L573" s="15"/>
      <c r="M573" s="15"/>
      <c r="N573" s="15"/>
      <c r="O573" s="15"/>
      <c r="P573" s="15"/>
      <c r="Q573" s="15"/>
      <c r="R573" s="15"/>
      <c r="S573" s="15"/>
    </row>
    <row r="574" spans="2:19" x14ac:dyDescent="0.3">
      <c r="B574" s="53">
        <v>2020</v>
      </c>
      <c r="C574" s="15" t="s">
        <v>93</v>
      </c>
      <c r="D574" s="15" t="s">
        <v>92</v>
      </c>
      <c r="E574" s="15">
        <v>2018</v>
      </c>
      <c r="F574" s="15" t="s">
        <v>90</v>
      </c>
      <c r="G574" s="15">
        <v>5</v>
      </c>
      <c r="H574" s="51">
        <v>0</v>
      </c>
      <c r="I574" s="50">
        <f t="shared" si="29"/>
        <v>0</v>
      </c>
      <c r="J574" s="50">
        <f t="shared" si="30"/>
        <v>0</v>
      </c>
      <c r="K574" s="50">
        <f t="shared" si="31"/>
        <v>0</v>
      </c>
      <c r="L574" s="15"/>
      <c r="M574" s="15"/>
      <c r="N574" s="15"/>
      <c r="O574" s="15"/>
      <c r="P574" s="15"/>
      <c r="Q574" s="15"/>
      <c r="R574" s="15"/>
      <c r="S574" s="15"/>
    </row>
    <row r="575" spans="2:19" x14ac:dyDescent="0.3">
      <c r="B575" s="53">
        <v>2020</v>
      </c>
      <c r="C575" s="15" t="s">
        <v>91</v>
      </c>
      <c r="D575" s="15" t="s">
        <v>88</v>
      </c>
      <c r="E575" s="15">
        <v>2018</v>
      </c>
      <c r="F575" s="15" t="s">
        <v>90</v>
      </c>
      <c r="G575" s="15">
        <v>5</v>
      </c>
      <c r="H575" s="51">
        <v>0</v>
      </c>
      <c r="I575" s="50">
        <f t="shared" si="29"/>
        <v>0</v>
      </c>
      <c r="J575" s="50">
        <f t="shared" si="30"/>
        <v>0</v>
      </c>
      <c r="K575" s="50">
        <f t="shared" si="31"/>
        <v>0</v>
      </c>
      <c r="L575" s="15"/>
      <c r="M575" s="15"/>
      <c r="N575" s="15"/>
      <c r="O575" s="15"/>
      <c r="P575" s="15"/>
      <c r="Q575" s="15"/>
      <c r="R575" s="15"/>
      <c r="S575" s="15"/>
    </row>
    <row r="576" spans="2:19" x14ac:dyDescent="0.3">
      <c r="B576" s="53">
        <v>2020</v>
      </c>
      <c r="C576" s="15" t="s">
        <v>89</v>
      </c>
      <c r="D576" s="15" t="s">
        <v>88</v>
      </c>
      <c r="E576" s="15">
        <v>2017</v>
      </c>
      <c r="F576" s="15" t="s">
        <v>85</v>
      </c>
      <c r="G576" s="15">
        <v>5</v>
      </c>
      <c r="H576" s="51">
        <v>0</v>
      </c>
      <c r="I576" s="50">
        <f t="shared" si="29"/>
        <v>0</v>
      </c>
      <c r="J576" s="50">
        <f t="shared" si="30"/>
        <v>0</v>
      </c>
      <c r="K576" s="50">
        <f t="shared" si="31"/>
        <v>0</v>
      </c>
      <c r="L576" s="15"/>
      <c r="M576" s="15"/>
      <c r="N576" s="15"/>
      <c r="O576" s="15"/>
      <c r="P576" s="15"/>
      <c r="Q576" s="15"/>
      <c r="R576" s="15"/>
      <c r="S576" s="15"/>
    </row>
    <row r="577" spans="2:19" x14ac:dyDescent="0.3">
      <c r="B577" s="53">
        <v>2020</v>
      </c>
      <c r="C577" s="15" t="s">
        <v>87</v>
      </c>
      <c r="D577" s="15" t="s">
        <v>86</v>
      </c>
      <c r="E577" s="15">
        <v>2017</v>
      </c>
      <c r="F577" s="15" t="s">
        <v>85</v>
      </c>
      <c r="G577" s="15">
        <v>5</v>
      </c>
      <c r="H577" s="51">
        <v>0</v>
      </c>
      <c r="I577" s="50">
        <f t="shared" si="29"/>
        <v>0</v>
      </c>
      <c r="J577" s="50">
        <f t="shared" si="30"/>
        <v>0</v>
      </c>
      <c r="K577" s="50">
        <f t="shared" si="31"/>
        <v>0</v>
      </c>
      <c r="L577" s="15"/>
      <c r="M577" s="15"/>
      <c r="N577" s="15"/>
      <c r="O577" s="15"/>
      <c r="P577" s="15"/>
      <c r="Q577" s="15"/>
      <c r="R577" s="15"/>
      <c r="S577" s="15"/>
    </row>
    <row r="578" spans="2:19" x14ac:dyDescent="0.3">
      <c r="B578" s="53">
        <v>2020</v>
      </c>
      <c r="C578" s="15" t="s">
        <v>84</v>
      </c>
      <c r="D578" s="15" t="s">
        <v>83</v>
      </c>
      <c r="E578" s="15">
        <v>2018</v>
      </c>
      <c r="F578" s="15" t="s">
        <v>82</v>
      </c>
      <c r="G578" s="15">
        <v>5</v>
      </c>
      <c r="H578" s="51">
        <v>80</v>
      </c>
      <c r="I578" s="50">
        <f t="shared" si="29"/>
        <v>0</v>
      </c>
      <c r="J578" s="50">
        <f t="shared" si="30"/>
        <v>0</v>
      </c>
      <c r="K578" s="50">
        <f t="shared" si="31"/>
        <v>80</v>
      </c>
      <c r="L578" s="15"/>
      <c r="M578" s="15"/>
      <c r="N578" s="15"/>
      <c r="O578" s="15"/>
      <c r="P578" s="15"/>
      <c r="Q578" s="15"/>
      <c r="R578" s="15"/>
      <c r="S578" s="15"/>
    </row>
    <row r="579" spans="2:19" x14ac:dyDescent="0.3">
      <c r="B579" s="53">
        <v>2020</v>
      </c>
      <c r="C579" s="15" t="s">
        <v>81</v>
      </c>
      <c r="D579" s="15" t="s">
        <v>80</v>
      </c>
      <c r="E579" s="15">
        <v>2017</v>
      </c>
      <c r="F579" s="15" t="s">
        <v>77</v>
      </c>
      <c r="G579" s="15">
        <v>5</v>
      </c>
      <c r="H579" s="51">
        <v>14</v>
      </c>
      <c r="I579" s="50">
        <f t="shared" si="29"/>
        <v>0</v>
      </c>
      <c r="J579" s="50">
        <f t="shared" si="30"/>
        <v>0</v>
      </c>
      <c r="K579" s="50">
        <f t="shared" si="31"/>
        <v>14</v>
      </c>
      <c r="L579" s="15"/>
      <c r="M579" s="15"/>
      <c r="N579" s="15"/>
      <c r="O579" s="15"/>
      <c r="P579" s="15"/>
      <c r="Q579" s="15"/>
      <c r="R579" s="15"/>
      <c r="S579" s="15"/>
    </row>
    <row r="580" spans="2:19" x14ac:dyDescent="0.3">
      <c r="B580" s="53">
        <v>2020</v>
      </c>
      <c r="C580" s="15" t="s">
        <v>79</v>
      </c>
      <c r="D580" s="15" t="s">
        <v>78</v>
      </c>
      <c r="E580" s="15">
        <v>2015</v>
      </c>
      <c r="F580" s="15" t="s">
        <v>77</v>
      </c>
      <c r="G580" s="15">
        <v>5</v>
      </c>
      <c r="H580" s="51">
        <v>7</v>
      </c>
      <c r="I580" s="50">
        <f t="shared" si="29"/>
        <v>0</v>
      </c>
      <c r="J580" s="50">
        <f t="shared" si="30"/>
        <v>0</v>
      </c>
      <c r="K580" s="50">
        <f t="shared" si="31"/>
        <v>7</v>
      </c>
      <c r="L580" s="15"/>
      <c r="M580" s="15"/>
      <c r="N580" s="15"/>
      <c r="O580" s="15"/>
      <c r="P580" s="15"/>
      <c r="Q580" s="15"/>
      <c r="R580" s="15"/>
      <c r="S580" s="15"/>
    </row>
    <row r="581" spans="2:19" x14ac:dyDescent="0.3">
      <c r="B581" s="53">
        <v>2020</v>
      </c>
      <c r="C581" s="52" t="s">
        <v>47</v>
      </c>
      <c r="D581" s="52" t="s">
        <v>47</v>
      </c>
      <c r="E581" s="15" t="s">
        <v>47</v>
      </c>
      <c r="F581" s="15" t="s">
        <v>47</v>
      </c>
      <c r="G581" s="15" t="s">
        <v>76</v>
      </c>
      <c r="H581" s="51">
        <v>80</v>
      </c>
      <c r="I581" s="50">
        <f t="shared" si="29"/>
        <v>0</v>
      </c>
      <c r="J581" s="50">
        <f t="shared" si="30"/>
        <v>0</v>
      </c>
      <c r="K581" s="50">
        <f t="shared" si="31"/>
        <v>0</v>
      </c>
      <c r="L581" s="15"/>
      <c r="M581" s="15"/>
      <c r="N581" s="15"/>
      <c r="O581" s="15"/>
      <c r="P581" s="15"/>
      <c r="Q581" s="15"/>
      <c r="R581" s="15"/>
      <c r="S581" s="15"/>
    </row>
    <row r="582" spans="2:19" x14ac:dyDescent="0.3">
      <c r="B582" s="13">
        <v>2020</v>
      </c>
      <c r="C582" s="14" t="s">
        <v>33</v>
      </c>
      <c r="D582" s="49" t="s">
        <v>47</v>
      </c>
      <c r="E582" s="49" t="s">
        <v>47</v>
      </c>
      <c r="F582" s="49" t="s">
        <v>47</v>
      </c>
      <c r="G582" s="49" t="s">
        <v>47</v>
      </c>
      <c r="H582" s="48">
        <f>SUM(H294:H580)</f>
        <v>4514</v>
      </c>
      <c r="I582" s="16">
        <f>SUM(I294:I580)</f>
        <v>419</v>
      </c>
      <c r="J582" s="16">
        <f t="shared" ref="J582:K582" si="32">SUM(J294:J580)</f>
        <v>1018</v>
      </c>
      <c r="K582" s="16">
        <f t="shared" si="32"/>
        <v>3077</v>
      </c>
      <c r="L582" s="47">
        <f>SUM(J582:K582)/$H582</f>
        <v>0.90717766947275147</v>
      </c>
      <c r="M582" s="46">
        <f>K582/$H582</f>
        <v>0.68165706690296857</v>
      </c>
      <c r="N582" s="15"/>
      <c r="O582" s="15"/>
      <c r="P582" s="15"/>
      <c r="Q582" s="15"/>
      <c r="R582" s="15"/>
      <c r="S582" s="15"/>
    </row>
    <row r="583" spans="2:19" x14ac:dyDescent="0.3">
      <c r="B583" s="13">
        <v>2020</v>
      </c>
      <c r="C583" s="14" t="s">
        <v>34</v>
      </c>
      <c r="D583" s="49" t="s">
        <v>47</v>
      </c>
      <c r="E583" s="49" t="s">
        <v>47</v>
      </c>
      <c r="F583" s="49" t="s">
        <v>47</v>
      </c>
      <c r="G583" s="49" t="s">
        <v>47</v>
      </c>
      <c r="H583" s="48">
        <f>SUM(H294:H581)</f>
        <v>4594</v>
      </c>
      <c r="I583" s="16">
        <f>SUM(I294:I580)</f>
        <v>419</v>
      </c>
      <c r="J583" s="16">
        <f t="shared" ref="J583:K583" si="33">SUM(J294:J580)</f>
        <v>1018</v>
      </c>
      <c r="K583" s="16">
        <f t="shared" si="33"/>
        <v>3077</v>
      </c>
      <c r="L583" s="47">
        <f>SUM(J583:K583)/$H583</f>
        <v>0.89138006094906397</v>
      </c>
      <c r="M583" s="46">
        <f>K583/$H583</f>
        <v>0.66978667827601224</v>
      </c>
      <c r="N583" s="16"/>
      <c r="O583" s="16"/>
      <c r="P583" s="16"/>
      <c r="Q583" s="16"/>
      <c r="R583" s="16"/>
      <c r="S583" s="16"/>
    </row>
    <row r="585" spans="2:19" x14ac:dyDescent="0.3">
      <c r="B585" s="21" t="s">
        <v>35</v>
      </c>
      <c r="C585" s="22"/>
      <c r="D585" s="23"/>
    </row>
    <row r="586" spans="2:19" x14ac:dyDescent="0.3">
      <c r="B586" s="21"/>
      <c r="C586" s="22"/>
      <c r="D586" s="23"/>
    </row>
    <row r="587" spans="2:19" x14ac:dyDescent="0.3">
      <c r="B587" s="24"/>
      <c r="C587" s="22" t="s">
        <v>36</v>
      </c>
      <c r="D587" s="25" t="s">
        <v>37</v>
      </c>
    </row>
    <row r="588" spans="2:19" x14ac:dyDescent="0.3">
      <c r="B588" s="45"/>
      <c r="C588" s="22" t="s">
        <v>75</v>
      </c>
      <c r="D588" s="25" t="s">
        <v>74</v>
      </c>
    </row>
    <row r="590" spans="2:19" x14ac:dyDescent="0.3">
      <c r="B590" s="22" t="s">
        <v>25</v>
      </c>
      <c r="C590" s="22" t="s">
        <v>38</v>
      </c>
    </row>
    <row r="591" spans="2:19" x14ac:dyDescent="0.3">
      <c r="B591" s="22" t="s">
        <v>26</v>
      </c>
      <c r="C591" s="22" t="s">
        <v>39</v>
      </c>
    </row>
    <row r="592" spans="2:19" x14ac:dyDescent="0.3">
      <c r="B592" s="22" t="s">
        <v>28</v>
      </c>
      <c r="C592" s="22" t="s">
        <v>40</v>
      </c>
    </row>
    <row r="593" spans="2:3" x14ac:dyDescent="0.3">
      <c r="B593" s="22" t="s">
        <v>29</v>
      </c>
      <c r="C593" s="22" t="s">
        <v>41</v>
      </c>
    </row>
    <row r="594" spans="2:3" x14ac:dyDescent="0.3">
      <c r="B594" s="22" t="s">
        <v>30</v>
      </c>
      <c r="C594" s="22" t="s">
        <v>42</v>
      </c>
    </row>
    <row r="595" spans="2:3" x14ac:dyDescent="0.3">
      <c r="B595" s="22" t="s">
        <v>31</v>
      </c>
      <c r="C595" s="22" t="s">
        <v>43</v>
      </c>
    </row>
    <row r="596" spans="2:3" x14ac:dyDescent="0.3">
      <c r="B596" s="22" t="s">
        <v>32</v>
      </c>
      <c r="C596" s="22" t="s">
        <v>44</v>
      </c>
    </row>
  </sheetData>
  <sheetProtection sheet="1" autoFilter="0"/>
  <autoFilter ref="B3:S583" xr:uid="{00000000-0009-0000-0000-000009000000}"/>
  <pageMargins left="0.25" right="0.25" top="0.75" bottom="0.75" header="0.3" footer="0.3"/>
  <pageSetup paperSize="8" orientation="landscape"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0B4E7-4C27-4DAD-B213-3AF43FFB99F7}">
  <dimension ref="A2:S26"/>
  <sheetViews>
    <sheetView topLeftCell="A12" zoomScale="85" zoomScaleNormal="85" workbookViewId="0">
      <pane xSplit="1" topLeftCell="B1" activePane="topRight" state="frozen"/>
      <selection activeCell="C35" sqref="C35"/>
      <selection pane="topRight" activeCell="C16" sqref="C16"/>
    </sheetView>
  </sheetViews>
  <sheetFormatPr defaultColWidth="9.109375" defaultRowHeight="15.6" x14ac:dyDescent="0.3"/>
  <cols>
    <col min="1" max="1" width="80.88671875" style="36" customWidth="1"/>
    <col min="2" max="4" width="25.6640625" style="142" customWidth="1"/>
    <col min="5" max="5" width="11.6640625" style="27" customWidth="1"/>
    <col min="6" max="6" width="45.6640625" style="27" customWidth="1"/>
    <col min="7" max="7" width="11.6640625" style="27" customWidth="1"/>
    <col min="8" max="8" width="45.6640625" style="27" customWidth="1"/>
    <col min="9" max="9" width="11.6640625" style="27" customWidth="1"/>
    <col min="10" max="10" width="45.6640625" style="27" customWidth="1"/>
    <col min="11" max="11" width="11.6640625" style="27" customWidth="1"/>
    <col min="12" max="12" width="45.6640625" style="27" customWidth="1"/>
    <col min="13" max="13" width="11.6640625" style="27" customWidth="1"/>
    <col min="14" max="14" width="45.6640625" style="27" customWidth="1"/>
    <col min="15" max="15" width="11.88671875" style="27" customWidth="1"/>
    <col min="16" max="16" width="45.6640625" style="27" customWidth="1"/>
    <col min="17" max="17" width="11.6640625" style="27" customWidth="1"/>
    <col min="18" max="18" width="9.109375" style="27"/>
    <col min="19" max="19" width="80.88671875" style="36" bestFit="1" customWidth="1"/>
    <col min="20" max="20" width="47.33203125" style="27" customWidth="1"/>
    <col min="21" max="21" width="19.44140625" style="27" customWidth="1"/>
    <col min="22" max="16384" width="9.109375" style="27"/>
  </cols>
  <sheetData>
    <row r="2" spans="1:3" ht="20.399999999999999" x14ac:dyDescent="0.3">
      <c r="A2" s="38" t="s">
        <v>49</v>
      </c>
      <c r="B2" s="139"/>
      <c r="C2" s="114"/>
    </row>
    <row r="3" spans="1:3" x14ac:dyDescent="0.3">
      <c r="A3" s="41" t="s">
        <v>50</v>
      </c>
      <c r="B3" s="140"/>
      <c r="C3" s="115" t="s">
        <v>45</v>
      </c>
    </row>
    <row r="4" spans="1:3" ht="31.2" x14ac:dyDescent="0.3">
      <c r="A4" s="32" t="s">
        <v>51</v>
      </c>
      <c r="B4" s="59" t="s">
        <v>52</v>
      </c>
      <c r="C4" s="59"/>
    </row>
    <row r="5" spans="1:3" x14ac:dyDescent="0.3">
      <c r="A5" s="32" t="s">
        <v>53</v>
      </c>
      <c r="B5" s="59" t="s">
        <v>550</v>
      </c>
      <c r="C5" s="59"/>
    </row>
    <row r="6" spans="1:3" x14ac:dyDescent="0.3">
      <c r="A6" s="32" t="s">
        <v>46</v>
      </c>
      <c r="B6" s="141" t="s">
        <v>55</v>
      </c>
      <c r="C6" s="59"/>
    </row>
    <row r="7" spans="1:3" ht="7.5" customHeight="1" x14ac:dyDescent="0.3">
      <c r="A7" s="32"/>
      <c r="B7" s="141"/>
      <c r="C7" s="141"/>
    </row>
    <row r="8" spans="1:3" x14ac:dyDescent="0.3">
      <c r="A8" s="29" t="s">
        <v>56</v>
      </c>
      <c r="B8" s="114"/>
      <c r="C8" s="115" t="s">
        <v>45</v>
      </c>
    </row>
    <row r="9" spans="1:3" ht="31.2" x14ac:dyDescent="0.3">
      <c r="A9" s="32" t="s">
        <v>57</v>
      </c>
      <c r="B9" s="59" t="s">
        <v>576</v>
      </c>
      <c r="C9" s="59"/>
    </row>
    <row r="10" spans="1:3" x14ac:dyDescent="0.3">
      <c r="A10" s="34" t="s">
        <v>59</v>
      </c>
      <c r="B10" s="59" t="s">
        <v>548</v>
      </c>
      <c r="C10" s="59"/>
    </row>
    <row r="11" spans="1:3" ht="409.6" x14ac:dyDescent="0.3">
      <c r="A11" s="33" t="s">
        <v>61</v>
      </c>
      <c r="B11" s="147" t="s">
        <v>689</v>
      </c>
      <c r="C11" s="59"/>
    </row>
    <row r="12" spans="1:3" ht="30.75" customHeight="1" x14ac:dyDescent="0.3">
      <c r="A12" s="33" t="s">
        <v>63</v>
      </c>
      <c r="B12" s="148" t="s">
        <v>577</v>
      </c>
      <c r="C12" s="59"/>
    </row>
    <row r="13" spans="1:3" ht="46.8" x14ac:dyDescent="0.3">
      <c r="A13" s="34" t="s">
        <v>65</v>
      </c>
      <c r="B13" s="59" t="s">
        <v>578</v>
      </c>
      <c r="C13" s="59"/>
    </row>
    <row r="14" spans="1:3" x14ac:dyDescent="0.3">
      <c r="A14" s="34" t="s">
        <v>67</v>
      </c>
      <c r="B14" s="59" t="s">
        <v>579</v>
      </c>
      <c r="C14" s="59"/>
    </row>
    <row r="15" spans="1:3" ht="249.6" x14ac:dyDescent="0.3">
      <c r="A15" s="35">
        <v>2019</v>
      </c>
      <c r="B15" s="146">
        <v>0.41</v>
      </c>
      <c r="C15" s="158" t="s">
        <v>691</v>
      </c>
    </row>
    <row r="16" spans="1:3" x14ac:dyDescent="0.3">
      <c r="A16" s="35">
        <v>2020</v>
      </c>
      <c r="B16" s="146">
        <v>0.35</v>
      </c>
      <c r="C16" s="59"/>
    </row>
    <row r="17" spans="1:3" ht="8.25" customHeight="1" x14ac:dyDescent="0.3">
      <c r="A17" s="32"/>
      <c r="B17" s="141"/>
      <c r="C17" s="141"/>
    </row>
    <row r="18" spans="1:3" x14ac:dyDescent="0.3">
      <c r="A18" s="29" t="s">
        <v>68</v>
      </c>
      <c r="B18" s="114"/>
      <c r="C18" s="115" t="s">
        <v>45</v>
      </c>
    </row>
    <row r="19" spans="1:3" x14ac:dyDescent="0.3">
      <c r="A19" s="32" t="s">
        <v>57</v>
      </c>
      <c r="B19" s="59" t="s">
        <v>535</v>
      </c>
      <c r="C19" s="59"/>
    </row>
    <row r="20" spans="1:3" x14ac:dyDescent="0.3">
      <c r="A20" s="34" t="s">
        <v>59</v>
      </c>
      <c r="B20" s="59" t="s">
        <v>535</v>
      </c>
      <c r="C20" s="59"/>
    </row>
    <row r="21" spans="1:3" x14ac:dyDescent="0.3">
      <c r="A21" s="32" t="s">
        <v>69</v>
      </c>
      <c r="B21" s="59" t="s">
        <v>535</v>
      </c>
      <c r="C21" s="59"/>
    </row>
    <row r="22" spans="1:3" x14ac:dyDescent="0.3">
      <c r="A22" s="32" t="s">
        <v>70</v>
      </c>
      <c r="B22" s="59" t="s">
        <v>535</v>
      </c>
      <c r="C22" s="59"/>
    </row>
    <row r="23" spans="1:3" x14ac:dyDescent="0.3">
      <c r="A23" s="32" t="s">
        <v>71</v>
      </c>
      <c r="B23" s="59" t="s">
        <v>535</v>
      </c>
      <c r="C23" s="59"/>
    </row>
    <row r="24" spans="1:3" ht="15" customHeight="1" x14ac:dyDescent="0.3">
      <c r="A24" s="30" t="s">
        <v>72</v>
      </c>
      <c r="B24" s="59" t="s">
        <v>535</v>
      </c>
      <c r="C24" s="59"/>
    </row>
    <row r="25" spans="1:3" x14ac:dyDescent="0.3">
      <c r="A25" s="32" t="s">
        <v>73</v>
      </c>
      <c r="B25" s="59" t="s">
        <v>535</v>
      </c>
      <c r="C25" s="59"/>
    </row>
    <row r="26" spans="1:3" x14ac:dyDescent="0.3">
      <c r="B26" s="59" t="s">
        <v>535</v>
      </c>
    </row>
  </sheetData>
  <dataValidations count="1">
    <dataValidation type="list" allowBlank="1" showInputMessage="1" showErrorMessage="1" sqref="B6" xr:uid="{47D74B3A-AA3A-44A4-BABA-9DC87962EB79}">
      <formula1>"Please select, Roadside observations by researchers, Automated measurements, Self-reported behaviour, Observations/measurements by the police, Analysis of video images, Analysis of existing databases, Other (please specify)"</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99D29-E9D7-436E-A439-24D7193DA903}">
  <dimension ref="B1:S596"/>
  <sheetViews>
    <sheetView topLeftCell="F1" zoomScaleNormal="100" workbookViewId="0">
      <selection activeCell="H297" sqref="H297"/>
    </sheetView>
  </sheetViews>
  <sheetFormatPr defaultColWidth="9.109375" defaultRowHeight="15.6" outlineLevelRow="1" x14ac:dyDescent="0.3"/>
  <cols>
    <col min="1" max="1" width="5.6640625" style="2" customWidth="1"/>
    <col min="2" max="2" width="16.5546875" style="28" customWidth="1"/>
    <col min="3" max="3" width="46" style="2" customWidth="1"/>
    <col min="4" max="4" width="38.88671875" style="2" customWidth="1"/>
    <col min="5" max="5" width="33.33203125" style="2" customWidth="1"/>
    <col min="6" max="6" width="32" style="2" customWidth="1"/>
    <col min="7" max="7" width="33.6640625" style="2" customWidth="1"/>
    <col min="8" max="8" width="34.33203125" style="2" customWidth="1"/>
    <col min="9" max="9" width="38.88671875" style="2" customWidth="1"/>
    <col min="10" max="10" width="32.33203125" style="2" customWidth="1"/>
    <col min="11" max="11" width="38.5546875" style="2" customWidth="1"/>
    <col min="12" max="13" width="38.6640625" style="2" customWidth="1"/>
    <col min="14" max="14" width="20.88671875" style="2" customWidth="1"/>
    <col min="15" max="15" width="20.5546875" style="2" customWidth="1"/>
    <col min="16" max="16384" width="9.109375" style="2"/>
  </cols>
  <sheetData>
    <row r="1" spans="2:19" ht="20.399999999999999" x14ac:dyDescent="0.35">
      <c r="B1" s="1" t="s">
        <v>15</v>
      </c>
    </row>
    <row r="2" spans="2:19" ht="18" x14ac:dyDescent="0.3">
      <c r="B2" s="3" t="s">
        <v>16</v>
      </c>
    </row>
    <row r="3" spans="2:19" ht="20.399999999999999" x14ac:dyDescent="0.35">
      <c r="B3" s="4"/>
      <c r="C3" s="5"/>
      <c r="D3" s="6" t="s">
        <v>17</v>
      </c>
      <c r="E3" s="7"/>
      <c r="F3" s="7"/>
      <c r="G3" s="7"/>
      <c r="H3" s="7"/>
      <c r="I3" s="7"/>
      <c r="J3" s="6" t="s">
        <v>18</v>
      </c>
      <c r="K3" s="6"/>
      <c r="L3" s="6"/>
      <c r="M3" s="6"/>
      <c r="N3" s="8"/>
      <c r="O3" s="6"/>
      <c r="P3" s="6"/>
      <c r="Q3" s="6"/>
      <c r="R3" s="6"/>
      <c r="S3" s="6"/>
    </row>
    <row r="4" spans="2:19" x14ac:dyDescent="0.3">
      <c r="B4" s="9" t="s">
        <v>19</v>
      </c>
      <c r="C4" s="10" t="s">
        <v>20</v>
      </c>
      <c r="D4" s="10" t="s">
        <v>21</v>
      </c>
      <c r="E4" s="11" t="s">
        <v>22</v>
      </c>
      <c r="F4" s="11" t="s">
        <v>23</v>
      </c>
      <c r="G4" s="11" t="s">
        <v>24</v>
      </c>
      <c r="H4" s="11" t="s">
        <v>25</v>
      </c>
      <c r="I4" s="11" t="s">
        <v>26</v>
      </c>
      <c r="J4" s="11" t="s">
        <v>27</v>
      </c>
      <c r="K4" s="11" t="s">
        <v>28</v>
      </c>
      <c r="L4" s="12" t="s">
        <v>29</v>
      </c>
      <c r="M4" s="12" t="s">
        <v>30</v>
      </c>
      <c r="N4" s="12" t="s">
        <v>31</v>
      </c>
      <c r="O4" s="12" t="s">
        <v>32</v>
      </c>
    </row>
    <row r="5" spans="2:19" hidden="1" outlineLevel="1" x14ac:dyDescent="0.3">
      <c r="B5" s="83">
        <v>2019</v>
      </c>
      <c r="C5" s="84" t="str">
        <f>CONCATENATE('[1]Vehicle Safety'!C5," ",'[1]Vehicle Safety'!D5)</f>
        <v>Alfa Romeo 4C</v>
      </c>
      <c r="D5" s="85">
        <v>12</v>
      </c>
      <c r="E5" s="86"/>
      <c r="F5" s="86"/>
      <c r="G5" s="86"/>
      <c r="H5" s="87">
        <f>(Table179[[#This Row],[Number of 4-star passenger cars]]+Table179[[#This Row],[Number of 5-star passenger cars]])/Table179[[#This Row],[Number of new passenger cars]]</f>
        <v>0</v>
      </c>
      <c r="I5" s="88">
        <f>+Table179[[#This Row],[Number of 5-star passenger cars]]/Table179[[#This Row],[Number of new passenger cars]]</f>
        <v>0</v>
      </c>
      <c r="J5" s="89"/>
      <c r="K5" s="90"/>
      <c r="L5" s="91"/>
      <c r="M5" s="91"/>
      <c r="N5" s="91"/>
      <c r="O5" s="91"/>
    </row>
    <row r="6" spans="2:19" hidden="1" outlineLevel="1" x14ac:dyDescent="0.3">
      <c r="B6" s="83">
        <v>2019</v>
      </c>
      <c r="C6" s="84" t="str">
        <f>CONCATENATE('[1]Vehicle Safety'!C6," ",'[1]Vehicle Safety'!D6)</f>
        <v>Alfa Romeo Giulia</v>
      </c>
      <c r="D6" s="85">
        <v>86</v>
      </c>
      <c r="E6" s="86"/>
      <c r="F6" s="86"/>
      <c r="G6" s="86">
        <v>86</v>
      </c>
      <c r="H6" s="87">
        <f>(Table179[[#This Row],[Number of 4-star passenger cars]]+Table179[[#This Row],[Number of 5-star passenger cars]])/Table179[[#This Row],[Number of new passenger cars]]</f>
        <v>1</v>
      </c>
      <c r="I6" s="88">
        <f>+Table179[[#This Row],[Number of 5-star passenger cars]]/Table179[[#This Row],[Number of new passenger cars]]</f>
        <v>1</v>
      </c>
      <c r="J6" s="89"/>
      <c r="K6" s="90"/>
      <c r="L6" s="91"/>
      <c r="M6" s="91"/>
      <c r="N6" s="91"/>
      <c r="O6" s="91"/>
    </row>
    <row r="7" spans="2:19" hidden="1" outlineLevel="1" x14ac:dyDescent="0.3">
      <c r="B7" s="83">
        <v>2019</v>
      </c>
      <c r="C7" s="84" t="str">
        <f>CONCATENATE('[1]Vehicle Safety'!C7," ",'[1]Vehicle Safety'!D7)</f>
        <v>Alfa Romeo Giulietta</v>
      </c>
      <c r="D7" s="85">
        <v>270</v>
      </c>
      <c r="E7" s="86">
        <v>270</v>
      </c>
      <c r="F7" s="86"/>
      <c r="G7" s="86"/>
      <c r="H7" s="87">
        <f>(Table179[[#This Row],[Number of 4-star passenger cars]]+Table179[[#This Row],[Number of 5-star passenger cars]])/Table179[[#This Row],[Number of new passenger cars]]</f>
        <v>0</v>
      </c>
      <c r="I7" s="88">
        <f>+Table179[[#This Row],[Number of 5-star passenger cars]]/Table179[[#This Row],[Number of new passenger cars]]</f>
        <v>0</v>
      </c>
      <c r="J7" s="89"/>
      <c r="K7" s="90"/>
      <c r="L7" s="91"/>
      <c r="M7" s="91"/>
      <c r="N7" s="91"/>
      <c r="O7" s="91"/>
    </row>
    <row r="8" spans="2:19" hidden="1" outlineLevel="1" x14ac:dyDescent="0.3">
      <c r="B8" s="83">
        <v>2019</v>
      </c>
      <c r="C8" s="84" t="str">
        <f>CONCATENATE('[1]Vehicle Safety'!C8," ",'[1]Vehicle Safety'!D8)</f>
        <v>Alfa Romeo Mito</v>
      </c>
      <c r="D8" s="85">
        <v>1</v>
      </c>
      <c r="E8" s="86"/>
      <c r="F8" s="86"/>
      <c r="G8" s="86"/>
      <c r="H8" s="87">
        <f>(Table179[[#This Row],[Number of 4-star passenger cars]]+Table179[[#This Row],[Number of 5-star passenger cars]])/Table179[[#This Row],[Number of new passenger cars]]</f>
        <v>0</v>
      </c>
      <c r="I8" s="88">
        <f>+Table179[[#This Row],[Number of 5-star passenger cars]]/Table179[[#This Row],[Number of new passenger cars]]</f>
        <v>0</v>
      </c>
      <c r="J8" s="89"/>
      <c r="K8" s="90"/>
      <c r="L8" s="91"/>
      <c r="M8" s="91"/>
      <c r="N8" s="91"/>
      <c r="O8" s="91"/>
    </row>
    <row r="9" spans="2:19" hidden="1" outlineLevel="1" x14ac:dyDescent="0.3">
      <c r="B9" s="83">
        <v>2019</v>
      </c>
      <c r="C9" s="84" t="str">
        <f>CONCATENATE('[1]Vehicle Safety'!C9," ",'[1]Vehicle Safety'!D9)</f>
        <v>Alfa Romeo Stelvio</v>
      </c>
      <c r="D9" s="85">
        <v>183</v>
      </c>
      <c r="E9" s="86"/>
      <c r="F9" s="86"/>
      <c r="G9" s="86">
        <v>183</v>
      </c>
      <c r="H9" s="87">
        <f>(Table179[[#This Row],[Number of 4-star passenger cars]]+Table179[[#This Row],[Number of 5-star passenger cars]])/Table179[[#This Row],[Number of new passenger cars]]</f>
        <v>1</v>
      </c>
      <c r="I9" s="88">
        <f>+Table179[[#This Row],[Number of 5-star passenger cars]]/Table179[[#This Row],[Number of new passenger cars]]</f>
        <v>1</v>
      </c>
      <c r="J9" s="89"/>
      <c r="K9" s="90"/>
      <c r="L9" s="91"/>
      <c r="M9" s="91"/>
      <c r="N9" s="91"/>
      <c r="O9" s="91"/>
    </row>
    <row r="10" spans="2:19" hidden="1" outlineLevel="1" x14ac:dyDescent="0.3">
      <c r="B10" s="83">
        <v>2019</v>
      </c>
      <c r="C10" s="84" t="str">
        <f>CONCATENATE('[1]Vehicle Safety'!C10," ",'[1]Vehicle Safety'!D10)</f>
        <v>Alpine A110</v>
      </c>
      <c r="D10" s="85">
        <v>24</v>
      </c>
      <c r="E10" s="86"/>
      <c r="F10" s="86"/>
      <c r="G10" s="86"/>
      <c r="H10" s="87">
        <f>(Table179[[#This Row],[Number of 4-star passenger cars]]+Table179[[#This Row],[Number of 5-star passenger cars]])/Table179[[#This Row],[Number of new passenger cars]]</f>
        <v>0</v>
      </c>
      <c r="I10" s="88">
        <f>+Table179[[#This Row],[Number of 5-star passenger cars]]/Table179[[#This Row],[Number of new passenger cars]]</f>
        <v>0</v>
      </c>
      <c r="J10" s="89"/>
      <c r="K10" s="90"/>
      <c r="L10" s="91"/>
      <c r="M10" s="91"/>
      <c r="N10" s="91"/>
      <c r="O10" s="91"/>
    </row>
    <row r="11" spans="2:19" hidden="1" outlineLevel="1" x14ac:dyDescent="0.3">
      <c r="B11" s="83">
        <v>2019</v>
      </c>
      <c r="C11" s="84" t="str">
        <f>CONCATENATE('[1]Vehicle Safety'!C11," ",'[1]Vehicle Safety'!D11)</f>
        <v>Aston Martin DB11</v>
      </c>
      <c r="D11" s="85">
        <v>3</v>
      </c>
      <c r="E11" s="86"/>
      <c r="F11" s="86"/>
      <c r="G11" s="86"/>
      <c r="H11" s="87">
        <f>(Table179[[#This Row],[Number of 4-star passenger cars]]+Table179[[#This Row],[Number of 5-star passenger cars]])/Table179[[#This Row],[Number of new passenger cars]]</f>
        <v>0</v>
      </c>
      <c r="I11" s="88">
        <f>+Table179[[#This Row],[Number of 5-star passenger cars]]/Table179[[#This Row],[Number of new passenger cars]]</f>
        <v>0</v>
      </c>
      <c r="J11" s="89"/>
      <c r="K11" s="90"/>
      <c r="L11" s="91"/>
      <c r="M11" s="91"/>
      <c r="N11" s="91"/>
      <c r="O11" s="91"/>
    </row>
    <row r="12" spans="2:19" hidden="1" outlineLevel="1" x14ac:dyDescent="0.3">
      <c r="B12" s="83">
        <v>2019</v>
      </c>
      <c r="C12" s="84" t="str">
        <f>CONCATENATE('[1]Vehicle Safety'!C12," ",'[1]Vehicle Safety'!D12)</f>
        <v>Aston Martin DBS</v>
      </c>
      <c r="D12" s="85">
        <v>3</v>
      </c>
      <c r="E12" s="86"/>
      <c r="F12" s="86"/>
      <c r="G12" s="86"/>
      <c r="H12" s="87">
        <f>(Table179[[#This Row],[Number of 4-star passenger cars]]+Table179[[#This Row],[Number of 5-star passenger cars]])/Table179[[#This Row],[Number of new passenger cars]]</f>
        <v>0</v>
      </c>
      <c r="I12" s="88">
        <f>+Table179[[#This Row],[Number of 5-star passenger cars]]/Table179[[#This Row],[Number of new passenger cars]]</f>
        <v>0</v>
      </c>
      <c r="J12" s="89"/>
      <c r="K12" s="90"/>
      <c r="L12" s="91"/>
      <c r="M12" s="91"/>
      <c r="N12" s="91"/>
      <c r="O12" s="91"/>
    </row>
    <row r="13" spans="2:19" hidden="1" outlineLevel="1" x14ac:dyDescent="0.3">
      <c r="B13" s="83">
        <v>2019</v>
      </c>
      <c r="C13" s="84" t="str">
        <f>CONCATENATE('[1]Vehicle Safety'!C13," ",'[1]Vehicle Safety'!D13)</f>
        <v>Aston Martin Vantage</v>
      </c>
      <c r="D13" s="85">
        <v>3</v>
      </c>
      <c r="E13" s="86"/>
      <c r="F13" s="86"/>
      <c r="G13" s="86"/>
      <c r="H13" s="87">
        <f>(Table179[[#This Row],[Number of 4-star passenger cars]]+Table179[[#This Row],[Number of 5-star passenger cars]])/Table179[[#This Row],[Number of new passenger cars]]</f>
        <v>0</v>
      </c>
      <c r="I13" s="88">
        <f>+Table179[[#This Row],[Number of 5-star passenger cars]]/Table179[[#This Row],[Number of new passenger cars]]</f>
        <v>0</v>
      </c>
      <c r="J13" s="89"/>
      <c r="K13" s="90"/>
      <c r="L13" s="91"/>
      <c r="M13" s="91"/>
      <c r="N13" s="91"/>
      <c r="O13" s="91"/>
    </row>
    <row r="14" spans="2:19" hidden="1" outlineLevel="1" x14ac:dyDescent="0.3">
      <c r="B14" s="83">
        <v>2019</v>
      </c>
      <c r="C14" s="84" t="str">
        <f>CONCATENATE('[1]Vehicle Safety'!C14," ",'[1]Vehicle Safety'!D14)</f>
        <v>Audi A1</v>
      </c>
      <c r="D14" s="85">
        <v>390</v>
      </c>
      <c r="E14" s="86"/>
      <c r="F14" s="86"/>
      <c r="G14" s="86">
        <v>211</v>
      </c>
      <c r="H14" s="87">
        <f>(Table179[[#This Row],[Number of 4-star passenger cars]]+Table179[[#This Row],[Number of 5-star passenger cars]])/Table179[[#This Row],[Number of new passenger cars]]</f>
        <v>0.54102564102564099</v>
      </c>
      <c r="I14" s="88">
        <f>+Table179[[#This Row],[Number of 5-star passenger cars]]/Table179[[#This Row],[Number of new passenger cars]]</f>
        <v>0.54102564102564099</v>
      </c>
      <c r="J14" s="89"/>
      <c r="K14" s="90"/>
      <c r="L14" s="91"/>
      <c r="M14" s="91"/>
      <c r="N14" s="91"/>
      <c r="O14" s="91"/>
    </row>
    <row r="15" spans="2:19" hidden="1" outlineLevel="1" x14ac:dyDescent="0.3">
      <c r="B15" s="83">
        <v>2019</v>
      </c>
      <c r="C15" s="84" t="str">
        <f>CONCATENATE('[1]Vehicle Safety'!C15," ",'[1]Vehicle Safety'!D15)</f>
        <v>Audi A3</v>
      </c>
      <c r="D15" s="85">
        <v>1091</v>
      </c>
      <c r="E15" s="86"/>
      <c r="F15" s="86"/>
      <c r="G15" s="86"/>
      <c r="H15" s="87">
        <f>(Table179[[#This Row],[Number of 4-star passenger cars]]+Table179[[#This Row],[Number of 5-star passenger cars]])/Table179[[#This Row],[Number of new passenger cars]]</f>
        <v>0</v>
      </c>
      <c r="I15" s="88">
        <f>+Table179[[#This Row],[Number of 5-star passenger cars]]/Table179[[#This Row],[Number of new passenger cars]]</f>
        <v>0</v>
      </c>
      <c r="J15" s="89"/>
      <c r="K15" s="90"/>
      <c r="L15" s="91"/>
      <c r="M15" s="91"/>
      <c r="N15" s="91"/>
      <c r="O15" s="91"/>
    </row>
    <row r="16" spans="2:19" hidden="1" outlineLevel="1" x14ac:dyDescent="0.3">
      <c r="B16" s="83">
        <v>2019</v>
      </c>
      <c r="C16" s="84" t="str">
        <f>CONCATENATE('[1]Vehicle Safety'!C16," ",'[1]Vehicle Safety'!D16)</f>
        <v>Audi A3 Sportback e-tron</v>
      </c>
      <c r="D16" s="85">
        <v>2</v>
      </c>
      <c r="E16" s="86"/>
      <c r="F16" s="86"/>
      <c r="G16" s="86">
        <v>2</v>
      </c>
      <c r="H16" s="87">
        <f>(Table179[[#This Row],[Number of 4-star passenger cars]]+Table179[[#This Row],[Number of 5-star passenger cars]])/Table179[[#This Row],[Number of new passenger cars]]</f>
        <v>1</v>
      </c>
      <c r="I16" s="88">
        <f>+Table179[[#This Row],[Number of 5-star passenger cars]]/Table179[[#This Row],[Number of new passenger cars]]</f>
        <v>1</v>
      </c>
      <c r="J16" s="89"/>
      <c r="K16" s="90"/>
      <c r="L16" s="91"/>
      <c r="M16" s="91"/>
      <c r="N16" s="91"/>
      <c r="O16" s="91"/>
    </row>
    <row r="17" spans="2:15" hidden="1" outlineLevel="1" x14ac:dyDescent="0.3">
      <c r="B17" s="83">
        <v>2019</v>
      </c>
      <c r="C17" s="84" t="str">
        <f>CONCATENATE('[1]Vehicle Safety'!C17," ",'[1]Vehicle Safety'!D17)</f>
        <v>Audi A4</v>
      </c>
      <c r="D17" s="85">
        <v>649</v>
      </c>
      <c r="E17" s="86"/>
      <c r="F17" s="86"/>
      <c r="G17" s="86">
        <v>649</v>
      </c>
      <c r="H17" s="87">
        <f>(Table179[[#This Row],[Number of 4-star passenger cars]]+Table179[[#This Row],[Number of 5-star passenger cars]])/Table179[[#This Row],[Number of new passenger cars]]</f>
        <v>1</v>
      </c>
      <c r="I17" s="88">
        <f>+Table179[[#This Row],[Number of 5-star passenger cars]]/Table179[[#This Row],[Number of new passenger cars]]</f>
        <v>1</v>
      </c>
      <c r="J17" s="89"/>
      <c r="K17" s="90"/>
      <c r="L17" s="91"/>
      <c r="M17" s="91"/>
      <c r="N17" s="91"/>
      <c r="O17" s="91"/>
    </row>
    <row r="18" spans="2:15" hidden="1" outlineLevel="1" x14ac:dyDescent="0.3">
      <c r="B18" s="83">
        <v>2019</v>
      </c>
      <c r="C18" s="84" t="str">
        <f>CONCATENATE('[1]Vehicle Safety'!C18," ",'[1]Vehicle Safety'!D18)</f>
        <v>Audi A5</v>
      </c>
      <c r="D18" s="85">
        <v>254</v>
      </c>
      <c r="E18" s="86"/>
      <c r="F18" s="86"/>
      <c r="G18" s="86">
        <v>254</v>
      </c>
      <c r="H18" s="87">
        <f>(Table179[[#This Row],[Number of 4-star passenger cars]]+Table179[[#This Row],[Number of 5-star passenger cars]])/Table179[[#This Row],[Number of new passenger cars]]</f>
        <v>1</v>
      </c>
      <c r="I18" s="88">
        <f>+Table179[[#This Row],[Number of 5-star passenger cars]]/Table179[[#This Row],[Number of new passenger cars]]</f>
        <v>1</v>
      </c>
      <c r="J18" s="89"/>
      <c r="K18" s="90"/>
      <c r="L18" s="91"/>
      <c r="M18" s="91"/>
      <c r="N18" s="91"/>
      <c r="O18" s="91"/>
    </row>
    <row r="19" spans="2:15" hidden="1" outlineLevel="1" x14ac:dyDescent="0.3">
      <c r="B19" s="83">
        <v>2019</v>
      </c>
      <c r="C19" s="84" t="str">
        <f>CONCATENATE('[1]Vehicle Safety'!C19," ",'[1]Vehicle Safety'!D19)</f>
        <v>Audi A6</v>
      </c>
      <c r="D19" s="85">
        <v>313</v>
      </c>
      <c r="E19" s="86"/>
      <c r="F19" s="86"/>
      <c r="G19" s="86">
        <v>295</v>
      </c>
      <c r="H19" s="87">
        <f>(Table179[[#This Row],[Number of 4-star passenger cars]]+Table179[[#This Row],[Number of 5-star passenger cars]])/Table179[[#This Row],[Number of new passenger cars]]</f>
        <v>0.94249201277955275</v>
      </c>
      <c r="I19" s="88">
        <f>+Table179[[#This Row],[Number of 5-star passenger cars]]/Table179[[#This Row],[Number of new passenger cars]]</f>
        <v>0.94249201277955275</v>
      </c>
      <c r="J19" s="89"/>
      <c r="K19" s="90"/>
      <c r="L19" s="91"/>
      <c r="M19" s="91"/>
      <c r="N19" s="91"/>
      <c r="O19" s="91"/>
    </row>
    <row r="20" spans="2:15" hidden="1" outlineLevel="1" x14ac:dyDescent="0.3">
      <c r="B20" s="83">
        <v>2019</v>
      </c>
      <c r="C20" s="84" t="str">
        <f>CONCATENATE('[1]Vehicle Safety'!C20," ",'[1]Vehicle Safety'!D20)</f>
        <v>Audi A7</v>
      </c>
      <c r="D20" s="85">
        <v>51</v>
      </c>
      <c r="E20" s="86"/>
      <c r="F20" s="86"/>
      <c r="G20" s="86">
        <v>51</v>
      </c>
      <c r="H20" s="87">
        <f>(Table179[[#This Row],[Number of 4-star passenger cars]]+Table179[[#This Row],[Number of 5-star passenger cars]])/Table179[[#This Row],[Number of new passenger cars]]</f>
        <v>1</v>
      </c>
      <c r="I20" s="88">
        <f>+Table179[[#This Row],[Number of 5-star passenger cars]]/Table179[[#This Row],[Number of new passenger cars]]</f>
        <v>1</v>
      </c>
      <c r="J20" s="89"/>
      <c r="K20" s="90"/>
      <c r="L20" s="91"/>
      <c r="M20" s="91"/>
      <c r="N20" s="91"/>
      <c r="O20" s="91"/>
    </row>
    <row r="21" spans="2:15" hidden="1" outlineLevel="1" x14ac:dyDescent="0.3">
      <c r="B21" s="83">
        <v>2019</v>
      </c>
      <c r="C21" s="84" t="str">
        <f>CONCATENATE('[1]Vehicle Safety'!C21," ",'[1]Vehicle Safety'!D21)</f>
        <v>Audi A8</v>
      </c>
      <c r="D21" s="85">
        <v>14</v>
      </c>
      <c r="E21" s="86"/>
      <c r="F21" s="86"/>
      <c r="G21" s="86"/>
      <c r="H21" s="87">
        <f>(Table179[[#This Row],[Number of 4-star passenger cars]]+Table179[[#This Row],[Number of 5-star passenger cars]])/Table179[[#This Row],[Number of new passenger cars]]</f>
        <v>0</v>
      </c>
      <c r="I21" s="88">
        <f>+Table179[[#This Row],[Number of 5-star passenger cars]]/Table179[[#This Row],[Number of new passenger cars]]</f>
        <v>0</v>
      </c>
      <c r="J21" s="89"/>
      <c r="K21" s="90"/>
      <c r="L21" s="91"/>
      <c r="M21" s="91"/>
      <c r="N21" s="91"/>
      <c r="O21" s="91"/>
    </row>
    <row r="22" spans="2:15" hidden="1" outlineLevel="1" x14ac:dyDescent="0.3">
      <c r="B22" s="83">
        <v>2019</v>
      </c>
      <c r="C22" s="84" t="str">
        <f>CONCATENATE('[1]Vehicle Safety'!C22," ",'[1]Vehicle Safety'!D22)</f>
        <v>Audi e-tron</v>
      </c>
      <c r="D22" s="85">
        <v>54</v>
      </c>
      <c r="E22" s="86"/>
      <c r="F22" s="86"/>
      <c r="G22" s="86">
        <v>54</v>
      </c>
      <c r="H22" s="87">
        <f>(Table179[[#This Row],[Number of 4-star passenger cars]]+Table179[[#This Row],[Number of 5-star passenger cars]])/Table179[[#This Row],[Number of new passenger cars]]</f>
        <v>1</v>
      </c>
      <c r="I22" s="88">
        <f>+Table179[[#This Row],[Number of 5-star passenger cars]]/Table179[[#This Row],[Number of new passenger cars]]</f>
        <v>1</v>
      </c>
      <c r="J22" s="89"/>
      <c r="K22" s="90"/>
      <c r="L22" s="91"/>
      <c r="M22" s="91"/>
      <c r="N22" s="91"/>
      <c r="O22" s="91"/>
    </row>
    <row r="23" spans="2:15" hidden="1" outlineLevel="1" x14ac:dyDescent="0.3">
      <c r="B23" s="83">
        <v>2019</v>
      </c>
      <c r="C23" s="84" t="str">
        <f>CONCATENATE('[1]Vehicle Safety'!C23," ",'[1]Vehicle Safety'!D23)</f>
        <v>Audi Q2</v>
      </c>
      <c r="D23" s="85">
        <v>509</v>
      </c>
      <c r="E23" s="86"/>
      <c r="F23" s="86"/>
      <c r="G23" s="86">
        <v>508</v>
      </c>
      <c r="H23" s="87">
        <f>(Table179[[#This Row],[Number of 4-star passenger cars]]+Table179[[#This Row],[Number of 5-star passenger cars]])/Table179[[#This Row],[Number of new passenger cars]]</f>
        <v>0.99803536345776034</v>
      </c>
      <c r="I23" s="88">
        <f>+Table179[[#This Row],[Number of 5-star passenger cars]]/Table179[[#This Row],[Number of new passenger cars]]</f>
        <v>0.99803536345776034</v>
      </c>
      <c r="J23" s="89"/>
      <c r="K23" s="90"/>
      <c r="L23" s="91"/>
      <c r="M23" s="91"/>
      <c r="N23" s="91"/>
      <c r="O23" s="91"/>
    </row>
    <row r="24" spans="2:15" hidden="1" outlineLevel="1" x14ac:dyDescent="0.3">
      <c r="B24" s="83">
        <v>2019</v>
      </c>
      <c r="C24" s="84" t="str">
        <f>CONCATENATE('[1]Vehicle Safety'!C24," ",'[1]Vehicle Safety'!D24)</f>
        <v>Audi Q3</v>
      </c>
      <c r="D24" s="85">
        <v>201</v>
      </c>
      <c r="E24" s="86"/>
      <c r="F24" s="86"/>
      <c r="G24" s="86">
        <v>191</v>
      </c>
      <c r="H24" s="87">
        <f>(Table179[[#This Row],[Number of 4-star passenger cars]]+Table179[[#This Row],[Number of 5-star passenger cars]])/Table179[[#This Row],[Number of new passenger cars]]</f>
        <v>0.95024875621890548</v>
      </c>
      <c r="I24" s="88">
        <f>+Table179[[#This Row],[Number of 5-star passenger cars]]/Table179[[#This Row],[Number of new passenger cars]]</f>
        <v>0.95024875621890548</v>
      </c>
      <c r="J24" s="89"/>
      <c r="K24" s="90"/>
      <c r="L24" s="91"/>
      <c r="M24" s="91"/>
      <c r="N24" s="91"/>
      <c r="O24" s="91"/>
    </row>
    <row r="25" spans="2:15" hidden="1" outlineLevel="1" x14ac:dyDescent="0.3">
      <c r="B25" s="83">
        <v>2019</v>
      </c>
      <c r="C25" s="84" t="str">
        <f>CONCATENATE('[1]Vehicle Safety'!C25," ",'[1]Vehicle Safety'!D25)</f>
        <v>Audi Q5</v>
      </c>
      <c r="D25" s="85">
        <v>99</v>
      </c>
      <c r="E25" s="86"/>
      <c r="F25" s="86"/>
      <c r="G25" s="86">
        <v>99</v>
      </c>
      <c r="H25" s="87">
        <f>(Table179[[#This Row],[Number of 4-star passenger cars]]+Table179[[#This Row],[Number of 5-star passenger cars]])/Table179[[#This Row],[Number of new passenger cars]]</f>
        <v>1</v>
      </c>
      <c r="I25" s="88">
        <f>+Table179[[#This Row],[Number of 5-star passenger cars]]/Table179[[#This Row],[Number of new passenger cars]]</f>
        <v>1</v>
      </c>
      <c r="J25" s="89"/>
      <c r="K25" s="90"/>
      <c r="L25" s="91"/>
      <c r="M25" s="91"/>
      <c r="N25" s="91"/>
      <c r="O25" s="91"/>
    </row>
    <row r="26" spans="2:15" hidden="1" outlineLevel="1" x14ac:dyDescent="0.3">
      <c r="B26" s="83">
        <v>2019</v>
      </c>
      <c r="C26" s="84" t="str">
        <f>CONCATENATE('[1]Vehicle Safety'!C26," ",'[1]Vehicle Safety'!D26)</f>
        <v>Audi Q7</v>
      </c>
      <c r="D26" s="85">
        <v>24</v>
      </c>
      <c r="E26" s="86"/>
      <c r="F26" s="86"/>
      <c r="G26" s="86">
        <v>24</v>
      </c>
      <c r="H26" s="87">
        <f>(Table179[[#This Row],[Number of 4-star passenger cars]]+Table179[[#This Row],[Number of 5-star passenger cars]])/Table179[[#This Row],[Number of new passenger cars]]</f>
        <v>1</v>
      </c>
      <c r="I26" s="88">
        <f>+Table179[[#This Row],[Number of 5-star passenger cars]]/Table179[[#This Row],[Number of new passenger cars]]</f>
        <v>1</v>
      </c>
      <c r="J26" s="89"/>
      <c r="K26" s="90"/>
      <c r="L26" s="91"/>
      <c r="M26" s="91"/>
      <c r="N26" s="91"/>
      <c r="O26" s="91"/>
    </row>
    <row r="27" spans="2:15" hidden="1" outlineLevel="1" x14ac:dyDescent="0.3">
      <c r="B27" s="83">
        <v>2019</v>
      </c>
      <c r="C27" s="84" t="str">
        <f>CONCATENATE('[1]Vehicle Safety'!C27," ",'[1]Vehicle Safety'!D27)</f>
        <v>Audi Q8</v>
      </c>
      <c r="D27" s="85">
        <v>36</v>
      </c>
      <c r="E27" s="86"/>
      <c r="F27" s="86"/>
      <c r="G27" s="86">
        <v>36</v>
      </c>
      <c r="H27" s="87">
        <f>(Table179[[#This Row],[Number of 4-star passenger cars]]+Table179[[#This Row],[Number of 5-star passenger cars]])/Table179[[#This Row],[Number of new passenger cars]]</f>
        <v>1</v>
      </c>
      <c r="I27" s="88">
        <f>+Table179[[#This Row],[Number of 5-star passenger cars]]/Table179[[#This Row],[Number of new passenger cars]]</f>
        <v>1</v>
      </c>
      <c r="J27" s="89"/>
      <c r="K27" s="90"/>
      <c r="L27" s="91"/>
      <c r="M27" s="91"/>
      <c r="N27" s="91"/>
      <c r="O27" s="91"/>
    </row>
    <row r="28" spans="2:15" hidden="1" outlineLevel="1" x14ac:dyDescent="0.3">
      <c r="B28" s="83">
        <v>2019</v>
      </c>
      <c r="C28" s="84" t="str">
        <f>CONCATENATE('[1]Vehicle Safety'!C28," ",'[1]Vehicle Safety'!D28)</f>
        <v>Audi R8</v>
      </c>
      <c r="D28" s="85">
        <v>1</v>
      </c>
      <c r="E28" s="86"/>
      <c r="F28" s="86"/>
      <c r="G28" s="86"/>
      <c r="H28" s="87">
        <f>(Table179[[#This Row],[Number of 4-star passenger cars]]+Table179[[#This Row],[Number of 5-star passenger cars]])/Table179[[#This Row],[Number of new passenger cars]]</f>
        <v>0</v>
      </c>
      <c r="I28" s="88">
        <f>+Table179[[#This Row],[Number of 5-star passenger cars]]/Table179[[#This Row],[Number of new passenger cars]]</f>
        <v>0</v>
      </c>
      <c r="J28" s="89"/>
      <c r="K28" s="90"/>
      <c r="L28" s="91"/>
      <c r="M28" s="91"/>
      <c r="N28" s="91"/>
      <c r="O28" s="91"/>
    </row>
    <row r="29" spans="2:15" hidden="1" outlineLevel="1" x14ac:dyDescent="0.3">
      <c r="B29" s="83">
        <v>2019</v>
      </c>
      <c r="C29" s="84" t="str">
        <f>CONCATENATE('[1]Vehicle Safety'!C29," ",'[1]Vehicle Safety'!D29)</f>
        <v>Audi RS4</v>
      </c>
      <c r="D29" s="85">
        <v>1</v>
      </c>
      <c r="E29" s="86"/>
      <c r="F29" s="86"/>
      <c r="G29" s="86"/>
      <c r="H29" s="87">
        <f>(Table179[[#This Row],[Number of 4-star passenger cars]]+Table179[[#This Row],[Number of 5-star passenger cars]])/Table179[[#This Row],[Number of new passenger cars]]</f>
        <v>0</v>
      </c>
      <c r="I29" s="88">
        <f>+Table179[[#This Row],[Number of 5-star passenger cars]]/Table179[[#This Row],[Number of new passenger cars]]</f>
        <v>0</v>
      </c>
      <c r="J29" s="89"/>
      <c r="K29" s="90"/>
      <c r="L29" s="91"/>
      <c r="M29" s="91"/>
      <c r="N29" s="91"/>
      <c r="O29" s="91"/>
    </row>
    <row r="30" spans="2:15" hidden="1" outlineLevel="1" x14ac:dyDescent="0.3">
      <c r="B30" s="83">
        <v>2019</v>
      </c>
      <c r="C30" s="84" t="str">
        <f>CONCATENATE('[1]Vehicle Safety'!C30," ",'[1]Vehicle Safety'!D30)</f>
        <v>Audi RS5</v>
      </c>
      <c r="D30" s="85">
        <v>1</v>
      </c>
      <c r="E30" s="86"/>
      <c r="F30" s="86"/>
      <c r="G30" s="86"/>
      <c r="H30" s="87">
        <f>(Table179[[#This Row],[Number of 4-star passenger cars]]+Table179[[#This Row],[Number of 5-star passenger cars]])/Table179[[#This Row],[Number of new passenger cars]]</f>
        <v>0</v>
      </c>
      <c r="I30" s="88">
        <f>+Table179[[#This Row],[Number of 5-star passenger cars]]/Table179[[#This Row],[Number of new passenger cars]]</f>
        <v>0</v>
      </c>
      <c r="J30" s="89"/>
      <c r="K30" s="90"/>
      <c r="L30" s="91"/>
      <c r="M30" s="91"/>
      <c r="N30" s="91"/>
      <c r="O30" s="91"/>
    </row>
    <row r="31" spans="2:15" hidden="1" outlineLevel="1" x14ac:dyDescent="0.3">
      <c r="B31" s="83">
        <v>2019</v>
      </c>
      <c r="C31" s="84" t="str">
        <f>CONCATENATE('[1]Vehicle Safety'!C31," ",'[1]Vehicle Safety'!D31)</f>
        <v>Audi RS6</v>
      </c>
      <c r="D31" s="85">
        <v>2</v>
      </c>
      <c r="E31" s="86"/>
      <c r="F31" s="86"/>
      <c r="G31" s="86"/>
      <c r="H31" s="87">
        <f>(Table179[[#This Row],[Number of 4-star passenger cars]]+Table179[[#This Row],[Number of 5-star passenger cars]])/Table179[[#This Row],[Number of new passenger cars]]</f>
        <v>0</v>
      </c>
      <c r="I31" s="88">
        <f>+Table179[[#This Row],[Number of 5-star passenger cars]]/Table179[[#This Row],[Number of new passenger cars]]</f>
        <v>0</v>
      </c>
      <c r="J31" s="89"/>
      <c r="K31" s="90"/>
      <c r="L31" s="91"/>
      <c r="M31" s="91"/>
      <c r="N31" s="91"/>
      <c r="O31" s="91"/>
    </row>
    <row r="32" spans="2:15" hidden="1" outlineLevel="1" x14ac:dyDescent="0.3">
      <c r="B32" s="83">
        <v>2019</v>
      </c>
      <c r="C32" s="84" t="str">
        <f>CONCATENATE('[1]Vehicle Safety'!C32," ",'[1]Vehicle Safety'!D32)</f>
        <v>Audi S4</v>
      </c>
      <c r="D32" s="85">
        <v>1</v>
      </c>
      <c r="E32" s="86"/>
      <c r="F32" s="86"/>
      <c r="G32" s="86"/>
      <c r="H32" s="87">
        <f>(Table179[[#This Row],[Number of 4-star passenger cars]]+Table179[[#This Row],[Number of 5-star passenger cars]])/Table179[[#This Row],[Number of new passenger cars]]</f>
        <v>0</v>
      </c>
      <c r="I32" s="88">
        <f>+Table179[[#This Row],[Number of 5-star passenger cars]]/Table179[[#This Row],[Number of new passenger cars]]</f>
        <v>0</v>
      </c>
      <c r="J32" s="89"/>
      <c r="K32" s="90"/>
      <c r="L32" s="91"/>
      <c r="M32" s="91"/>
      <c r="N32" s="91"/>
      <c r="O32" s="91"/>
    </row>
    <row r="33" spans="2:15" hidden="1" outlineLevel="1" x14ac:dyDescent="0.3">
      <c r="B33" s="83">
        <v>2019</v>
      </c>
      <c r="C33" s="84" t="str">
        <f>CONCATENATE('[1]Vehicle Safety'!C33," ",'[1]Vehicle Safety'!D33)</f>
        <v>Audi TT</v>
      </c>
      <c r="D33" s="85">
        <v>5</v>
      </c>
      <c r="E33" s="86"/>
      <c r="F33" s="86">
        <v>4</v>
      </c>
      <c r="G33" s="86"/>
      <c r="H33" s="87">
        <f>(Table179[[#This Row],[Number of 4-star passenger cars]]+Table179[[#This Row],[Number of 5-star passenger cars]])/Table179[[#This Row],[Number of new passenger cars]]</f>
        <v>0.8</v>
      </c>
      <c r="I33" s="88">
        <f>+Table179[[#This Row],[Number of 5-star passenger cars]]/Table179[[#This Row],[Number of new passenger cars]]</f>
        <v>0</v>
      </c>
      <c r="J33" s="89"/>
      <c r="K33" s="90"/>
      <c r="L33" s="91"/>
      <c r="M33" s="91"/>
      <c r="N33" s="91"/>
      <c r="O33" s="91"/>
    </row>
    <row r="34" spans="2:15" hidden="1" outlineLevel="1" x14ac:dyDescent="0.3">
      <c r="B34" s="83">
        <v>2019</v>
      </c>
      <c r="C34" s="84" t="str">
        <f>CONCATENATE('[1]Vehicle Safety'!C34," ",'[1]Vehicle Safety'!D34)</f>
        <v>Bentley Bentayga</v>
      </c>
      <c r="D34" s="85">
        <v>19</v>
      </c>
      <c r="E34" s="86"/>
      <c r="F34" s="86"/>
      <c r="G34" s="86"/>
      <c r="H34" s="87">
        <f>(Table179[[#This Row],[Number of 4-star passenger cars]]+Table179[[#This Row],[Number of 5-star passenger cars]])/Table179[[#This Row],[Number of new passenger cars]]</f>
        <v>0</v>
      </c>
      <c r="I34" s="88">
        <f>+Table179[[#This Row],[Number of 5-star passenger cars]]/Table179[[#This Row],[Number of new passenger cars]]</f>
        <v>0</v>
      </c>
      <c r="J34" s="89"/>
      <c r="K34" s="90"/>
      <c r="L34" s="91"/>
      <c r="M34" s="91"/>
      <c r="N34" s="91"/>
      <c r="O34" s="91"/>
    </row>
    <row r="35" spans="2:15" hidden="1" outlineLevel="1" x14ac:dyDescent="0.3">
      <c r="B35" s="83">
        <v>2019</v>
      </c>
      <c r="C35" s="84" t="str">
        <f>CONCATENATE('[1]Vehicle Safety'!C35," ",'[1]Vehicle Safety'!D35)</f>
        <v>Bentley Continental</v>
      </c>
      <c r="D35" s="85">
        <v>23</v>
      </c>
      <c r="E35" s="86"/>
      <c r="F35" s="86"/>
      <c r="G35" s="86"/>
      <c r="H35" s="87">
        <f>(Table179[[#This Row],[Number of 4-star passenger cars]]+Table179[[#This Row],[Number of 5-star passenger cars]])/Table179[[#This Row],[Number of new passenger cars]]</f>
        <v>0</v>
      </c>
      <c r="I35" s="88">
        <f>+Table179[[#This Row],[Number of 5-star passenger cars]]/Table179[[#This Row],[Number of new passenger cars]]</f>
        <v>0</v>
      </c>
      <c r="J35" s="89"/>
      <c r="K35" s="90"/>
      <c r="L35" s="91"/>
      <c r="M35" s="91"/>
      <c r="N35" s="91"/>
      <c r="O35" s="91"/>
    </row>
    <row r="36" spans="2:15" hidden="1" outlineLevel="1" x14ac:dyDescent="0.3">
      <c r="B36" s="83">
        <v>2019</v>
      </c>
      <c r="C36" s="84" t="str">
        <f>CONCATENATE('[1]Vehicle Safety'!C36," ",'[1]Vehicle Safety'!D36)</f>
        <v>BMW 1-Series</v>
      </c>
      <c r="D36" s="85">
        <v>3360</v>
      </c>
      <c r="E36" s="86"/>
      <c r="F36" s="86"/>
      <c r="G36" s="86">
        <v>3360</v>
      </c>
      <c r="H36" s="87">
        <f>(Table179[[#This Row],[Number of 4-star passenger cars]]+Table179[[#This Row],[Number of 5-star passenger cars]])/Table179[[#This Row],[Number of new passenger cars]]</f>
        <v>1</v>
      </c>
      <c r="I36" s="88">
        <f>+Table179[[#This Row],[Number of 5-star passenger cars]]/Table179[[#This Row],[Number of new passenger cars]]</f>
        <v>1</v>
      </c>
      <c r="J36" s="89"/>
      <c r="K36" s="90"/>
      <c r="L36" s="91"/>
      <c r="M36" s="91"/>
      <c r="N36" s="91"/>
      <c r="O36" s="91"/>
    </row>
    <row r="37" spans="2:15" hidden="1" outlineLevel="1" x14ac:dyDescent="0.3">
      <c r="B37" s="83">
        <v>2019</v>
      </c>
      <c r="C37" s="84" t="str">
        <f>CONCATENATE('[1]Vehicle Safety'!C37," ",'[1]Vehicle Safety'!D37)</f>
        <v>BMW 2-Series</v>
      </c>
      <c r="D37" s="85">
        <v>261</v>
      </c>
      <c r="E37" s="86"/>
      <c r="F37" s="86"/>
      <c r="G37" s="86"/>
      <c r="H37" s="87">
        <f>(Table179[[#This Row],[Number of 4-star passenger cars]]+Table179[[#This Row],[Number of 5-star passenger cars]])/Table179[[#This Row],[Number of new passenger cars]]</f>
        <v>0</v>
      </c>
      <c r="I37" s="88">
        <f>+Table179[[#This Row],[Number of 5-star passenger cars]]/Table179[[#This Row],[Number of new passenger cars]]</f>
        <v>0</v>
      </c>
      <c r="J37" s="89"/>
      <c r="K37" s="90"/>
      <c r="L37" s="91"/>
      <c r="M37" s="91"/>
      <c r="N37" s="91"/>
      <c r="O37" s="91"/>
    </row>
    <row r="38" spans="2:15" hidden="1" outlineLevel="1" x14ac:dyDescent="0.3">
      <c r="B38" s="83">
        <v>2019</v>
      </c>
      <c r="C38" s="84" t="str">
        <f>CONCATENATE('[1]Vehicle Safety'!C38," ",'[1]Vehicle Safety'!D38)</f>
        <v>BMW 2-Series Active Tourer</v>
      </c>
      <c r="D38" s="85">
        <v>965</v>
      </c>
      <c r="E38" s="86"/>
      <c r="F38" s="86"/>
      <c r="G38" s="86">
        <v>965</v>
      </c>
      <c r="H38" s="87">
        <f>(Table179[[#This Row],[Number of 4-star passenger cars]]+Table179[[#This Row],[Number of 5-star passenger cars]])/Table179[[#This Row],[Number of new passenger cars]]</f>
        <v>1</v>
      </c>
      <c r="I38" s="88">
        <f>+Table179[[#This Row],[Number of 5-star passenger cars]]/Table179[[#This Row],[Number of new passenger cars]]</f>
        <v>1</v>
      </c>
      <c r="J38" s="89"/>
      <c r="K38" s="90"/>
      <c r="L38" s="91"/>
      <c r="M38" s="91"/>
      <c r="N38" s="91"/>
      <c r="O38" s="91"/>
    </row>
    <row r="39" spans="2:15" hidden="1" outlineLevel="1" x14ac:dyDescent="0.3">
      <c r="B39" s="83">
        <v>2019</v>
      </c>
      <c r="C39" s="84" t="str">
        <f>CONCATENATE('[1]Vehicle Safety'!C39," ",'[1]Vehicle Safety'!D39)</f>
        <v>BMW 2-Series Gran Tourer</v>
      </c>
      <c r="D39" s="85">
        <v>315</v>
      </c>
      <c r="E39" s="86"/>
      <c r="F39" s="86"/>
      <c r="G39" s="86"/>
      <c r="H39" s="87">
        <f>(Table179[[#This Row],[Number of 4-star passenger cars]]+Table179[[#This Row],[Number of 5-star passenger cars]])/Table179[[#This Row],[Number of new passenger cars]]</f>
        <v>0</v>
      </c>
      <c r="I39" s="88">
        <f>+Table179[[#This Row],[Number of 5-star passenger cars]]/Table179[[#This Row],[Number of new passenger cars]]</f>
        <v>0</v>
      </c>
      <c r="J39" s="89"/>
      <c r="K39" s="90"/>
      <c r="L39" s="91"/>
      <c r="M39" s="91"/>
      <c r="N39" s="91"/>
      <c r="O39" s="91"/>
    </row>
    <row r="40" spans="2:15" hidden="1" outlineLevel="1" x14ac:dyDescent="0.3">
      <c r="B40" s="83">
        <v>2019</v>
      </c>
      <c r="C40" s="84" t="str">
        <f>CONCATENATE('[1]Vehicle Safety'!C40," ",'[1]Vehicle Safety'!D40)</f>
        <v>BMW 3-Series</v>
      </c>
      <c r="D40" s="85">
        <v>2246</v>
      </c>
      <c r="E40" s="86"/>
      <c r="F40" s="86"/>
      <c r="G40" s="86">
        <v>2246</v>
      </c>
      <c r="H40" s="87">
        <f>(Table179[[#This Row],[Number of 4-star passenger cars]]+Table179[[#This Row],[Number of 5-star passenger cars]])/Table179[[#This Row],[Number of new passenger cars]]</f>
        <v>1</v>
      </c>
      <c r="I40" s="88">
        <f>+Table179[[#This Row],[Number of 5-star passenger cars]]/Table179[[#This Row],[Number of new passenger cars]]</f>
        <v>1</v>
      </c>
      <c r="J40" s="89"/>
      <c r="K40" s="90"/>
      <c r="L40" s="91"/>
      <c r="M40" s="91"/>
      <c r="N40" s="91"/>
      <c r="O40" s="91"/>
    </row>
    <row r="41" spans="2:15" hidden="1" outlineLevel="1" x14ac:dyDescent="0.3">
      <c r="B41" s="83">
        <v>2019</v>
      </c>
      <c r="C41" s="84" t="str">
        <f>CONCATENATE('[1]Vehicle Safety'!C41," ",'[1]Vehicle Safety'!D41)</f>
        <v>BMW 4-Series</v>
      </c>
      <c r="D41" s="85">
        <v>1172</v>
      </c>
      <c r="E41" s="86"/>
      <c r="F41" s="86"/>
      <c r="G41" s="86"/>
      <c r="H41" s="87">
        <f>(Table179[[#This Row],[Number of 4-star passenger cars]]+Table179[[#This Row],[Number of 5-star passenger cars]])/Table179[[#This Row],[Number of new passenger cars]]</f>
        <v>0</v>
      </c>
      <c r="I41" s="88">
        <f>+Table179[[#This Row],[Number of 5-star passenger cars]]/Table179[[#This Row],[Number of new passenger cars]]</f>
        <v>0</v>
      </c>
      <c r="J41" s="89"/>
      <c r="K41" s="90"/>
      <c r="L41" s="91"/>
      <c r="M41" s="91"/>
      <c r="N41" s="91"/>
      <c r="O41" s="91"/>
    </row>
    <row r="42" spans="2:15" hidden="1" outlineLevel="1" x14ac:dyDescent="0.3">
      <c r="B42" s="83">
        <v>2019</v>
      </c>
      <c r="C42" s="84" t="str">
        <f>CONCATENATE('[1]Vehicle Safety'!C42," ",'[1]Vehicle Safety'!D42)</f>
        <v>BMW 5-Series</v>
      </c>
      <c r="D42" s="85">
        <v>1646</v>
      </c>
      <c r="E42" s="86"/>
      <c r="F42" s="86"/>
      <c r="G42" s="86">
        <v>1113</v>
      </c>
      <c r="H42" s="87">
        <f>(Table179[[#This Row],[Number of 4-star passenger cars]]+Table179[[#This Row],[Number of 5-star passenger cars]])/Table179[[#This Row],[Number of new passenger cars]]</f>
        <v>0.67618469015795868</v>
      </c>
      <c r="I42" s="88">
        <f>+Table179[[#This Row],[Number of 5-star passenger cars]]/Table179[[#This Row],[Number of new passenger cars]]</f>
        <v>0.67618469015795868</v>
      </c>
      <c r="J42" s="89"/>
      <c r="K42" s="90"/>
      <c r="L42" s="91"/>
      <c r="M42" s="91"/>
      <c r="N42" s="91"/>
      <c r="O42" s="91"/>
    </row>
    <row r="43" spans="2:15" hidden="1" outlineLevel="1" x14ac:dyDescent="0.3">
      <c r="B43" s="83">
        <v>2019</v>
      </c>
      <c r="C43" s="84" t="str">
        <f>CONCATENATE('[1]Vehicle Safety'!C43," ",'[1]Vehicle Safety'!D43)</f>
        <v>BMW 6-Series</v>
      </c>
      <c r="D43" s="85">
        <v>108</v>
      </c>
      <c r="E43" s="86"/>
      <c r="F43" s="86"/>
      <c r="G43" s="86">
        <v>108</v>
      </c>
      <c r="H43" s="87">
        <f>(Table179[[#This Row],[Number of 4-star passenger cars]]+Table179[[#This Row],[Number of 5-star passenger cars]])/Table179[[#This Row],[Number of new passenger cars]]</f>
        <v>1</v>
      </c>
      <c r="I43" s="88">
        <f>+Table179[[#This Row],[Number of 5-star passenger cars]]/Table179[[#This Row],[Number of new passenger cars]]</f>
        <v>1</v>
      </c>
      <c r="J43" s="89"/>
      <c r="K43" s="90"/>
      <c r="L43" s="91"/>
      <c r="M43" s="91"/>
      <c r="N43" s="91"/>
      <c r="O43" s="91"/>
    </row>
    <row r="44" spans="2:15" hidden="1" outlineLevel="1" x14ac:dyDescent="0.3">
      <c r="B44" s="83">
        <v>2019</v>
      </c>
      <c r="C44" s="84" t="str">
        <f>CONCATENATE('[1]Vehicle Safety'!C44," ",'[1]Vehicle Safety'!D44)</f>
        <v>BMW 7-Series</v>
      </c>
      <c r="D44" s="85">
        <v>102</v>
      </c>
      <c r="E44" s="86"/>
      <c r="F44" s="86"/>
      <c r="G44" s="86"/>
      <c r="H44" s="87">
        <f>(Table179[[#This Row],[Number of 4-star passenger cars]]+Table179[[#This Row],[Number of 5-star passenger cars]])/Table179[[#This Row],[Number of new passenger cars]]</f>
        <v>0</v>
      </c>
      <c r="I44" s="88">
        <f>+Table179[[#This Row],[Number of 5-star passenger cars]]/Table179[[#This Row],[Number of new passenger cars]]</f>
        <v>0</v>
      </c>
      <c r="J44" s="89"/>
      <c r="K44" s="90"/>
      <c r="L44" s="91"/>
      <c r="M44" s="91"/>
      <c r="N44" s="91"/>
      <c r="O44" s="91"/>
    </row>
    <row r="45" spans="2:15" hidden="1" outlineLevel="1" x14ac:dyDescent="0.3">
      <c r="B45" s="83">
        <v>2019</v>
      </c>
      <c r="C45" s="84" t="str">
        <f>CONCATENATE('[1]Vehicle Safety'!C45," ",'[1]Vehicle Safety'!D45)</f>
        <v>BMW 8-Series</v>
      </c>
      <c r="D45" s="85">
        <v>107</v>
      </c>
      <c r="E45" s="86"/>
      <c r="F45" s="86"/>
      <c r="G45" s="86"/>
      <c r="H45" s="87">
        <f>(Table179[[#This Row],[Number of 4-star passenger cars]]+Table179[[#This Row],[Number of 5-star passenger cars]])/Table179[[#This Row],[Number of new passenger cars]]</f>
        <v>0</v>
      </c>
      <c r="I45" s="88">
        <f>+Table179[[#This Row],[Number of 5-star passenger cars]]/Table179[[#This Row],[Number of new passenger cars]]</f>
        <v>0</v>
      </c>
      <c r="J45" s="89"/>
      <c r="K45" s="90"/>
      <c r="L45" s="91"/>
      <c r="M45" s="91"/>
      <c r="N45" s="91"/>
      <c r="O45" s="91"/>
    </row>
    <row r="46" spans="2:15" hidden="1" outlineLevel="1" x14ac:dyDescent="0.3">
      <c r="B46" s="83">
        <v>2019</v>
      </c>
      <c r="C46" s="84" t="str">
        <f>CONCATENATE('[1]Vehicle Safety'!C46," ",'[1]Vehicle Safety'!D46)</f>
        <v>BMW i3</v>
      </c>
      <c r="D46" s="85">
        <v>585</v>
      </c>
      <c r="E46" s="86"/>
      <c r="F46" s="86">
        <v>585</v>
      </c>
      <c r="G46" s="86"/>
      <c r="H46" s="87">
        <f>(Table179[[#This Row],[Number of 4-star passenger cars]]+Table179[[#This Row],[Number of 5-star passenger cars]])/Table179[[#This Row],[Number of new passenger cars]]</f>
        <v>1</v>
      </c>
      <c r="I46" s="88">
        <f>+Table179[[#This Row],[Number of 5-star passenger cars]]/Table179[[#This Row],[Number of new passenger cars]]</f>
        <v>0</v>
      </c>
      <c r="J46" s="89"/>
      <c r="K46" s="90"/>
      <c r="L46" s="91"/>
      <c r="M46" s="91"/>
      <c r="N46" s="91"/>
      <c r="O46" s="91"/>
    </row>
    <row r="47" spans="2:15" hidden="1" outlineLevel="1" x14ac:dyDescent="0.3">
      <c r="B47" s="83">
        <v>2019</v>
      </c>
      <c r="C47" s="84" t="str">
        <f>CONCATENATE('[1]Vehicle Safety'!C47," ",'[1]Vehicle Safety'!D47)</f>
        <v>BMW i-8</v>
      </c>
      <c r="D47" s="85">
        <v>3</v>
      </c>
      <c r="E47" s="86"/>
      <c r="F47" s="86"/>
      <c r="G47" s="86"/>
      <c r="H47" s="87">
        <f>(Table179[[#This Row],[Number of 4-star passenger cars]]+Table179[[#This Row],[Number of 5-star passenger cars]])/Table179[[#This Row],[Number of new passenger cars]]</f>
        <v>0</v>
      </c>
      <c r="I47" s="88">
        <f>+Table179[[#This Row],[Number of 5-star passenger cars]]/Table179[[#This Row],[Number of new passenger cars]]</f>
        <v>0</v>
      </c>
      <c r="J47" s="89"/>
      <c r="K47" s="90"/>
      <c r="L47" s="91"/>
      <c r="M47" s="91"/>
      <c r="N47" s="91"/>
      <c r="O47" s="91"/>
    </row>
    <row r="48" spans="2:15" hidden="1" outlineLevel="1" x14ac:dyDescent="0.3">
      <c r="B48" s="83">
        <v>2019</v>
      </c>
      <c r="C48" s="84" t="str">
        <f>CONCATENATE('[1]Vehicle Safety'!C48," ",'[1]Vehicle Safety'!D48)</f>
        <v>BMW X1</v>
      </c>
      <c r="D48" s="85">
        <v>1176</v>
      </c>
      <c r="E48" s="86"/>
      <c r="F48" s="86"/>
      <c r="G48" s="86">
        <v>1164</v>
      </c>
      <c r="H48" s="87">
        <f>(Table179[[#This Row],[Number of 4-star passenger cars]]+Table179[[#This Row],[Number of 5-star passenger cars]])/Table179[[#This Row],[Number of new passenger cars]]</f>
        <v>0.98979591836734693</v>
      </c>
      <c r="I48" s="88">
        <f>+Table179[[#This Row],[Number of 5-star passenger cars]]/Table179[[#This Row],[Number of new passenger cars]]</f>
        <v>0.98979591836734693</v>
      </c>
      <c r="J48" s="89"/>
      <c r="K48" s="90"/>
      <c r="L48" s="91"/>
      <c r="M48" s="91"/>
      <c r="N48" s="91"/>
      <c r="O48" s="91"/>
    </row>
    <row r="49" spans="2:15" hidden="1" outlineLevel="1" x14ac:dyDescent="0.3">
      <c r="B49" s="83">
        <v>2019</v>
      </c>
      <c r="C49" s="84" t="str">
        <f>CONCATENATE('[1]Vehicle Safety'!C49," ",'[1]Vehicle Safety'!D49)</f>
        <v>BMW X2</v>
      </c>
      <c r="D49" s="85">
        <v>899</v>
      </c>
      <c r="E49" s="86"/>
      <c r="F49" s="86"/>
      <c r="G49" s="86">
        <v>899</v>
      </c>
      <c r="H49" s="87">
        <f>(Table179[[#This Row],[Number of 4-star passenger cars]]+Table179[[#This Row],[Number of 5-star passenger cars]])/Table179[[#This Row],[Number of new passenger cars]]</f>
        <v>1</v>
      </c>
      <c r="I49" s="88">
        <f>+Table179[[#This Row],[Number of 5-star passenger cars]]/Table179[[#This Row],[Number of new passenger cars]]</f>
        <v>1</v>
      </c>
      <c r="J49" s="89"/>
      <c r="K49" s="90"/>
      <c r="L49" s="91"/>
      <c r="M49" s="91"/>
      <c r="N49" s="91"/>
      <c r="O49" s="91"/>
    </row>
    <row r="50" spans="2:15" hidden="1" outlineLevel="1" x14ac:dyDescent="0.3">
      <c r="B50" s="83">
        <v>2019</v>
      </c>
      <c r="C50" s="84" t="str">
        <f>CONCATENATE('[1]Vehicle Safety'!C50," ",'[1]Vehicle Safety'!D50)</f>
        <v>BMW X3</v>
      </c>
      <c r="D50" s="85">
        <v>488</v>
      </c>
      <c r="E50" s="86"/>
      <c r="F50" s="86"/>
      <c r="G50" s="86">
        <v>488</v>
      </c>
      <c r="H50" s="87">
        <f>(Table179[[#This Row],[Number of 4-star passenger cars]]+Table179[[#This Row],[Number of 5-star passenger cars]])/Table179[[#This Row],[Number of new passenger cars]]</f>
        <v>1</v>
      </c>
      <c r="I50" s="88">
        <f>+Table179[[#This Row],[Number of 5-star passenger cars]]/Table179[[#This Row],[Number of new passenger cars]]</f>
        <v>1</v>
      </c>
      <c r="J50" s="89"/>
      <c r="K50" s="90"/>
      <c r="L50" s="91"/>
      <c r="M50" s="91"/>
      <c r="N50" s="91"/>
      <c r="O50" s="91"/>
    </row>
    <row r="51" spans="2:15" hidden="1" outlineLevel="1" x14ac:dyDescent="0.3">
      <c r="B51" s="83">
        <v>2019</v>
      </c>
      <c r="C51" s="84" t="str">
        <f>CONCATENATE('[1]Vehicle Safety'!C51," ",'[1]Vehicle Safety'!D51)</f>
        <v>BMW X4</v>
      </c>
      <c r="D51" s="85">
        <v>319</v>
      </c>
      <c r="E51" s="86"/>
      <c r="F51" s="86"/>
      <c r="G51" s="86">
        <v>319</v>
      </c>
      <c r="H51" s="87">
        <f>(Table179[[#This Row],[Number of 4-star passenger cars]]+Table179[[#This Row],[Number of 5-star passenger cars]])/Table179[[#This Row],[Number of new passenger cars]]</f>
        <v>1</v>
      </c>
      <c r="I51" s="88">
        <f>+Table179[[#This Row],[Number of 5-star passenger cars]]/Table179[[#This Row],[Number of new passenger cars]]</f>
        <v>1</v>
      </c>
      <c r="J51" s="89"/>
      <c r="K51" s="90"/>
      <c r="L51" s="91"/>
      <c r="M51" s="91"/>
      <c r="N51" s="91"/>
      <c r="O51" s="91"/>
    </row>
    <row r="52" spans="2:15" hidden="1" outlineLevel="1" x14ac:dyDescent="0.3">
      <c r="B52" s="83">
        <v>2019</v>
      </c>
      <c r="C52" s="84" t="str">
        <f>CONCATENATE('[1]Vehicle Safety'!C52," ",'[1]Vehicle Safety'!D52)</f>
        <v>BMW X5</v>
      </c>
      <c r="D52" s="85">
        <v>167</v>
      </c>
      <c r="E52" s="86"/>
      <c r="F52" s="86"/>
      <c r="G52" s="86">
        <v>158</v>
      </c>
      <c r="H52" s="87">
        <f>(Table179[[#This Row],[Number of 4-star passenger cars]]+Table179[[#This Row],[Number of 5-star passenger cars]])/Table179[[#This Row],[Number of new passenger cars]]</f>
        <v>0.94610778443113774</v>
      </c>
      <c r="I52" s="88">
        <f>+Table179[[#This Row],[Number of 5-star passenger cars]]/Table179[[#This Row],[Number of new passenger cars]]</f>
        <v>0.94610778443113774</v>
      </c>
      <c r="J52" s="89"/>
      <c r="K52" s="90"/>
      <c r="L52" s="91"/>
      <c r="M52" s="91"/>
      <c r="N52" s="91"/>
      <c r="O52" s="91"/>
    </row>
    <row r="53" spans="2:15" hidden="1" outlineLevel="1" x14ac:dyDescent="0.3">
      <c r="B53" s="83">
        <v>2019</v>
      </c>
      <c r="C53" s="84" t="str">
        <f>CONCATENATE('[1]Vehicle Safety'!C53," ",'[1]Vehicle Safety'!D53)</f>
        <v>BMW X6</v>
      </c>
      <c r="D53" s="85">
        <v>15</v>
      </c>
      <c r="E53" s="86"/>
      <c r="F53" s="86"/>
      <c r="G53" s="86"/>
      <c r="H53" s="87">
        <f>(Table179[[#This Row],[Number of 4-star passenger cars]]+Table179[[#This Row],[Number of 5-star passenger cars]])/Table179[[#This Row],[Number of new passenger cars]]</f>
        <v>0</v>
      </c>
      <c r="I53" s="88">
        <f>+Table179[[#This Row],[Number of 5-star passenger cars]]/Table179[[#This Row],[Number of new passenger cars]]</f>
        <v>0</v>
      </c>
      <c r="J53" s="89"/>
      <c r="K53" s="90"/>
      <c r="L53" s="91"/>
      <c r="M53" s="91"/>
      <c r="N53" s="91"/>
      <c r="O53" s="91"/>
    </row>
    <row r="54" spans="2:15" hidden="1" outlineLevel="1" x14ac:dyDescent="0.3">
      <c r="B54" s="83">
        <v>2019</v>
      </c>
      <c r="C54" s="84" t="str">
        <f>CONCATENATE('[1]Vehicle Safety'!C54," ",'[1]Vehicle Safety'!D54)</f>
        <v>BMW X7</v>
      </c>
      <c r="D54" s="85">
        <v>61</v>
      </c>
      <c r="E54" s="86"/>
      <c r="F54" s="86"/>
      <c r="G54" s="86"/>
      <c r="H54" s="87">
        <f>(Table179[[#This Row],[Number of 4-star passenger cars]]+Table179[[#This Row],[Number of 5-star passenger cars]])/Table179[[#This Row],[Number of new passenger cars]]</f>
        <v>0</v>
      </c>
      <c r="I54" s="88">
        <f>+Table179[[#This Row],[Number of 5-star passenger cars]]/Table179[[#This Row],[Number of new passenger cars]]</f>
        <v>0</v>
      </c>
      <c r="J54" s="89"/>
      <c r="K54" s="90"/>
      <c r="L54" s="91"/>
      <c r="M54" s="91"/>
      <c r="N54" s="91"/>
      <c r="O54" s="91"/>
    </row>
    <row r="55" spans="2:15" hidden="1" outlineLevel="1" x14ac:dyDescent="0.3">
      <c r="B55" s="83">
        <v>2019</v>
      </c>
      <c r="C55" s="84" t="str">
        <f>CONCATENATE('[1]Vehicle Safety'!C55," ",'[1]Vehicle Safety'!D55)</f>
        <v>BMW Z4</v>
      </c>
      <c r="D55" s="85">
        <v>91</v>
      </c>
      <c r="E55" s="86"/>
      <c r="F55" s="86"/>
      <c r="G55" s="86">
        <v>91</v>
      </c>
      <c r="H55" s="87">
        <f>(Table179[[#This Row],[Number of 4-star passenger cars]]+Table179[[#This Row],[Number of 5-star passenger cars]])/Table179[[#This Row],[Number of new passenger cars]]</f>
        <v>1</v>
      </c>
      <c r="I55" s="88">
        <f>+Table179[[#This Row],[Number of 5-star passenger cars]]/Table179[[#This Row],[Number of new passenger cars]]</f>
        <v>1</v>
      </c>
      <c r="J55" s="89"/>
      <c r="K55" s="90"/>
      <c r="L55" s="91"/>
      <c r="M55" s="91"/>
      <c r="N55" s="91"/>
      <c r="O55" s="91"/>
    </row>
    <row r="56" spans="2:15" hidden="1" outlineLevel="1" x14ac:dyDescent="0.3">
      <c r="B56" s="83">
        <v>2019</v>
      </c>
      <c r="C56" s="84" t="str">
        <f>CONCATENATE('[1]Vehicle Safety'!C56," ",'[1]Vehicle Safety'!D56)</f>
        <v>Caterham Seven SV</v>
      </c>
      <c r="D56" s="85">
        <v>1</v>
      </c>
      <c r="E56" s="86"/>
      <c r="F56" s="86"/>
      <c r="G56" s="86"/>
      <c r="H56" s="87">
        <f>(Table179[[#This Row],[Number of 4-star passenger cars]]+Table179[[#This Row],[Number of 5-star passenger cars]])/Table179[[#This Row],[Number of new passenger cars]]</f>
        <v>0</v>
      </c>
      <c r="I56" s="88">
        <f>+Table179[[#This Row],[Number of 5-star passenger cars]]/Table179[[#This Row],[Number of new passenger cars]]</f>
        <v>0</v>
      </c>
      <c r="J56" s="89"/>
      <c r="K56" s="90"/>
      <c r="L56" s="91"/>
      <c r="M56" s="91"/>
      <c r="N56" s="91"/>
      <c r="O56" s="91"/>
    </row>
    <row r="57" spans="2:15" hidden="1" outlineLevel="1" x14ac:dyDescent="0.3">
      <c r="B57" s="83">
        <v>2019</v>
      </c>
      <c r="C57" s="84" t="str">
        <f>CONCATENATE('[1]Vehicle Safety'!C57," ",'[1]Vehicle Safety'!D57)</f>
        <v>Citroën Berlingo</v>
      </c>
      <c r="D57" s="85">
        <v>259</v>
      </c>
      <c r="E57" s="86"/>
      <c r="F57" s="86">
        <v>259</v>
      </c>
      <c r="G57" s="86"/>
      <c r="H57" s="87">
        <f>(Table179[[#This Row],[Number of 4-star passenger cars]]+Table179[[#This Row],[Number of 5-star passenger cars]])/Table179[[#This Row],[Number of new passenger cars]]</f>
        <v>1</v>
      </c>
      <c r="I57" s="88">
        <f>+Table179[[#This Row],[Number of 5-star passenger cars]]/Table179[[#This Row],[Number of new passenger cars]]</f>
        <v>0</v>
      </c>
      <c r="J57" s="89"/>
      <c r="K57" s="90"/>
      <c r="L57" s="91"/>
      <c r="M57" s="91"/>
      <c r="N57" s="91"/>
      <c r="O57" s="91"/>
    </row>
    <row r="58" spans="2:15" hidden="1" outlineLevel="1" x14ac:dyDescent="0.3">
      <c r="B58" s="83">
        <v>2019</v>
      </c>
      <c r="C58" s="84" t="str">
        <f>CONCATENATE('[1]Vehicle Safety'!C58," ",'[1]Vehicle Safety'!D58)</f>
        <v>Citroën C1</v>
      </c>
      <c r="D58" s="85">
        <v>1319</v>
      </c>
      <c r="E58" s="86"/>
      <c r="F58" s="86">
        <v>1319</v>
      </c>
      <c r="G58" s="86"/>
      <c r="H58" s="87">
        <f>(Table179[[#This Row],[Number of 4-star passenger cars]]+Table179[[#This Row],[Number of 5-star passenger cars]])/Table179[[#This Row],[Number of new passenger cars]]</f>
        <v>1</v>
      </c>
      <c r="I58" s="88">
        <f>+Table179[[#This Row],[Number of 5-star passenger cars]]/Table179[[#This Row],[Number of new passenger cars]]</f>
        <v>0</v>
      </c>
      <c r="J58" s="89"/>
      <c r="K58" s="90"/>
      <c r="L58" s="91"/>
      <c r="M58" s="91"/>
      <c r="N58" s="91"/>
      <c r="O58" s="91"/>
    </row>
    <row r="59" spans="2:15" hidden="1" outlineLevel="1" x14ac:dyDescent="0.3">
      <c r="B59" s="83">
        <v>2019</v>
      </c>
      <c r="C59" s="84" t="str">
        <f>CONCATENATE('[1]Vehicle Safety'!C59," ",'[1]Vehicle Safety'!D59)</f>
        <v>Citroën C3</v>
      </c>
      <c r="D59" s="85">
        <v>5709</v>
      </c>
      <c r="E59" s="86"/>
      <c r="F59" s="86">
        <v>5709</v>
      </c>
      <c r="G59" s="86"/>
      <c r="H59" s="87">
        <f>(Table179[[#This Row],[Number of 4-star passenger cars]]+Table179[[#This Row],[Number of 5-star passenger cars]])/Table179[[#This Row],[Number of new passenger cars]]</f>
        <v>1</v>
      </c>
      <c r="I59" s="88">
        <f>+Table179[[#This Row],[Number of 5-star passenger cars]]/Table179[[#This Row],[Number of new passenger cars]]</f>
        <v>0</v>
      </c>
      <c r="J59" s="89"/>
      <c r="K59" s="90"/>
      <c r="L59" s="91"/>
      <c r="M59" s="91"/>
      <c r="N59" s="91"/>
      <c r="O59" s="91"/>
    </row>
    <row r="60" spans="2:15" hidden="1" outlineLevel="1" x14ac:dyDescent="0.3">
      <c r="B60" s="83">
        <v>2019</v>
      </c>
      <c r="C60" s="84" t="str">
        <f>CONCATENATE('[1]Vehicle Safety'!C60," ",'[1]Vehicle Safety'!D60)</f>
        <v>Citroën C3 Aircross</v>
      </c>
      <c r="D60" s="85">
        <v>1897</v>
      </c>
      <c r="E60" s="86"/>
      <c r="F60" s="86"/>
      <c r="G60" s="86">
        <v>1897</v>
      </c>
      <c r="H60" s="87">
        <f>(Table179[[#This Row],[Number of 4-star passenger cars]]+Table179[[#This Row],[Number of 5-star passenger cars]])/Table179[[#This Row],[Number of new passenger cars]]</f>
        <v>1</v>
      </c>
      <c r="I60" s="88">
        <f>+Table179[[#This Row],[Number of 5-star passenger cars]]/Table179[[#This Row],[Number of new passenger cars]]</f>
        <v>1</v>
      </c>
      <c r="J60" s="89"/>
      <c r="K60" s="90"/>
      <c r="L60" s="91"/>
      <c r="M60" s="91"/>
      <c r="N60" s="91"/>
      <c r="O60" s="91"/>
    </row>
    <row r="61" spans="2:15" hidden="1" outlineLevel="1" x14ac:dyDescent="0.3">
      <c r="B61" s="83">
        <v>2019</v>
      </c>
      <c r="C61" s="84" t="str">
        <f>CONCATENATE('[1]Vehicle Safety'!C61," ",'[1]Vehicle Safety'!D61)</f>
        <v>Citroën C4 Cactus</v>
      </c>
      <c r="D61" s="85">
        <v>2061</v>
      </c>
      <c r="E61" s="86"/>
      <c r="F61" s="86">
        <v>2061</v>
      </c>
      <c r="G61" s="86"/>
      <c r="H61" s="87">
        <f>(Table179[[#This Row],[Number of 4-star passenger cars]]+Table179[[#This Row],[Number of 5-star passenger cars]])/Table179[[#This Row],[Number of new passenger cars]]</f>
        <v>1</v>
      </c>
      <c r="I61" s="88">
        <f>+Table179[[#This Row],[Number of 5-star passenger cars]]/Table179[[#This Row],[Number of new passenger cars]]</f>
        <v>0</v>
      </c>
      <c r="J61" s="89"/>
      <c r="K61" s="90"/>
      <c r="L61" s="91"/>
      <c r="M61" s="91"/>
      <c r="N61" s="91"/>
      <c r="O61" s="91"/>
    </row>
    <row r="62" spans="2:15" hidden="1" outlineLevel="1" x14ac:dyDescent="0.3">
      <c r="B62" s="83">
        <v>2019</v>
      </c>
      <c r="C62" s="84" t="str">
        <f>CONCATENATE('[1]Vehicle Safety'!C62," ",'[1]Vehicle Safety'!D62)</f>
        <v>Citroën C4 Picasso</v>
      </c>
      <c r="D62" s="85">
        <v>2</v>
      </c>
      <c r="E62" s="86"/>
      <c r="F62" s="86"/>
      <c r="G62" s="86">
        <v>2</v>
      </c>
      <c r="H62" s="87">
        <f>(Table179[[#This Row],[Number of 4-star passenger cars]]+Table179[[#This Row],[Number of 5-star passenger cars]])/Table179[[#This Row],[Number of new passenger cars]]</f>
        <v>1</v>
      </c>
      <c r="I62" s="88">
        <f>+Table179[[#This Row],[Number of 5-star passenger cars]]/Table179[[#This Row],[Number of new passenger cars]]</f>
        <v>1</v>
      </c>
      <c r="J62" s="89"/>
      <c r="K62" s="90"/>
      <c r="L62" s="91"/>
      <c r="M62" s="91"/>
      <c r="N62" s="91"/>
      <c r="O62" s="91"/>
    </row>
    <row r="63" spans="2:15" hidden="1" outlineLevel="1" x14ac:dyDescent="0.3">
      <c r="B63" s="83">
        <v>2019</v>
      </c>
      <c r="C63" s="84" t="str">
        <f>CONCATENATE('[1]Vehicle Safety'!C63," ",'[1]Vehicle Safety'!D63)</f>
        <v>Citroën C5 Aircross</v>
      </c>
      <c r="D63" s="85">
        <v>1013</v>
      </c>
      <c r="E63" s="86"/>
      <c r="F63" s="86"/>
      <c r="G63" s="86">
        <v>1013</v>
      </c>
      <c r="H63" s="87">
        <f>(Table179[[#This Row],[Number of 4-star passenger cars]]+Table179[[#This Row],[Number of 5-star passenger cars]])/Table179[[#This Row],[Number of new passenger cars]]</f>
        <v>1</v>
      </c>
      <c r="I63" s="88">
        <f>+Table179[[#This Row],[Number of 5-star passenger cars]]/Table179[[#This Row],[Number of new passenger cars]]</f>
        <v>1</v>
      </c>
      <c r="J63" s="89"/>
      <c r="K63" s="90"/>
      <c r="L63" s="91"/>
      <c r="M63" s="91"/>
      <c r="N63" s="91"/>
      <c r="O63" s="91"/>
    </row>
    <row r="64" spans="2:15" hidden="1" outlineLevel="1" x14ac:dyDescent="0.3">
      <c r="B64" s="83">
        <v>2019</v>
      </c>
      <c r="C64" s="84" t="str">
        <f>CONCATENATE('[1]Vehicle Safety'!C64," ",'[1]Vehicle Safety'!D64)</f>
        <v>Citroën C-Elysée</v>
      </c>
      <c r="D64" s="85">
        <v>710</v>
      </c>
      <c r="E64" s="86">
        <v>710</v>
      </c>
      <c r="F64" s="86"/>
      <c r="G64" s="86"/>
      <c r="H64" s="87">
        <f>(Table179[[#This Row],[Number of 4-star passenger cars]]+Table179[[#This Row],[Number of 5-star passenger cars]])/Table179[[#This Row],[Number of new passenger cars]]</f>
        <v>0</v>
      </c>
      <c r="I64" s="88">
        <f>+Table179[[#This Row],[Number of 5-star passenger cars]]/Table179[[#This Row],[Number of new passenger cars]]</f>
        <v>0</v>
      </c>
      <c r="J64" s="89"/>
      <c r="K64" s="90"/>
      <c r="L64" s="91"/>
      <c r="M64" s="91"/>
      <c r="N64" s="91"/>
      <c r="O64" s="91"/>
    </row>
    <row r="65" spans="2:15" hidden="1" outlineLevel="1" x14ac:dyDescent="0.3">
      <c r="B65" s="83">
        <v>2019</v>
      </c>
      <c r="C65" s="84" t="str">
        <f>CONCATENATE('[1]Vehicle Safety'!C65," ",'[1]Vehicle Safety'!D65)</f>
        <v>Citroën C-Zero</v>
      </c>
      <c r="D65" s="85">
        <v>1</v>
      </c>
      <c r="E65" s="86"/>
      <c r="F65" s="86"/>
      <c r="G65" s="86"/>
      <c r="H65" s="87">
        <f>(Table179[[#This Row],[Number of 4-star passenger cars]]+Table179[[#This Row],[Number of 5-star passenger cars]])/Table179[[#This Row],[Number of new passenger cars]]</f>
        <v>0</v>
      </c>
      <c r="I65" s="88">
        <f>+Table179[[#This Row],[Number of 5-star passenger cars]]/Table179[[#This Row],[Number of new passenger cars]]</f>
        <v>0</v>
      </c>
      <c r="J65" s="89"/>
      <c r="K65" s="90"/>
      <c r="L65" s="91"/>
      <c r="M65" s="91"/>
      <c r="N65" s="91"/>
      <c r="O65" s="91"/>
    </row>
    <row r="66" spans="2:15" hidden="1" outlineLevel="1" x14ac:dyDescent="0.3">
      <c r="B66" s="83">
        <v>2019</v>
      </c>
      <c r="C66" s="84" t="str">
        <f>CONCATENATE('[1]Vehicle Safety'!C66," ",'[1]Vehicle Safety'!D66)</f>
        <v>Citroën Spacetourer</v>
      </c>
      <c r="D66" s="85">
        <v>820</v>
      </c>
      <c r="E66" s="86"/>
      <c r="F66" s="86"/>
      <c r="G66" s="86">
        <v>820</v>
      </c>
      <c r="H66" s="87">
        <f>(Table179[[#This Row],[Number of 4-star passenger cars]]+Table179[[#This Row],[Number of 5-star passenger cars]])/Table179[[#This Row],[Number of new passenger cars]]</f>
        <v>1</v>
      </c>
      <c r="I66" s="88">
        <f>+Table179[[#This Row],[Number of 5-star passenger cars]]/Table179[[#This Row],[Number of new passenger cars]]</f>
        <v>1</v>
      </c>
      <c r="J66" s="89"/>
      <c r="K66" s="90"/>
      <c r="L66" s="91"/>
      <c r="M66" s="91"/>
      <c r="N66" s="91"/>
      <c r="O66" s="91"/>
    </row>
    <row r="67" spans="2:15" hidden="1" outlineLevel="1" x14ac:dyDescent="0.3">
      <c r="B67" s="83">
        <v>2019</v>
      </c>
      <c r="C67" s="84" t="str">
        <f>CONCATENATE('[1]Vehicle Safety'!C67," ",'[1]Vehicle Safety'!D67)</f>
        <v>Dacia Dokker</v>
      </c>
      <c r="D67" s="85">
        <v>182</v>
      </c>
      <c r="E67" s="86"/>
      <c r="F67" s="86"/>
      <c r="G67" s="86"/>
      <c r="H67" s="87">
        <f>(Table179[[#This Row],[Number of 4-star passenger cars]]+Table179[[#This Row],[Number of 5-star passenger cars]])/Table179[[#This Row],[Number of new passenger cars]]</f>
        <v>0</v>
      </c>
      <c r="I67" s="88">
        <f>+Table179[[#This Row],[Number of 5-star passenger cars]]/Table179[[#This Row],[Number of new passenger cars]]</f>
        <v>0</v>
      </c>
      <c r="J67" s="89"/>
      <c r="K67" s="90"/>
      <c r="L67" s="91"/>
      <c r="M67" s="91"/>
      <c r="N67" s="91"/>
      <c r="O67" s="91"/>
    </row>
    <row r="68" spans="2:15" hidden="1" outlineLevel="1" x14ac:dyDescent="0.3">
      <c r="B68" s="83">
        <v>2019</v>
      </c>
      <c r="C68" s="84" t="str">
        <f>CONCATENATE('[1]Vehicle Safety'!C68," ",'[1]Vehicle Safety'!D68)</f>
        <v>Dacia Duster</v>
      </c>
      <c r="D68" s="85">
        <v>1984</v>
      </c>
      <c r="E68" s="86">
        <v>1982</v>
      </c>
      <c r="F68" s="86"/>
      <c r="G68" s="86"/>
      <c r="H68" s="87">
        <f>(Table179[[#This Row],[Number of 4-star passenger cars]]+Table179[[#This Row],[Number of 5-star passenger cars]])/Table179[[#This Row],[Number of new passenger cars]]</f>
        <v>0</v>
      </c>
      <c r="I68" s="88">
        <f>+Table179[[#This Row],[Number of 5-star passenger cars]]/Table179[[#This Row],[Number of new passenger cars]]</f>
        <v>0</v>
      </c>
      <c r="J68" s="89"/>
      <c r="K68" s="90"/>
      <c r="L68" s="91"/>
      <c r="M68" s="91"/>
      <c r="N68" s="91"/>
      <c r="O68" s="91"/>
    </row>
    <row r="69" spans="2:15" hidden="1" outlineLevel="1" x14ac:dyDescent="0.3">
      <c r="B69" s="83">
        <v>2019</v>
      </c>
      <c r="C69" s="84" t="str">
        <f>CONCATENATE('[1]Vehicle Safety'!C69," ",'[1]Vehicle Safety'!D69)</f>
        <v>Dacia Lodgy</v>
      </c>
      <c r="D69" s="85">
        <v>397</v>
      </c>
      <c r="E69" s="86"/>
      <c r="F69" s="86"/>
      <c r="G69" s="86"/>
      <c r="H69" s="87">
        <f>(Table179[[#This Row],[Number of 4-star passenger cars]]+Table179[[#This Row],[Number of 5-star passenger cars]])/Table179[[#This Row],[Number of new passenger cars]]</f>
        <v>0</v>
      </c>
      <c r="I69" s="88">
        <f>+Table179[[#This Row],[Number of 5-star passenger cars]]/Table179[[#This Row],[Number of new passenger cars]]</f>
        <v>0</v>
      </c>
      <c r="J69" s="89"/>
      <c r="K69" s="90"/>
      <c r="L69" s="91"/>
      <c r="M69" s="91"/>
      <c r="N69" s="91"/>
      <c r="O69" s="91"/>
    </row>
    <row r="70" spans="2:15" hidden="1" outlineLevel="1" x14ac:dyDescent="0.3">
      <c r="B70" s="83">
        <v>2019</v>
      </c>
      <c r="C70" s="84" t="str">
        <f>CONCATENATE('[1]Vehicle Safety'!C70," ",'[1]Vehicle Safety'!D70)</f>
        <v>Dacia Logan</v>
      </c>
      <c r="D70" s="85">
        <v>846</v>
      </c>
      <c r="E70" s="86">
        <v>815</v>
      </c>
      <c r="F70" s="86"/>
      <c r="G70" s="86"/>
      <c r="H70" s="87">
        <f>(Table179[[#This Row],[Number of 4-star passenger cars]]+Table179[[#This Row],[Number of 5-star passenger cars]])/Table179[[#This Row],[Number of new passenger cars]]</f>
        <v>0</v>
      </c>
      <c r="I70" s="88">
        <f>+Table179[[#This Row],[Number of 5-star passenger cars]]/Table179[[#This Row],[Number of new passenger cars]]</f>
        <v>0</v>
      </c>
      <c r="J70" s="89"/>
      <c r="K70" s="90"/>
      <c r="L70" s="91"/>
      <c r="M70" s="91"/>
      <c r="N70" s="91"/>
      <c r="O70" s="91"/>
    </row>
    <row r="71" spans="2:15" hidden="1" outlineLevel="1" x14ac:dyDescent="0.3">
      <c r="B71" s="83">
        <v>2019</v>
      </c>
      <c r="C71" s="84" t="str">
        <f>CONCATENATE('[1]Vehicle Safety'!C71," ",'[1]Vehicle Safety'!D71)</f>
        <v>Dacia Sandero</v>
      </c>
      <c r="D71" s="85">
        <v>3150</v>
      </c>
      <c r="E71" s="86">
        <v>3150</v>
      </c>
      <c r="F71" s="86"/>
      <c r="G71" s="86"/>
      <c r="H71" s="87">
        <f>(Table179[[#This Row],[Number of 4-star passenger cars]]+Table179[[#This Row],[Number of 5-star passenger cars]])/Table179[[#This Row],[Number of new passenger cars]]</f>
        <v>0</v>
      </c>
      <c r="I71" s="88">
        <f>+Table179[[#This Row],[Number of 5-star passenger cars]]/Table179[[#This Row],[Number of new passenger cars]]</f>
        <v>0</v>
      </c>
      <c r="J71" s="89"/>
      <c r="K71" s="90"/>
      <c r="L71" s="91"/>
      <c r="M71" s="91"/>
      <c r="N71" s="91"/>
      <c r="O71" s="91"/>
    </row>
    <row r="72" spans="2:15" hidden="1" outlineLevel="1" x14ac:dyDescent="0.3">
      <c r="B72" s="83">
        <v>2019</v>
      </c>
      <c r="C72" s="84" t="str">
        <f>CONCATENATE('[1]Vehicle Safety'!C72," ",'[1]Vehicle Safety'!D72)</f>
        <v>DS 3</v>
      </c>
      <c r="D72" s="85">
        <v>57</v>
      </c>
      <c r="E72" s="86">
        <v>57</v>
      </c>
      <c r="F72" s="86"/>
      <c r="G72" s="86"/>
      <c r="H72" s="87">
        <f>(Table179[[#This Row],[Number of 4-star passenger cars]]+Table179[[#This Row],[Number of 5-star passenger cars]])/Table179[[#This Row],[Number of new passenger cars]]</f>
        <v>0</v>
      </c>
      <c r="I72" s="88">
        <f>+Table179[[#This Row],[Number of 5-star passenger cars]]/Table179[[#This Row],[Number of new passenger cars]]</f>
        <v>0</v>
      </c>
      <c r="J72" s="89"/>
      <c r="K72" s="90"/>
      <c r="L72" s="91"/>
      <c r="M72" s="91"/>
      <c r="N72" s="91"/>
      <c r="O72" s="91"/>
    </row>
    <row r="73" spans="2:15" hidden="1" outlineLevel="1" x14ac:dyDescent="0.3">
      <c r="B73" s="83">
        <v>2019</v>
      </c>
      <c r="C73" s="84" t="str">
        <f>CONCATENATE('[1]Vehicle Safety'!C73," ",'[1]Vehicle Safety'!D73)</f>
        <v>DS 3 Crossback</v>
      </c>
      <c r="D73" s="85">
        <v>245</v>
      </c>
      <c r="E73" s="86"/>
      <c r="F73" s="86">
        <v>245</v>
      </c>
      <c r="G73" s="86"/>
      <c r="H73" s="87">
        <f>(Table179[[#This Row],[Number of 4-star passenger cars]]+Table179[[#This Row],[Number of 5-star passenger cars]])/Table179[[#This Row],[Number of new passenger cars]]</f>
        <v>1</v>
      </c>
      <c r="I73" s="88">
        <f>+Table179[[#This Row],[Number of 5-star passenger cars]]/Table179[[#This Row],[Number of new passenger cars]]</f>
        <v>0</v>
      </c>
      <c r="J73" s="89"/>
      <c r="K73" s="90"/>
      <c r="L73" s="91"/>
      <c r="M73" s="91"/>
      <c r="N73" s="91"/>
      <c r="O73" s="91"/>
    </row>
    <row r="74" spans="2:15" hidden="1" outlineLevel="1" x14ac:dyDescent="0.3">
      <c r="B74" s="83">
        <v>2019</v>
      </c>
      <c r="C74" s="84" t="str">
        <f>CONCATENATE('[1]Vehicle Safety'!C74," ",'[1]Vehicle Safety'!D74)</f>
        <v>DS 7 Crossback</v>
      </c>
      <c r="D74" s="85">
        <v>305</v>
      </c>
      <c r="E74" s="86"/>
      <c r="F74" s="86"/>
      <c r="G74" s="86">
        <v>305</v>
      </c>
      <c r="H74" s="87">
        <f>(Table179[[#This Row],[Number of 4-star passenger cars]]+Table179[[#This Row],[Number of 5-star passenger cars]])/Table179[[#This Row],[Number of new passenger cars]]</f>
        <v>1</v>
      </c>
      <c r="I74" s="88">
        <f>+Table179[[#This Row],[Number of 5-star passenger cars]]/Table179[[#This Row],[Number of new passenger cars]]</f>
        <v>1</v>
      </c>
      <c r="J74" s="89"/>
      <c r="K74" s="90"/>
      <c r="L74" s="91"/>
      <c r="M74" s="91"/>
      <c r="N74" s="91"/>
      <c r="O74" s="91"/>
    </row>
    <row r="75" spans="2:15" hidden="1" outlineLevel="1" x14ac:dyDescent="0.3">
      <c r="B75" s="83">
        <v>2019</v>
      </c>
      <c r="C75" s="84" t="str">
        <f>CONCATENATE('[1]Vehicle Safety'!C75," ",'[1]Vehicle Safety'!D75)</f>
        <v>Ferrari F142</v>
      </c>
      <c r="D75" s="85">
        <v>13</v>
      </c>
      <c r="E75" s="86"/>
      <c r="F75" s="86"/>
      <c r="G75" s="86"/>
      <c r="H75" s="87">
        <f>(Table179[[#This Row],[Number of 4-star passenger cars]]+Table179[[#This Row],[Number of 5-star passenger cars]])/Table179[[#This Row],[Number of new passenger cars]]</f>
        <v>0</v>
      </c>
      <c r="I75" s="88">
        <f>+Table179[[#This Row],[Number of 5-star passenger cars]]/Table179[[#This Row],[Number of new passenger cars]]</f>
        <v>0</v>
      </c>
      <c r="J75" s="89"/>
      <c r="K75" s="90"/>
      <c r="L75" s="91"/>
      <c r="M75" s="91"/>
      <c r="N75" s="91"/>
      <c r="O75" s="91"/>
    </row>
    <row r="76" spans="2:15" hidden="1" outlineLevel="1" x14ac:dyDescent="0.3">
      <c r="B76" s="83">
        <v>2019</v>
      </c>
      <c r="C76" s="84" t="str">
        <f>CONCATENATE('[1]Vehicle Safety'!C76," ",'[1]Vehicle Safety'!D76)</f>
        <v>Ferrari F151</v>
      </c>
      <c r="D76" s="85">
        <v>1</v>
      </c>
      <c r="E76" s="86"/>
      <c r="F76" s="86"/>
      <c r="G76" s="86"/>
      <c r="H76" s="87">
        <f>(Table179[[#This Row],[Number of 4-star passenger cars]]+Table179[[#This Row],[Number of 5-star passenger cars]])/Table179[[#This Row],[Number of new passenger cars]]</f>
        <v>0</v>
      </c>
      <c r="I76" s="88">
        <f>+Table179[[#This Row],[Number of 5-star passenger cars]]/Table179[[#This Row],[Number of new passenger cars]]</f>
        <v>0</v>
      </c>
      <c r="J76" s="89"/>
      <c r="K76" s="90"/>
      <c r="L76" s="91"/>
      <c r="M76" s="91"/>
      <c r="N76" s="91"/>
      <c r="O76" s="91"/>
    </row>
    <row r="77" spans="2:15" hidden="1" outlineLevel="1" x14ac:dyDescent="0.3">
      <c r="B77" s="83">
        <v>2019</v>
      </c>
      <c r="C77" s="84" t="str">
        <f>CONCATENATE('[1]Vehicle Safety'!C77," ",'[1]Vehicle Safety'!D77)</f>
        <v>Ferrari F152</v>
      </c>
      <c r="D77" s="85">
        <v>3</v>
      </c>
      <c r="E77" s="86"/>
      <c r="F77" s="86"/>
      <c r="G77" s="86"/>
      <c r="H77" s="87">
        <f>(Table179[[#This Row],[Number of 4-star passenger cars]]+Table179[[#This Row],[Number of 5-star passenger cars]])/Table179[[#This Row],[Number of new passenger cars]]</f>
        <v>0</v>
      </c>
      <c r="I77" s="88">
        <f>+Table179[[#This Row],[Number of 5-star passenger cars]]/Table179[[#This Row],[Number of new passenger cars]]</f>
        <v>0</v>
      </c>
      <c r="J77" s="89"/>
      <c r="K77" s="90"/>
      <c r="L77" s="91"/>
      <c r="M77" s="91"/>
      <c r="N77" s="91"/>
      <c r="O77" s="91"/>
    </row>
    <row r="78" spans="2:15" hidden="1" outlineLevel="1" x14ac:dyDescent="0.3">
      <c r="B78" s="83">
        <v>2019</v>
      </c>
      <c r="C78" s="84" t="str">
        <f>CONCATENATE('[1]Vehicle Safety'!C78," ",'[1]Vehicle Safety'!D78)</f>
        <v>Ferrari F164</v>
      </c>
      <c r="D78" s="85">
        <v>11</v>
      </c>
      <c r="E78" s="86"/>
      <c r="F78" s="86"/>
      <c r="G78" s="86"/>
      <c r="H78" s="87">
        <f>(Table179[[#This Row],[Number of 4-star passenger cars]]+Table179[[#This Row],[Number of 5-star passenger cars]])/Table179[[#This Row],[Number of new passenger cars]]</f>
        <v>0</v>
      </c>
      <c r="I78" s="88">
        <f>+Table179[[#This Row],[Number of 5-star passenger cars]]/Table179[[#This Row],[Number of new passenger cars]]</f>
        <v>0</v>
      </c>
      <c r="J78" s="89"/>
      <c r="K78" s="90"/>
      <c r="L78" s="91"/>
      <c r="M78" s="91"/>
      <c r="N78" s="91"/>
      <c r="O78" s="91"/>
    </row>
    <row r="79" spans="2:15" hidden="1" outlineLevel="1" x14ac:dyDescent="0.3">
      <c r="B79" s="83">
        <v>2019</v>
      </c>
      <c r="C79" s="84" t="str">
        <f>CONCATENATE('[1]Vehicle Safety'!C79," ",'[1]Vehicle Safety'!D79)</f>
        <v>Fiat 124 Spider</v>
      </c>
      <c r="D79" s="85">
        <v>47</v>
      </c>
      <c r="E79" s="86"/>
      <c r="F79" s="86"/>
      <c r="G79" s="86"/>
      <c r="H79" s="87">
        <f>(Table179[[#This Row],[Number of 4-star passenger cars]]+Table179[[#This Row],[Number of 5-star passenger cars]])/Table179[[#This Row],[Number of new passenger cars]]</f>
        <v>0</v>
      </c>
      <c r="I79" s="88">
        <f>+Table179[[#This Row],[Number of 5-star passenger cars]]/Table179[[#This Row],[Number of new passenger cars]]</f>
        <v>0</v>
      </c>
      <c r="J79" s="89"/>
      <c r="K79" s="90"/>
      <c r="L79" s="91"/>
      <c r="M79" s="91"/>
      <c r="N79" s="91"/>
      <c r="O79" s="91"/>
    </row>
    <row r="80" spans="2:15" hidden="1" outlineLevel="1" x14ac:dyDescent="0.3">
      <c r="B80" s="83">
        <v>2019</v>
      </c>
      <c r="C80" s="84" t="str">
        <f>CONCATENATE('[1]Vehicle Safety'!C80," ",'[1]Vehicle Safety'!D80)</f>
        <v>Fiat 500</v>
      </c>
      <c r="D80" s="85">
        <v>5086</v>
      </c>
      <c r="E80" s="86">
        <v>4799</v>
      </c>
      <c r="F80" s="86"/>
      <c r="G80" s="86"/>
      <c r="H80" s="87">
        <f>(Table179[[#This Row],[Number of 4-star passenger cars]]+Table179[[#This Row],[Number of 5-star passenger cars]])/Table179[[#This Row],[Number of new passenger cars]]</f>
        <v>0</v>
      </c>
      <c r="I80" s="88">
        <f>+Table179[[#This Row],[Number of 5-star passenger cars]]/Table179[[#This Row],[Number of new passenger cars]]</f>
        <v>0</v>
      </c>
      <c r="J80" s="89"/>
      <c r="K80" s="90"/>
      <c r="L80" s="91"/>
      <c r="M80" s="91"/>
      <c r="N80" s="91"/>
      <c r="O80" s="91"/>
    </row>
    <row r="81" spans="2:15" hidden="1" outlineLevel="1" x14ac:dyDescent="0.3">
      <c r="B81" s="83">
        <v>2019</v>
      </c>
      <c r="C81" s="84" t="str">
        <f>CONCATENATE('[1]Vehicle Safety'!C81," ",'[1]Vehicle Safety'!D81)</f>
        <v>Fiat 500X</v>
      </c>
      <c r="D81" s="85">
        <v>1551</v>
      </c>
      <c r="E81" s="86"/>
      <c r="F81" s="86">
        <v>1551</v>
      </c>
      <c r="G81" s="86"/>
      <c r="H81" s="87">
        <f>(Table179[[#This Row],[Number of 4-star passenger cars]]+Table179[[#This Row],[Number of 5-star passenger cars]])/Table179[[#This Row],[Number of new passenger cars]]</f>
        <v>1</v>
      </c>
      <c r="I81" s="88">
        <f>+Table179[[#This Row],[Number of 5-star passenger cars]]/Table179[[#This Row],[Number of new passenger cars]]</f>
        <v>0</v>
      </c>
      <c r="J81" s="89"/>
      <c r="K81" s="90"/>
      <c r="L81" s="91"/>
      <c r="M81" s="91"/>
      <c r="N81" s="91"/>
      <c r="O81" s="91"/>
    </row>
    <row r="82" spans="2:15" hidden="1" outlineLevel="1" x14ac:dyDescent="0.3">
      <c r="B82" s="83">
        <v>2019</v>
      </c>
      <c r="C82" s="84" t="str">
        <f>CONCATENATE('[1]Vehicle Safety'!C82," ",'[1]Vehicle Safety'!D82)</f>
        <v>Fiat Doblo</v>
      </c>
      <c r="D82" s="85">
        <v>101</v>
      </c>
      <c r="E82" s="86"/>
      <c r="F82" s="86"/>
      <c r="G82" s="86"/>
      <c r="H82" s="87">
        <f>(Table179[[#This Row],[Number of 4-star passenger cars]]+Table179[[#This Row],[Number of 5-star passenger cars]])/Table179[[#This Row],[Number of new passenger cars]]</f>
        <v>0</v>
      </c>
      <c r="I82" s="88">
        <f>+Table179[[#This Row],[Number of 5-star passenger cars]]/Table179[[#This Row],[Number of new passenger cars]]</f>
        <v>0</v>
      </c>
      <c r="J82" s="89"/>
      <c r="K82" s="90"/>
      <c r="L82" s="91"/>
      <c r="M82" s="91"/>
      <c r="N82" s="91"/>
      <c r="O82" s="91"/>
    </row>
    <row r="83" spans="2:15" hidden="1" outlineLevel="1" x14ac:dyDescent="0.3">
      <c r="B83" s="83">
        <v>2019</v>
      </c>
      <c r="C83" s="84" t="str">
        <f>CONCATENATE('[1]Vehicle Safety'!C83," ",'[1]Vehicle Safety'!D83)</f>
        <v>Fiat Panda</v>
      </c>
      <c r="D83" s="85">
        <v>2279</v>
      </c>
      <c r="E83" s="86">
        <v>2279</v>
      </c>
      <c r="F83" s="86"/>
      <c r="G83" s="86"/>
      <c r="H83" s="87">
        <f>(Table179[[#This Row],[Number of 4-star passenger cars]]+Table179[[#This Row],[Number of 5-star passenger cars]])/Table179[[#This Row],[Number of new passenger cars]]</f>
        <v>0</v>
      </c>
      <c r="I83" s="88">
        <f>+Table179[[#This Row],[Number of 5-star passenger cars]]/Table179[[#This Row],[Number of new passenger cars]]</f>
        <v>0</v>
      </c>
      <c r="J83" s="89"/>
      <c r="K83" s="90"/>
      <c r="L83" s="91"/>
      <c r="M83" s="91"/>
      <c r="N83" s="91"/>
      <c r="O83" s="91"/>
    </row>
    <row r="84" spans="2:15" hidden="1" outlineLevel="1" x14ac:dyDescent="0.3">
      <c r="B84" s="83">
        <v>2019</v>
      </c>
      <c r="C84" s="84" t="str">
        <f>CONCATENATE('[1]Vehicle Safety'!C84," ",'[1]Vehicle Safety'!D84)</f>
        <v>Fiat Tipo</v>
      </c>
      <c r="D84" s="85">
        <v>5952</v>
      </c>
      <c r="E84" s="86"/>
      <c r="F84" s="86">
        <v>5943</v>
      </c>
      <c r="G84" s="86"/>
      <c r="H84" s="87">
        <f>(Table179[[#This Row],[Number of 4-star passenger cars]]+Table179[[#This Row],[Number of 5-star passenger cars]])/Table179[[#This Row],[Number of new passenger cars]]</f>
        <v>0.99848790322580649</v>
      </c>
      <c r="I84" s="88">
        <f>+Table179[[#This Row],[Number of 5-star passenger cars]]/Table179[[#This Row],[Number of new passenger cars]]</f>
        <v>0</v>
      </c>
      <c r="J84" s="89"/>
      <c r="K84" s="90"/>
      <c r="L84" s="91"/>
      <c r="M84" s="91"/>
      <c r="N84" s="91"/>
      <c r="O84" s="91"/>
    </row>
    <row r="85" spans="2:15" hidden="1" outlineLevel="1" x14ac:dyDescent="0.3">
      <c r="B85" s="83">
        <v>2019</v>
      </c>
      <c r="C85" s="84" t="str">
        <f>CONCATENATE('[1]Vehicle Safety'!C85," ",'[1]Vehicle Safety'!D85)</f>
        <v>Ford C-MAX</v>
      </c>
      <c r="D85" s="85">
        <v>3</v>
      </c>
      <c r="E85" s="86">
        <v>3</v>
      </c>
      <c r="F85" s="86"/>
      <c r="G85" s="86"/>
      <c r="H85" s="87">
        <f>(Table179[[#This Row],[Number of 4-star passenger cars]]+Table179[[#This Row],[Number of 5-star passenger cars]])/Table179[[#This Row],[Number of new passenger cars]]</f>
        <v>0</v>
      </c>
      <c r="I85" s="88">
        <f>+Table179[[#This Row],[Number of 5-star passenger cars]]/Table179[[#This Row],[Number of new passenger cars]]</f>
        <v>0</v>
      </c>
      <c r="J85" s="89"/>
      <c r="K85" s="90"/>
      <c r="L85" s="91"/>
      <c r="M85" s="91"/>
      <c r="N85" s="91"/>
      <c r="O85" s="91"/>
    </row>
    <row r="86" spans="2:15" hidden="1" outlineLevel="1" x14ac:dyDescent="0.3">
      <c r="B86" s="83">
        <v>2019</v>
      </c>
      <c r="C86" s="84" t="str">
        <f>CONCATENATE('[1]Vehicle Safety'!C86," ",'[1]Vehicle Safety'!D86)</f>
        <v>Ford EcoSport</v>
      </c>
      <c r="D86" s="85">
        <v>401</v>
      </c>
      <c r="E86" s="86"/>
      <c r="F86" s="86">
        <v>401</v>
      </c>
      <c r="G86" s="86"/>
      <c r="H86" s="87">
        <f>(Table179[[#This Row],[Number of 4-star passenger cars]]+Table179[[#This Row],[Number of 5-star passenger cars]])/Table179[[#This Row],[Number of new passenger cars]]</f>
        <v>1</v>
      </c>
      <c r="I86" s="88">
        <f>+Table179[[#This Row],[Number of 5-star passenger cars]]/Table179[[#This Row],[Number of new passenger cars]]</f>
        <v>0</v>
      </c>
      <c r="J86" s="89"/>
      <c r="K86" s="90"/>
      <c r="L86" s="91"/>
      <c r="M86" s="91"/>
      <c r="N86" s="91"/>
      <c r="O86" s="91"/>
    </row>
    <row r="87" spans="2:15" hidden="1" outlineLevel="1" x14ac:dyDescent="0.3">
      <c r="B87" s="83">
        <v>2019</v>
      </c>
      <c r="C87" s="84" t="str">
        <f>CONCATENATE('[1]Vehicle Safety'!C87," ",'[1]Vehicle Safety'!D87)</f>
        <v>Ford Fiesta</v>
      </c>
      <c r="D87" s="85">
        <v>2580</v>
      </c>
      <c r="E87" s="86"/>
      <c r="F87" s="86"/>
      <c r="G87" s="86">
        <v>2580</v>
      </c>
      <c r="H87" s="87">
        <f>(Table179[[#This Row],[Number of 4-star passenger cars]]+Table179[[#This Row],[Number of 5-star passenger cars]])/Table179[[#This Row],[Number of new passenger cars]]</f>
        <v>1</v>
      </c>
      <c r="I87" s="88">
        <f>+Table179[[#This Row],[Number of 5-star passenger cars]]/Table179[[#This Row],[Number of new passenger cars]]</f>
        <v>1</v>
      </c>
      <c r="J87" s="89"/>
      <c r="K87" s="90"/>
      <c r="L87" s="91"/>
      <c r="M87" s="91"/>
      <c r="N87" s="91"/>
      <c r="O87" s="91"/>
    </row>
    <row r="88" spans="2:15" hidden="1" outlineLevel="1" x14ac:dyDescent="0.3">
      <c r="B88" s="83">
        <v>2019</v>
      </c>
      <c r="C88" s="84" t="str">
        <f>CONCATENATE('[1]Vehicle Safety'!C88," ",'[1]Vehicle Safety'!D88)</f>
        <v>Ford Focus</v>
      </c>
      <c r="D88" s="85">
        <v>4345</v>
      </c>
      <c r="E88" s="86"/>
      <c r="F88" s="86"/>
      <c r="G88" s="86">
        <v>4345</v>
      </c>
      <c r="H88" s="87">
        <f>(Table179[[#This Row],[Number of 4-star passenger cars]]+Table179[[#This Row],[Number of 5-star passenger cars]])/Table179[[#This Row],[Number of new passenger cars]]</f>
        <v>1</v>
      </c>
      <c r="I88" s="88">
        <f>+Table179[[#This Row],[Number of 5-star passenger cars]]/Table179[[#This Row],[Number of new passenger cars]]</f>
        <v>1</v>
      </c>
      <c r="J88" s="89"/>
      <c r="K88" s="90"/>
      <c r="L88" s="91"/>
      <c r="M88" s="91"/>
      <c r="N88" s="91"/>
      <c r="O88" s="91"/>
    </row>
    <row r="89" spans="2:15" hidden="1" outlineLevel="1" x14ac:dyDescent="0.3">
      <c r="B89" s="83">
        <v>2019</v>
      </c>
      <c r="C89" s="84" t="str">
        <f>CONCATENATE('[1]Vehicle Safety'!C89," ",'[1]Vehicle Safety'!D89)</f>
        <v>Ford Galaxy</v>
      </c>
      <c r="D89" s="85">
        <v>26</v>
      </c>
      <c r="E89" s="86"/>
      <c r="F89" s="86"/>
      <c r="G89" s="86">
        <v>26</v>
      </c>
      <c r="H89" s="87">
        <f>(Table179[[#This Row],[Number of 4-star passenger cars]]+Table179[[#This Row],[Number of 5-star passenger cars]])/Table179[[#This Row],[Number of new passenger cars]]</f>
        <v>1</v>
      </c>
      <c r="I89" s="88">
        <f>+Table179[[#This Row],[Number of 5-star passenger cars]]/Table179[[#This Row],[Number of new passenger cars]]</f>
        <v>1</v>
      </c>
      <c r="J89" s="89"/>
      <c r="K89" s="90"/>
      <c r="L89" s="91"/>
      <c r="M89" s="91"/>
      <c r="N89" s="91"/>
      <c r="O89" s="91"/>
    </row>
    <row r="90" spans="2:15" hidden="1" outlineLevel="1" x14ac:dyDescent="0.3">
      <c r="B90" s="83">
        <v>2019</v>
      </c>
      <c r="C90" s="84" t="str">
        <f>CONCATENATE('[1]Vehicle Safety'!C90," ",'[1]Vehicle Safety'!D90)</f>
        <v>Ford Grand C-MAX</v>
      </c>
      <c r="D90" s="85">
        <v>3</v>
      </c>
      <c r="E90" s="86">
        <v>3</v>
      </c>
      <c r="F90" s="86"/>
      <c r="G90" s="86"/>
      <c r="H90" s="87">
        <f>(Table179[[#This Row],[Number of 4-star passenger cars]]+Table179[[#This Row],[Number of 5-star passenger cars]])/Table179[[#This Row],[Number of new passenger cars]]</f>
        <v>0</v>
      </c>
      <c r="I90" s="88">
        <f>+Table179[[#This Row],[Number of 5-star passenger cars]]/Table179[[#This Row],[Number of new passenger cars]]</f>
        <v>0</v>
      </c>
      <c r="J90" s="89"/>
      <c r="K90" s="90"/>
      <c r="L90" s="91"/>
      <c r="M90" s="91"/>
      <c r="N90" s="91"/>
      <c r="O90" s="91"/>
    </row>
    <row r="91" spans="2:15" hidden="1" outlineLevel="1" x14ac:dyDescent="0.3">
      <c r="B91" s="83">
        <v>2019</v>
      </c>
      <c r="C91" s="84" t="str">
        <f>CONCATENATE('[1]Vehicle Safety'!C91," ",'[1]Vehicle Safety'!D91)</f>
        <v>Ford Ka+</v>
      </c>
      <c r="D91" s="85">
        <v>819</v>
      </c>
      <c r="E91" s="86">
        <v>819</v>
      </c>
      <c r="F91" s="86"/>
      <c r="G91" s="86"/>
      <c r="H91" s="87">
        <f>(Table179[[#This Row],[Number of 4-star passenger cars]]+Table179[[#This Row],[Number of 5-star passenger cars]])/Table179[[#This Row],[Number of new passenger cars]]</f>
        <v>0</v>
      </c>
      <c r="I91" s="88">
        <f>+Table179[[#This Row],[Number of 5-star passenger cars]]/Table179[[#This Row],[Number of new passenger cars]]</f>
        <v>0</v>
      </c>
      <c r="J91" s="89"/>
      <c r="K91" s="90"/>
      <c r="L91" s="91"/>
      <c r="M91" s="91"/>
      <c r="N91" s="91"/>
      <c r="O91" s="91"/>
    </row>
    <row r="92" spans="2:15" hidden="1" outlineLevel="1" x14ac:dyDescent="0.3">
      <c r="B92" s="83">
        <v>2019</v>
      </c>
      <c r="C92" s="84" t="str">
        <f>CONCATENATE('[1]Vehicle Safety'!C92," ",'[1]Vehicle Safety'!D92)</f>
        <v>Ford Kuga</v>
      </c>
      <c r="D92" s="85">
        <v>13</v>
      </c>
      <c r="E92" s="86"/>
      <c r="F92" s="86"/>
      <c r="G92" s="86"/>
      <c r="H92" s="87">
        <f>(Table179[[#This Row],[Number of 4-star passenger cars]]+Table179[[#This Row],[Number of 5-star passenger cars]])/Table179[[#This Row],[Number of new passenger cars]]</f>
        <v>0</v>
      </c>
      <c r="I92" s="88">
        <f>+Table179[[#This Row],[Number of 5-star passenger cars]]/Table179[[#This Row],[Number of new passenger cars]]</f>
        <v>0</v>
      </c>
      <c r="J92" s="89"/>
      <c r="K92" s="90"/>
      <c r="L92" s="91"/>
      <c r="M92" s="91"/>
      <c r="N92" s="91"/>
      <c r="O92" s="91"/>
    </row>
    <row r="93" spans="2:15" hidden="1" outlineLevel="1" x14ac:dyDescent="0.3">
      <c r="B93" s="83">
        <v>2019</v>
      </c>
      <c r="C93" s="84" t="str">
        <f>CONCATENATE('[1]Vehicle Safety'!C93," ",'[1]Vehicle Safety'!D93)</f>
        <v>Ford Mondeo</v>
      </c>
      <c r="D93" s="85">
        <v>28</v>
      </c>
      <c r="E93" s="86"/>
      <c r="F93" s="86"/>
      <c r="G93" s="86">
        <v>24</v>
      </c>
      <c r="H93" s="87">
        <f>(Table179[[#This Row],[Number of 4-star passenger cars]]+Table179[[#This Row],[Number of 5-star passenger cars]])/Table179[[#This Row],[Number of new passenger cars]]</f>
        <v>0.8571428571428571</v>
      </c>
      <c r="I93" s="88">
        <f>+Table179[[#This Row],[Number of 5-star passenger cars]]/Table179[[#This Row],[Number of new passenger cars]]</f>
        <v>0.8571428571428571</v>
      </c>
      <c r="J93" s="89"/>
      <c r="K93" s="90"/>
      <c r="L93" s="91"/>
      <c r="M93" s="91"/>
      <c r="N93" s="91"/>
      <c r="O93" s="91"/>
    </row>
    <row r="94" spans="2:15" hidden="1" outlineLevel="1" x14ac:dyDescent="0.3">
      <c r="B94" s="83">
        <v>2019</v>
      </c>
      <c r="C94" s="84" t="str">
        <f>CONCATENATE('[1]Vehicle Safety'!C94," ",'[1]Vehicle Safety'!D94)</f>
        <v>Ford Mustang</v>
      </c>
      <c r="D94" s="85">
        <v>38</v>
      </c>
      <c r="E94" s="86"/>
      <c r="F94" s="86"/>
      <c r="G94" s="86"/>
      <c r="H94" s="87">
        <f>(Table179[[#This Row],[Number of 4-star passenger cars]]+Table179[[#This Row],[Number of 5-star passenger cars]])/Table179[[#This Row],[Number of new passenger cars]]</f>
        <v>0</v>
      </c>
      <c r="I94" s="88">
        <f>+Table179[[#This Row],[Number of 5-star passenger cars]]/Table179[[#This Row],[Number of new passenger cars]]</f>
        <v>0</v>
      </c>
      <c r="J94" s="89"/>
      <c r="K94" s="90"/>
      <c r="L94" s="91"/>
      <c r="M94" s="91"/>
      <c r="N94" s="91"/>
      <c r="O94" s="91"/>
    </row>
    <row r="95" spans="2:15" hidden="1" outlineLevel="1" x14ac:dyDescent="0.3">
      <c r="B95" s="83">
        <v>2019</v>
      </c>
      <c r="C95" s="84" t="str">
        <f>CONCATENATE('[1]Vehicle Safety'!C95," ",'[1]Vehicle Safety'!D95)</f>
        <v>Ford S-MAX</v>
      </c>
      <c r="D95" s="85">
        <v>91</v>
      </c>
      <c r="E95" s="86"/>
      <c r="F95" s="86"/>
      <c r="G95" s="86">
        <v>91</v>
      </c>
      <c r="H95" s="87">
        <f>(Table179[[#This Row],[Number of 4-star passenger cars]]+Table179[[#This Row],[Number of 5-star passenger cars]])/Table179[[#This Row],[Number of new passenger cars]]</f>
        <v>1</v>
      </c>
      <c r="I95" s="88">
        <f>+Table179[[#This Row],[Number of 5-star passenger cars]]/Table179[[#This Row],[Number of new passenger cars]]</f>
        <v>1</v>
      </c>
      <c r="J95" s="89"/>
      <c r="K95" s="90"/>
      <c r="L95" s="91"/>
      <c r="M95" s="91"/>
      <c r="N95" s="91"/>
      <c r="O95" s="91"/>
    </row>
    <row r="96" spans="2:15" hidden="1" outlineLevel="1" x14ac:dyDescent="0.3">
      <c r="B96" s="83">
        <v>2019</v>
      </c>
      <c r="C96" s="84" t="str">
        <f>CONCATENATE('[1]Vehicle Safety'!C96," ",'[1]Vehicle Safety'!D96)</f>
        <v>Honda Civic</v>
      </c>
      <c r="D96" s="85">
        <v>582</v>
      </c>
      <c r="E96" s="86"/>
      <c r="F96" s="86"/>
      <c r="G96" s="86">
        <v>582</v>
      </c>
      <c r="H96" s="87">
        <f>(Table179[[#This Row],[Number of 4-star passenger cars]]+Table179[[#This Row],[Number of 5-star passenger cars]])/Table179[[#This Row],[Number of new passenger cars]]</f>
        <v>1</v>
      </c>
      <c r="I96" s="88">
        <f>+Table179[[#This Row],[Number of 5-star passenger cars]]/Table179[[#This Row],[Number of new passenger cars]]</f>
        <v>1</v>
      </c>
      <c r="J96" s="89"/>
      <c r="K96" s="90"/>
      <c r="L96" s="91"/>
      <c r="M96" s="91"/>
      <c r="N96" s="91"/>
      <c r="O96" s="91"/>
    </row>
    <row r="97" spans="2:15" hidden="1" outlineLevel="1" x14ac:dyDescent="0.3">
      <c r="B97" s="83">
        <v>2019</v>
      </c>
      <c r="C97" s="84" t="str">
        <f>CONCATENATE('[1]Vehicle Safety'!C97," ",'[1]Vehicle Safety'!D97)</f>
        <v>Honda CR-V</v>
      </c>
      <c r="D97" s="85">
        <v>90</v>
      </c>
      <c r="E97" s="86"/>
      <c r="F97" s="86"/>
      <c r="G97" s="86">
        <v>90</v>
      </c>
      <c r="H97" s="87">
        <f>(Table179[[#This Row],[Number of 4-star passenger cars]]+Table179[[#This Row],[Number of 5-star passenger cars]])/Table179[[#This Row],[Number of new passenger cars]]</f>
        <v>1</v>
      </c>
      <c r="I97" s="88">
        <f>+Table179[[#This Row],[Number of 5-star passenger cars]]/Table179[[#This Row],[Number of new passenger cars]]</f>
        <v>1</v>
      </c>
      <c r="J97" s="89"/>
      <c r="K97" s="90"/>
      <c r="L97" s="91"/>
      <c r="M97" s="91"/>
      <c r="N97" s="91"/>
      <c r="O97" s="91"/>
    </row>
    <row r="98" spans="2:15" hidden="1" outlineLevel="1" x14ac:dyDescent="0.3">
      <c r="B98" s="83">
        <v>2019</v>
      </c>
      <c r="C98" s="84" t="str">
        <f>CONCATENATE('[1]Vehicle Safety'!C98," ",'[1]Vehicle Safety'!D98)</f>
        <v>Honda HR-V</v>
      </c>
      <c r="D98" s="85">
        <v>364</v>
      </c>
      <c r="E98" s="86"/>
      <c r="F98" s="86"/>
      <c r="G98" s="86">
        <v>364</v>
      </c>
      <c r="H98" s="87">
        <f>(Table179[[#This Row],[Number of 4-star passenger cars]]+Table179[[#This Row],[Number of 5-star passenger cars]])/Table179[[#This Row],[Number of new passenger cars]]</f>
        <v>1</v>
      </c>
      <c r="I98" s="88">
        <f>+Table179[[#This Row],[Number of 5-star passenger cars]]/Table179[[#This Row],[Number of new passenger cars]]</f>
        <v>1</v>
      </c>
      <c r="J98" s="89"/>
      <c r="K98" s="90"/>
      <c r="L98" s="91"/>
      <c r="M98" s="91"/>
      <c r="N98" s="91"/>
      <c r="O98" s="91"/>
    </row>
    <row r="99" spans="2:15" hidden="1" outlineLevel="1" x14ac:dyDescent="0.3">
      <c r="B99" s="83">
        <v>2019</v>
      </c>
      <c r="C99" s="84" t="str">
        <f>CONCATENATE('[1]Vehicle Safety'!C99," ",'[1]Vehicle Safety'!D99)</f>
        <v>Honda Jazz</v>
      </c>
      <c r="D99" s="85">
        <v>353</v>
      </c>
      <c r="E99" s="86"/>
      <c r="F99" s="86"/>
      <c r="G99" s="86">
        <v>346</v>
      </c>
      <c r="H99" s="87">
        <f>(Table179[[#This Row],[Number of 4-star passenger cars]]+Table179[[#This Row],[Number of 5-star passenger cars]])/Table179[[#This Row],[Number of new passenger cars]]</f>
        <v>0.98016997167138808</v>
      </c>
      <c r="I99" s="88">
        <f>+Table179[[#This Row],[Number of 5-star passenger cars]]/Table179[[#This Row],[Number of new passenger cars]]</f>
        <v>0.98016997167138808</v>
      </c>
      <c r="J99" s="89"/>
      <c r="K99" s="90"/>
      <c r="L99" s="91"/>
      <c r="M99" s="91"/>
      <c r="N99" s="91"/>
      <c r="O99" s="91"/>
    </row>
    <row r="100" spans="2:15" hidden="1" outlineLevel="1" x14ac:dyDescent="0.3">
      <c r="B100" s="83">
        <v>2019</v>
      </c>
      <c r="C100" s="84" t="str">
        <f>CONCATENATE('[1]Vehicle Safety'!C100," ",'[1]Vehicle Safety'!D100)</f>
        <v>Hyundai i10</v>
      </c>
      <c r="D100" s="85">
        <v>558</v>
      </c>
      <c r="E100" s="86"/>
      <c r="F100" s="86"/>
      <c r="G100" s="86"/>
      <c r="H100" s="87">
        <f>(Table179[[#This Row],[Number of 4-star passenger cars]]+Table179[[#This Row],[Number of 5-star passenger cars]])/Table179[[#This Row],[Number of new passenger cars]]</f>
        <v>0</v>
      </c>
      <c r="I100" s="88">
        <f>+Table179[[#This Row],[Number of 5-star passenger cars]]/Table179[[#This Row],[Number of new passenger cars]]</f>
        <v>0</v>
      </c>
      <c r="J100" s="89"/>
      <c r="K100" s="90"/>
      <c r="L100" s="91"/>
      <c r="M100" s="91"/>
      <c r="N100" s="91"/>
      <c r="O100" s="91"/>
    </row>
    <row r="101" spans="2:15" hidden="1" outlineLevel="1" x14ac:dyDescent="0.3">
      <c r="B101" s="83">
        <v>2019</v>
      </c>
      <c r="C101" s="84" t="str">
        <f>CONCATENATE('[1]Vehicle Safety'!C101," ",'[1]Vehicle Safety'!D101)</f>
        <v>Hyundai i20</v>
      </c>
      <c r="D101" s="85">
        <v>1265</v>
      </c>
      <c r="E101" s="86"/>
      <c r="F101" s="86">
        <v>1260</v>
      </c>
      <c r="G101" s="86"/>
      <c r="H101" s="87">
        <f>(Table179[[#This Row],[Number of 4-star passenger cars]]+Table179[[#This Row],[Number of 5-star passenger cars]])/Table179[[#This Row],[Number of new passenger cars]]</f>
        <v>0.99604743083003955</v>
      </c>
      <c r="I101" s="88">
        <f>+Table179[[#This Row],[Number of 5-star passenger cars]]/Table179[[#This Row],[Number of new passenger cars]]</f>
        <v>0</v>
      </c>
      <c r="J101" s="89"/>
      <c r="K101" s="90"/>
      <c r="L101" s="91"/>
      <c r="M101" s="91"/>
      <c r="N101" s="91"/>
      <c r="O101" s="91"/>
    </row>
    <row r="102" spans="2:15" hidden="1" outlineLevel="1" x14ac:dyDescent="0.3">
      <c r="B102" s="83">
        <v>2019</v>
      </c>
      <c r="C102" s="84" t="str">
        <f>CONCATENATE('[1]Vehicle Safety'!C102," ",'[1]Vehicle Safety'!D102)</f>
        <v>Hyundai i30</v>
      </c>
      <c r="D102" s="85">
        <v>952</v>
      </c>
      <c r="E102" s="86"/>
      <c r="F102" s="86"/>
      <c r="G102" s="86">
        <v>952</v>
      </c>
      <c r="H102" s="87">
        <f>(Table179[[#This Row],[Number of 4-star passenger cars]]+Table179[[#This Row],[Number of 5-star passenger cars]])/Table179[[#This Row],[Number of new passenger cars]]</f>
        <v>1</v>
      </c>
      <c r="I102" s="88">
        <f>+Table179[[#This Row],[Number of 5-star passenger cars]]/Table179[[#This Row],[Number of new passenger cars]]</f>
        <v>1</v>
      </c>
      <c r="J102" s="89"/>
      <c r="K102" s="90"/>
      <c r="L102" s="91"/>
      <c r="M102" s="91"/>
      <c r="N102" s="91"/>
      <c r="O102" s="91"/>
    </row>
    <row r="103" spans="2:15" hidden="1" outlineLevel="1" x14ac:dyDescent="0.3">
      <c r="B103" s="83">
        <v>2019</v>
      </c>
      <c r="C103" s="84" t="str">
        <f>CONCATENATE('[1]Vehicle Safety'!C103," ",'[1]Vehicle Safety'!D103)</f>
        <v>Hyundai i40</v>
      </c>
      <c r="D103" s="85">
        <v>2</v>
      </c>
      <c r="E103" s="86"/>
      <c r="F103" s="86"/>
      <c r="G103" s="86"/>
      <c r="H103" s="87">
        <f>(Table179[[#This Row],[Number of 4-star passenger cars]]+Table179[[#This Row],[Number of 5-star passenger cars]])/Table179[[#This Row],[Number of new passenger cars]]</f>
        <v>0</v>
      </c>
      <c r="I103" s="88">
        <f>+Table179[[#This Row],[Number of 5-star passenger cars]]/Table179[[#This Row],[Number of new passenger cars]]</f>
        <v>0</v>
      </c>
      <c r="J103" s="89"/>
      <c r="K103" s="90"/>
      <c r="L103" s="91"/>
      <c r="M103" s="91"/>
      <c r="N103" s="91"/>
      <c r="O103" s="91"/>
    </row>
    <row r="104" spans="2:15" hidden="1" outlineLevel="1" x14ac:dyDescent="0.3">
      <c r="B104" s="83">
        <v>2019</v>
      </c>
      <c r="C104" s="84" t="str">
        <f>CONCATENATE('[1]Vehicle Safety'!C104," ",'[1]Vehicle Safety'!D104)</f>
        <v>Hyundai Ioniq</v>
      </c>
      <c r="D104" s="85">
        <v>306</v>
      </c>
      <c r="E104" s="86"/>
      <c r="F104" s="86"/>
      <c r="G104" s="86">
        <v>306</v>
      </c>
      <c r="H104" s="87">
        <f>(Table179[[#This Row],[Number of 4-star passenger cars]]+Table179[[#This Row],[Number of 5-star passenger cars]])/Table179[[#This Row],[Number of new passenger cars]]</f>
        <v>1</v>
      </c>
      <c r="I104" s="88">
        <f>+Table179[[#This Row],[Number of 5-star passenger cars]]/Table179[[#This Row],[Number of new passenger cars]]</f>
        <v>1</v>
      </c>
      <c r="J104" s="89"/>
      <c r="K104" s="90"/>
      <c r="L104" s="91"/>
      <c r="M104" s="91"/>
      <c r="N104" s="91"/>
      <c r="O104" s="91"/>
    </row>
    <row r="105" spans="2:15" hidden="1" outlineLevel="1" x14ac:dyDescent="0.3">
      <c r="B105" s="83">
        <v>2019</v>
      </c>
      <c r="C105" s="84" t="str">
        <f>CONCATENATE('[1]Vehicle Safety'!C105," ",'[1]Vehicle Safety'!D105)</f>
        <v>Hyundai KAUAI</v>
      </c>
      <c r="D105" s="85">
        <v>2459</v>
      </c>
      <c r="E105" s="86"/>
      <c r="F105" s="86"/>
      <c r="G105" s="86"/>
      <c r="H105" s="87">
        <f>(Table179[[#This Row],[Number of 4-star passenger cars]]+Table179[[#This Row],[Number of 5-star passenger cars]])/Table179[[#This Row],[Number of new passenger cars]]</f>
        <v>0</v>
      </c>
      <c r="I105" s="88">
        <f>+Table179[[#This Row],[Number of 5-star passenger cars]]/Table179[[#This Row],[Number of new passenger cars]]</f>
        <v>0</v>
      </c>
      <c r="J105" s="89"/>
      <c r="K105" s="90"/>
      <c r="L105" s="91"/>
      <c r="M105" s="91"/>
      <c r="N105" s="91"/>
      <c r="O105" s="91"/>
    </row>
    <row r="106" spans="2:15" hidden="1" outlineLevel="1" x14ac:dyDescent="0.3">
      <c r="B106" s="83">
        <v>2019</v>
      </c>
      <c r="C106" s="84" t="str">
        <f>CONCATENATE('[1]Vehicle Safety'!C106," ",'[1]Vehicle Safety'!D106)</f>
        <v>Hyundai Santa Fe</v>
      </c>
      <c r="D106" s="85">
        <v>68</v>
      </c>
      <c r="E106" s="86"/>
      <c r="F106" s="86"/>
      <c r="G106" s="86">
        <v>68</v>
      </c>
      <c r="H106" s="87">
        <f>(Table179[[#This Row],[Number of 4-star passenger cars]]+Table179[[#This Row],[Number of 5-star passenger cars]])/Table179[[#This Row],[Number of new passenger cars]]</f>
        <v>1</v>
      </c>
      <c r="I106" s="88">
        <f>+Table179[[#This Row],[Number of 5-star passenger cars]]/Table179[[#This Row],[Number of new passenger cars]]</f>
        <v>1</v>
      </c>
      <c r="J106" s="89"/>
      <c r="K106" s="90"/>
      <c r="L106" s="91"/>
      <c r="M106" s="91"/>
      <c r="N106" s="91"/>
      <c r="O106" s="91"/>
    </row>
    <row r="107" spans="2:15" hidden="1" outlineLevel="1" x14ac:dyDescent="0.3">
      <c r="B107" s="83">
        <v>2019</v>
      </c>
      <c r="C107" s="84" t="str">
        <f>CONCATENATE('[1]Vehicle Safety'!C107," ",'[1]Vehicle Safety'!D107)</f>
        <v>Hyundai Tucson</v>
      </c>
      <c r="D107" s="85">
        <v>566</v>
      </c>
      <c r="E107" s="86"/>
      <c r="F107" s="86"/>
      <c r="G107" s="86">
        <v>390</v>
      </c>
      <c r="H107" s="87">
        <f>(Table179[[#This Row],[Number of 4-star passenger cars]]+Table179[[#This Row],[Number of 5-star passenger cars]])/Table179[[#This Row],[Number of new passenger cars]]</f>
        <v>0.68904593639575973</v>
      </c>
      <c r="I107" s="88">
        <f>+Table179[[#This Row],[Number of 5-star passenger cars]]/Table179[[#This Row],[Number of new passenger cars]]</f>
        <v>0.68904593639575973</v>
      </c>
      <c r="J107" s="89"/>
      <c r="K107" s="90"/>
      <c r="L107" s="91"/>
      <c r="M107" s="91"/>
      <c r="N107" s="91"/>
      <c r="O107" s="91"/>
    </row>
    <row r="108" spans="2:15" hidden="1" outlineLevel="1" x14ac:dyDescent="0.3">
      <c r="B108" s="83">
        <v>2019</v>
      </c>
      <c r="C108" s="84" t="str">
        <f>CONCATENATE('[1]Vehicle Safety'!C108," ",'[1]Vehicle Safety'!D108)</f>
        <v>Jaguar E-Pace</v>
      </c>
      <c r="D108" s="85">
        <v>111</v>
      </c>
      <c r="E108" s="86"/>
      <c r="F108" s="86"/>
      <c r="G108" s="86">
        <v>111</v>
      </c>
      <c r="H108" s="87">
        <f>(Table179[[#This Row],[Number of 4-star passenger cars]]+Table179[[#This Row],[Number of 5-star passenger cars]])/Table179[[#This Row],[Number of new passenger cars]]</f>
        <v>1</v>
      </c>
      <c r="I108" s="88">
        <f>+Table179[[#This Row],[Number of 5-star passenger cars]]/Table179[[#This Row],[Number of new passenger cars]]</f>
        <v>1</v>
      </c>
      <c r="J108" s="89"/>
      <c r="K108" s="90"/>
      <c r="L108" s="91"/>
      <c r="M108" s="91"/>
      <c r="N108" s="91"/>
      <c r="O108" s="91"/>
    </row>
    <row r="109" spans="2:15" hidden="1" outlineLevel="1" x14ac:dyDescent="0.3">
      <c r="B109" s="83">
        <v>2019</v>
      </c>
      <c r="C109" s="84" t="str">
        <f>CONCATENATE('[1]Vehicle Safety'!C109," ",'[1]Vehicle Safety'!D109)</f>
        <v>Jaguar E-Type Series 1</v>
      </c>
      <c r="D109" s="85">
        <v>1</v>
      </c>
      <c r="E109" s="86"/>
      <c r="F109" s="86"/>
      <c r="G109" s="86"/>
      <c r="H109" s="87">
        <f>(Table179[[#This Row],[Number of 4-star passenger cars]]+Table179[[#This Row],[Number of 5-star passenger cars]])/Table179[[#This Row],[Number of new passenger cars]]</f>
        <v>0</v>
      </c>
      <c r="I109" s="88">
        <f>+Table179[[#This Row],[Number of 5-star passenger cars]]/Table179[[#This Row],[Number of new passenger cars]]</f>
        <v>0</v>
      </c>
      <c r="J109" s="89"/>
      <c r="K109" s="90"/>
      <c r="L109" s="91"/>
      <c r="M109" s="91"/>
      <c r="N109" s="91"/>
      <c r="O109" s="91"/>
    </row>
    <row r="110" spans="2:15" hidden="1" outlineLevel="1" x14ac:dyDescent="0.3">
      <c r="B110" s="83">
        <v>2019</v>
      </c>
      <c r="C110" s="84" t="str">
        <f>CONCATENATE('[1]Vehicle Safety'!C110," ",'[1]Vehicle Safety'!D110)</f>
        <v>Jaguar F-Pace</v>
      </c>
      <c r="D110" s="85">
        <v>98</v>
      </c>
      <c r="E110" s="86"/>
      <c r="F110" s="86"/>
      <c r="G110" s="86">
        <v>76</v>
      </c>
      <c r="H110" s="87">
        <f>(Table179[[#This Row],[Number of 4-star passenger cars]]+Table179[[#This Row],[Number of 5-star passenger cars]])/Table179[[#This Row],[Number of new passenger cars]]</f>
        <v>0.77551020408163263</v>
      </c>
      <c r="I110" s="88">
        <f>+Table179[[#This Row],[Number of 5-star passenger cars]]/Table179[[#This Row],[Number of new passenger cars]]</f>
        <v>0.77551020408163263</v>
      </c>
      <c r="J110" s="89"/>
      <c r="K110" s="90"/>
      <c r="L110" s="91"/>
      <c r="M110" s="91"/>
      <c r="N110" s="91"/>
      <c r="O110" s="91"/>
    </row>
    <row r="111" spans="2:15" hidden="1" outlineLevel="1" x14ac:dyDescent="0.3">
      <c r="B111" s="83">
        <v>2019</v>
      </c>
      <c r="C111" s="84" t="str">
        <f>CONCATENATE('[1]Vehicle Safety'!C111," ",'[1]Vehicle Safety'!D111)</f>
        <v>Jaguar F-Type</v>
      </c>
      <c r="D111" s="85">
        <v>20</v>
      </c>
      <c r="E111" s="86"/>
      <c r="F111" s="86"/>
      <c r="G111" s="86"/>
      <c r="H111" s="87">
        <f>(Table179[[#This Row],[Number of 4-star passenger cars]]+Table179[[#This Row],[Number of 5-star passenger cars]])/Table179[[#This Row],[Number of new passenger cars]]</f>
        <v>0</v>
      </c>
      <c r="I111" s="88">
        <f>+Table179[[#This Row],[Number of 5-star passenger cars]]/Table179[[#This Row],[Number of new passenger cars]]</f>
        <v>0</v>
      </c>
      <c r="J111" s="89"/>
      <c r="K111" s="90"/>
      <c r="L111" s="91"/>
      <c r="M111" s="91"/>
      <c r="N111" s="91"/>
      <c r="O111" s="91"/>
    </row>
    <row r="112" spans="2:15" hidden="1" outlineLevel="1" x14ac:dyDescent="0.3">
      <c r="B112" s="83">
        <v>2019</v>
      </c>
      <c r="C112" s="84" t="str">
        <f>CONCATENATE('[1]Vehicle Safety'!C112," ",'[1]Vehicle Safety'!D112)</f>
        <v>Jaguar I-Pace</v>
      </c>
      <c r="D112" s="85">
        <v>540</v>
      </c>
      <c r="E112" s="86"/>
      <c r="F112" s="86"/>
      <c r="G112" s="86">
        <v>165</v>
      </c>
      <c r="H112" s="87">
        <f>(Table179[[#This Row],[Number of 4-star passenger cars]]+Table179[[#This Row],[Number of 5-star passenger cars]])/Table179[[#This Row],[Number of new passenger cars]]</f>
        <v>0.30555555555555558</v>
      </c>
      <c r="I112" s="88">
        <f>+Table179[[#This Row],[Number of 5-star passenger cars]]/Table179[[#This Row],[Number of new passenger cars]]</f>
        <v>0.30555555555555558</v>
      </c>
      <c r="J112" s="89"/>
      <c r="K112" s="90"/>
      <c r="L112" s="91"/>
      <c r="M112" s="91"/>
      <c r="N112" s="91"/>
      <c r="O112" s="91"/>
    </row>
    <row r="113" spans="2:15" hidden="1" outlineLevel="1" x14ac:dyDescent="0.3">
      <c r="B113" s="83">
        <v>2019</v>
      </c>
      <c r="C113" s="84" t="str">
        <f>CONCATENATE('[1]Vehicle Safety'!C113," ",'[1]Vehicle Safety'!D113)</f>
        <v>Jaguar XE</v>
      </c>
      <c r="D113" s="85">
        <v>50</v>
      </c>
      <c r="E113" s="86"/>
      <c r="F113" s="86"/>
      <c r="G113" s="86">
        <v>33</v>
      </c>
      <c r="H113" s="87">
        <f>(Table179[[#This Row],[Number of 4-star passenger cars]]+Table179[[#This Row],[Number of 5-star passenger cars]])/Table179[[#This Row],[Number of new passenger cars]]</f>
        <v>0.66</v>
      </c>
      <c r="I113" s="88">
        <f>+Table179[[#This Row],[Number of 5-star passenger cars]]/Table179[[#This Row],[Number of new passenger cars]]</f>
        <v>0.66</v>
      </c>
      <c r="J113" s="89"/>
      <c r="K113" s="90"/>
      <c r="L113" s="91"/>
      <c r="M113" s="91"/>
      <c r="N113" s="91"/>
      <c r="O113" s="91"/>
    </row>
    <row r="114" spans="2:15" hidden="1" outlineLevel="1" x14ac:dyDescent="0.3">
      <c r="B114" s="83">
        <v>2019</v>
      </c>
      <c r="C114" s="84" t="str">
        <f>CONCATENATE('[1]Vehicle Safety'!C114," ",'[1]Vehicle Safety'!D114)</f>
        <v>Jaguar XF</v>
      </c>
      <c r="D114" s="85">
        <v>27</v>
      </c>
      <c r="E114" s="86"/>
      <c r="F114" s="86"/>
      <c r="G114" s="86">
        <v>27</v>
      </c>
      <c r="H114" s="87">
        <f>(Table179[[#This Row],[Number of 4-star passenger cars]]+Table179[[#This Row],[Number of 5-star passenger cars]])/Table179[[#This Row],[Number of new passenger cars]]</f>
        <v>1</v>
      </c>
      <c r="I114" s="88">
        <f>+Table179[[#This Row],[Number of 5-star passenger cars]]/Table179[[#This Row],[Number of new passenger cars]]</f>
        <v>1</v>
      </c>
      <c r="J114" s="89"/>
      <c r="K114" s="90"/>
      <c r="L114" s="91"/>
      <c r="M114" s="91"/>
      <c r="N114" s="91"/>
      <c r="O114" s="91"/>
    </row>
    <row r="115" spans="2:15" hidden="1" outlineLevel="1" x14ac:dyDescent="0.3">
      <c r="B115" s="83">
        <v>2019</v>
      </c>
      <c r="C115" s="84" t="str">
        <f>CONCATENATE('[1]Vehicle Safety'!C115," ",'[1]Vehicle Safety'!D115)</f>
        <v>Jaguar XJ</v>
      </c>
      <c r="D115" s="85">
        <v>4</v>
      </c>
      <c r="E115" s="86"/>
      <c r="F115" s="86"/>
      <c r="G115" s="86"/>
      <c r="H115" s="87">
        <f>(Table179[[#This Row],[Number of 4-star passenger cars]]+Table179[[#This Row],[Number of 5-star passenger cars]])/Table179[[#This Row],[Number of new passenger cars]]</f>
        <v>0</v>
      </c>
      <c r="I115" s="88">
        <f>+Table179[[#This Row],[Number of 5-star passenger cars]]/Table179[[#This Row],[Number of new passenger cars]]</f>
        <v>0</v>
      </c>
      <c r="J115" s="89"/>
      <c r="K115" s="90"/>
      <c r="L115" s="91"/>
      <c r="M115" s="91"/>
      <c r="N115" s="91"/>
      <c r="O115" s="91"/>
    </row>
    <row r="116" spans="2:15" hidden="1" outlineLevel="1" x14ac:dyDescent="0.3">
      <c r="B116" s="83">
        <v>2019</v>
      </c>
      <c r="C116" s="84" t="str">
        <f>CONCATENATE('[1]Vehicle Safety'!C116," ",'[1]Vehicle Safety'!D116)</f>
        <v>Jeep Cherokee</v>
      </c>
      <c r="D116" s="85">
        <v>11</v>
      </c>
      <c r="E116" s="86"/>
      <c r="F116" s="86"/>
      <c r="G116" s="86">
        <v>11</v>
      </c>
      <c r="H116" s="87">
        <f>(Table179[[#This Row],[Number of 4-star passenger cars]]+Table179[[#This Row],[Number of 5-star passenger cars]])/Table179[[#This Row],[Number of new passenger cars]]</f>
        <v>1</v>
      </c>
      <c r="I116" s="88">
        <f>+Table179[[#This Row],[Number of 5-star passenger cars]]/Table179[[#This Row],[Number of new passenger cars]]</f>
        <v>1</v>
      </c>
      <c r="J116" s="89"/>
      <c r="K116" s="90"/>
      <c r="L116" s="91"/>
      <c r="M116" s="91"/>
      <c r="N116" s="91"/>
      <c r="O116" s="91"/>
    </row>
    <row r="117" spans="2:15" hidden="1" outlineLevel="1" x14ac:dyDescent="0.3">
      <c r="B117" s="83">
        <v>2019</v>
      </c>
      <c r="C117" s="84" t="str">
        <f>CONCATENATE('[1]Vehicle Safety'!C117," ",'[1]Vehicle Safety'!D117)</f>
        <v>Jeep Compass</v>
      </c>
      <c r="D117" s="85">
        <v>400</v>
      </c>
      <c r="E117" s="86"/>
      <c r="F117" s="86"/>
      <c r="G117" s="86">
        <v>356</v>
      </c>
      <c r="H117" s="87">
        <f>(Table179[[#This Row],[Number of 4-star passenger cars]]+Table179[[#This Row],[Number of 5-star passenger cars]])/Table179[[#This Row],[Number of new passenger cars]]</f>
        <v>0.89</v>
      </c>
      <c r="I117" s="88">
        <f>+Table179[[#This Row],[Number of 5-star passenger cars]]/Table179[[#This Row],[Number of new passenger cars]]</f>
        <v>0.89</v>
      </c>
      <c r="J117" s="89"/>
      <c r="K117" s="90"/>
      <c r="L117" s="91"/>
      <c r="M117" s="91"/>
      <c r="N117" s="91"/>
      <c r="O117" s="91"/>
    </row>
    <row r="118" spans="2:15" hidden="1" outlineLevel="1" x14ac:dyDescent="0.3">
      <c r="B118" s="83">
        <v>2019</v>
      </c>
      <c r="C118" s="84" t="str">
        <f>CONCATENATE('[1]Vehicle Safety'!C118," ",'[1]Vehicle Safety'!D118)</f>
        <v>Jeep Grand Cherokee</v>
      </c>
      <c r="D118" s="85">
        <v>1</v>
      </c>
      <c r="E118" s="86"/>
      <c r="F118" s="86"/>
      <c r="G118" s="86"/>
      <c r="H118" s="87">
        <f>(Table179[[#This Row],[Number of 4-star passenger cars]]+Table179[[#This Row],[Number of 5-star passenger cars]])/Table179[[#This Row],[Number of new passenger cars]]</f>
        <v>0</v>
      </c>
      <c r="I118" s="88">
        <f>+Table179[[#This Row],[Number of 5-star passenger cars]]/Table179[[#This Row],[Number of new passenger cars]]</f>
        <v>0</v>
      </c>
      <c r="J118" s="89"/>
      <c r="K118" s="90"/>
      <c r="L118" s="91"/>
      <c r="M118" s="91"/>
      <c r="N118" s="91"/>
      <c r="O118" s="91"/>
    </row>
    <row r="119" spans="2:15" hidden="1" outlineLevel="1" x14ac:dyDescent="0.3">
      <c r="B119" s="83">
        <v>2019</v>
      </c>
      <c r="C119" s="84" t="str">
        <f>CONCATENATE('[1]Vehicle Safety'!C119," ",'[1]Vehicle Safety'!D119)</f>
        <v>Jeep Renegade</v>
      </c>
      <c r="D119" s="85">
        <v>1385</v>
      </c>
      <c r="E119" s="86">
        <v>1384</v>
      </c>
      <c r="F119" s="86"/>
      <c r="G119" s="86">
        <v>1</v>
      </c>
      <c r="H119" s="87">
        <f>(Table179[[#This Row],[Number of 4-star passenger cars]]+Table179[[#This Row],[Number of 5-star passenger cars]])/Table179[[#This Row],[Number of new passenger cars]]</f>
        <v>7.2202166064981946E-4</v>
      </c>
      <c r="I119" s="88">
        <f>+Table179[[#This Row],[Number of 5-star passenger cars]]/Table179[[#This Row],[Number of new passenger cars]]</f>
        <v>7.2202166064981946E-4</v>
      </c>
      <c r="J119" s="89"/>
      <c r="K119" s="90"/>
      <c r="L119" s="91"/>
      <c r="M119" s="91"/>
      <c r="N119" s="91"/>
      <c r="O119" s="91"/>
    </row>
    <row r="120" spans="2:15" hidden="1" outlineLevel="1" x14ac:dyDescent="0.3">
      <c r="B120" s="83">
        <v>2019</v>
      </c>
      <c r="C120" s="84" t="str">
        <f>CONCATENATE('[1]Vehicle Safety'!C120," ",'[1]Vehicle Safety'!D120)</f>
        <v>Jeep Wrangler</v>
      </c>
      <c r="D120" s="85">
        <v>5</v>
      </c>
      <c r="E120" s="86">
        <v>3</v>
      </c>
      <c r="F120" s="86"/>
      <c r="G120" s="86"/>
      <c r="H120" s="87">
        <f>(Table179[[#This Row],[Number of 4-star passenger cars]]+Table179[[#This Row],[Number of 5-star passenger cars]])/Table179[[#This Row],[Number of new passenger cars]]</f>
        <v>0</v>
      </c>
      <c r="I120" s="88">
        <f>+Table179[[#This Row],[Number of 5-star passenger cars]]/Table179[[#This Row],[Number of new passenger cars]]</f>
        <v>0</v>
      </c>
      <c r="J120" s="89"/>
      <c r="K120" s="90"/>
      <c r="L120" s="91"/>
      <c r="M120" s="91"/>
      <c r="N120" s="91"/>
      <c r="O120" s="91"/>
    </row>
    <row r="121" spans="2:15" hidden="1" outlineLevel="1" x14ac:dyDescent="0.3">
      <c r="B121" s="83">
        <v>2019</v>
      </c>
      <c r="C121" s="84" t="str">
        <f>CONCATENATE('[1]Vehicle Safety'!C121," ",'[1]Vehicle Safety'!D121)</f>
        <v>Kia Carens</v>
      </c>
      <c r="D121" s="85">
        <v>65</v>
      </c>
      <c r="E121" s="86"/>
      <c r="F121" s="86"/>
      <c r="G121" s="86">
        <v>65</v>
      </c>
      <c r="H121" s="87">
        <f>(Table179[[#This Row],[Number of 4-star passenger cars]]+Table179[[#This Row],[Number of 5-star passenger cars]])/Table179[[#This Row],[Number of new passenger cars]]</f>
        <v>1</v>
      </c>
      <c r="I121" s="88">
        <f>+Table179[[#This Row],[Number of 5-star passenger cars]]/Table179[[#This Row],[Number of new passenger cars]]</f>
        <v>1</v>
      </c>
      <c r="J121" s="89"/>
      <c r="K121" s="90"/>
      <c r="L121" s="91"/>
      <c r="M121" s="91"/>
      <c r="N121" s="91"/>
      <c r="O121" s="91"/>
    </row>
    <row r="122" spans="2:15" hidden="1" outlineLevel="1" x14ac:dyDescent="0.3">
      <c r="B122" s="83">
        <v>2019</v>
      </c>
      <c r="C122" s="84" t="str">
        <f>CONCATENATE('[1]Vehicle Safety'!C122," ",'[1]Vehicle Safety'!D122)</f>
        <v>Kia Ceed</v>
      </c>
      <c r="D122" s="85">
        <v>1315</v>
      </c>
      <c r="E122" s="86"/>
      <c r="F122" s="86"/>
      <c r="G122" s="86">
        <v>1311</v>
      </c>
      <c r="H122" s="87">
        <f>(Table179[[#This Row],[Number of 4-star passenger cars]]+Table179[[#This Row],[Number of 5-star passenger cars]])/Table179[[#This Row],[Number of new passenger cars]]</f>
        <v>0.99695817490494298</v>
      </c>
      <c r="I122" s="88">
        <f>+Table179[[#This Row],[Number of 5-star passenger cars]]/Table179[[#This Row],[Number of new passenger cars]]</f>
        <v>0.99695817490494298</v>
      </c>
      <c r="J122" s="89"/>
      <c r="K122" s="90"/>
      <c r="L122" s="91"/>
      <c r="M122" s="91"/>
      <c r="N122" s="91"/>
      <c r="O122" s="91"/>
    </row>
    <row r="123" spans="2:15" hidden="1" outlineLevel="1" x14ac:dyDescent="0.3">
      <c r="B123" s="83">
        <v>2019</v>
      </c>
      <c r="C123" s="84" t="str">
        <f>CONCATENATE('[1]Vehicle Safety'!C123," ",'[1]Vehicle Safety'!D123)</f>
        <v>Kia Niro</v>
      </c>
      <c r="D123" s="85">
        <v>540</v>
      </c>
      <c r="E123" s="86"/>
      <c r="F123" s="86"/>
      <c r="G123" s="86"/>
      <c r="H123" s="87">
        <f>(Table179[[#This Row],[Number of 4-star passenger cars]]+Table179[[#This Row],[Number of 5-star passenger cars]])/Table179[[#This Row],[Number of new passenger cars]]</f>
        <v>0</v>
      </c>
      <c r="I123" s="88">
        <f>+Table179[[#This Row],[Number of 5-star passenger cars]]/Table179[[#This Row],[Number of new passenger cars]]</f>
        <v>0</v>
      </c>
      <c r="J123" s="89"/>
      <c r="K123" s="90"/>
      <c r="L123" s="91"/>
      <c r="M123" s="91"/>
      <c r="N123" s="91"/>
      <c r="O123" s="91"/>
    </row>
    <row r="124" spans="2:15" hidden="1" outlineLevel="1" x14ac:dyDescent="0.3">
      <c r="B124" s="83">
        <v>2019</v>
      </c>
      <c r="C124" s="84" t="str">
        <f>CONCATENATE('[1]Vehicle Safety'!C124," ",'[1]Vehicle Safety'!D124)</f>
        <v>Kia Optima</v>
      </c>
      <c r="D124" s="85">
        <v>36</v>
      </c>
      <c r="E124" s="86"/>
      <c r="F124" s="86"/>
      <c r="G124" s="86">
        <v>36</v>
      </c>
      <c r="H124" s="87">
        <f>(Table179[[#This Row],[Number of 4-star passenger cars]]+Table179[[#This Row],[Number of 5-star passenger cars]])/Table179[[#This Row],[Number of new passenger cars]]</f>
        <v>1</v>
      </c>
      <c r="I124" s="88">
        <f>+Table179[[#This Row],[Number of 5-star passenger cars]]/Table179[[#This Row],[Number of new passenger cars]]</f>
        <v>1</v>
      </c>
      <c r="J124" s="89"/>
      <c r="K124" s="90"/>
      <c r="L124" s="91"/>
      <c r="M124" s="91"/>
      <c r="N124" s="91"/>
      <c r="O124" s="91"/>
    </row>
    <row r="125" spans="2:15" hidden="1" outlineLevel="1" x14ac:dyDescent="0.3">
      <c r="B125" s="83">
        <v>2019</v>
      </c>
      <c r="C125" s="84" t="str">
        <f>CONCATENATE('[1]Vehicle Safety'!C125," ",'[1]Vehicle Safety'!D125)</f>
        <v>Kia Picanto</v>
      </c>
      <c r="D125" s="85">
        <v>717</v>
      </c>
      <c r="E125" s="86"/>
      <c r="F125" s="86">
        <v>717</v>
      </c>
      <c r="G125" s="86"/>
      <c r="H125" s="87">
        <f>(Table179[[#This Row],[Number of 4-star passenger cars]]+Table179[[#This Row],[Number of 5-star passenger cars]])/Table179[[#This Row],[Number of new passenger cars]]</f>
        <v>1</v>
      </c>
      <c r="I125" s="88">
        <f>+Table179[[#This Row],[Number of 5-star passenger cars]]/Table179[[#This Row],[Number of new passenger cars]]</f>
        <v>0</v>
      </c>
      <c r="J125" s="89"/>
      <c r="K125" s="90"/>
      <c r="L125" s="91"/>
      <c r="M125" s="91"/>
      <c r="N125" s="91"/>
      <c r="O125" s="91"/>
    </row>
    <row r="126" spans="2:15" hidden="1" outlineLevel="1" x14ac:dyDescent="0.3">
      <c r="B126" s="83">
        <v>2019</v>
      </c>
      <c r="C126" s="84" t="str">
        <f>CONCATENATE('[1]Vehicle Safety'!C126," ",'[1]Vehicle Safety'!D126)</f>
        <v>Kia Rio</v>
      </c>
      <c r="D126" s="85">
        <v>952</v>
      </c>
      <c r="E126" s="86"/>
      <c r="F126" s="86"/>
      <c r="G126" s="86">
        <v>639</v>
      </c>
      <c r="H126" s="87">
        <f>(Table179[[#This Row],[Number of 4-star passenger cars]]+Table179[[#This Row],[Number of 5-star passenger cars]])/Table179[[#This Row],[Number of new passenger cars]]</f>
        <v>0.67121848739495793</v>
      </c>
      <c r="I126" s="88">
        <f>+Table179[[#This Row],[Number of 5-star passenger cars]]/Table179[[#This Row],[Number of new passenger cars]]</f>
        <v>0.67121848739495793</v>
      </c>
      <c r="J126" s="89"/>
      <c r="K126" s="90"/>
      <c r="L126" s="91"/>
      <c r="M126" s="91"/>
      <c r="N126" s="91"/>
      <c r="O126" s="91"/>
    </row>
    <row r="127" spans="2:15" hidden="1" outlineLevel="1" x14ac:dyDescent="0.3">
      <c r="B127" s="83">
        <v>2019</v>
      </c>
      <c r="C127" s="84" t="str">
        <f>CONCATENATE('[1]Vehicle Safety'!C127," ",'[1]Vehicle Safety'!D127)</f>
        <v>Kia Sorento</v>
      </c>
      <c r="D127" s="85">
        <v>29</v>
      </c>
      <c r="E127" s="86"/>
      <c r="F127" s="86"/>
      <c r="G127" s="86">
        <v>29</v>
      </c>
      <c r="H127" s="87">
        <f>(Table179[[#This Row],[Number of 4-star passenger cars]]+Table179[[#This Row],[Number of 5-star passenger cars]])/Table179[[#This Row],[Number of new passenger cars]]</f>
        <v>1</v>
      </c>
      <c r="I127" s="88">
        <f>+Table179[[#This Row],[Number of 5-star passenger cars]]/Table179[[#This Row],[Number of new passenger cars]]</f>
        <v>1</v>
      </c>
      <c r="J127" s="89"/>
      <c r="K127" s="90"/>
      <c r="L127" s="91"/>
      <c r="M127" s="91"/>
      <c r="N127" s="91"/>
      <c r="O127" s="91"/>
    </row>
    <row r="128" spans="2:15" hidden="1" outlineLevel="1" x14ac:dyDescent="0.3">
      <c r="B128" s="83">
        <v>2019</v>
      </c>
      <c r="C128" s="84" t="str">
        <f>CONCATENATE('[1]Vehicle Safety'!C128," ",'[1]Vehicle Safety'!D128)</f>
        <v>Kia Soul EV</v>
      </c>
      <c r="D128" s="85">
        <v>30</v>
      </c>
      <c r="E128" s="86"/>
      <c r="F128" s="86">
        <v>30</v>
      </c>
      <c r="G128" s="86"/>
      <c r="H128" s="87">
        <f>(Table179[[#This Row],[Number of 4-star passenger cars]]+Table179[[#This Row],[Number of 5-star passenger cars]])/Table179[[#This Row],[Number of new passenger cars]]</f>
        <v>1</v>
      </c>
      <c r="I128" s="88">
        <f>+Table179[[#This Row],[Number of 5-star passenger cars]]/Table179[[#This Row],[Number of new passenger cars]]</f>
        <v>0</v>
      </c>
      <c r="J128" s="89"/>
      <c r="K128" s="90"/>
      <c r="L128" s="91"/>
      <c r="M128" s="91"/>
      <c r="N128" s="91"/>
      <c r="O128" s="91"/>
    </row>
    <row r="129" spans="2:15" hidden="1" outlineLevel="1" x14ac:dyDescent="0.3">
      <c r="B129" s="83">
        <v>2019</v>
      </c>
      <c r="C129" s="84" t="str">
        <f>CONCATENATE('[1]Vehicle Safety'!C129," ",'[1]Vehicle Safety'!D129)</f>
        <v>Kia Sportage</v>
      </c>
      <c r="D129" s="85">
        <v>547</v>
      </c>
      <c r="E129" s="86"/>
      <c r="F129" s="86"/>
      <c r="G129" s="86">
        <v>408</v>
      </c>
      <c r="H129" s="87">
        <f>(Table179[[#This Row],[Number of 4-star passenger cars]]+Table179[[#This Row],[Number of 5-star passenger cars]])/Table179[[#This Row],[Number of new passenger cars]]</f>
        <v>0.74588665447897629</v>
      </c>
      <c r="I129" s="88">
        <f>+Table179[[#This Row],[Number of 5-star passenger cars]]/Table179[[#This Row],[Number of new passenger cars]]</f>
        <v>0.74588665447897629</v>
      </c>
      <c r="J129" s="89"/>
      <c r="K129" s="90"/>
      <c r="L129" s="91"/>
      <c r="M129" s="91"/>
      <c r="N129" s="91"/>
      <c r="O129" s="91"/>
    </row>
    <row r="130" spans="2:15" hidden="1" outlineLevel="1" x14ac:dyDescent="0.3">
      <c r="B130" s="83">
        <v>2019</v>
      </c>
      <c r="C130" s="84" t="str">
        <f>CONCATENATE('[1]Vehicle Safety'!C130," ",'[1]Vehicle Safety'!D130)</f>
        <v>Kia Stinger</v>
      </c>
      <c r="D130" s="85">
        <v>6</v>
      </c>
      <c r="E130" s="86"/>
      <c r="F130" s="86"/>
      <c r="G130" s="86">
        <v>5</v>
      </c>
      <c r="H130" s="87">
        <f>(Table179[[#This Row],[Number of 4-star passenger cars]]+Table179[[#This Row],[Number of 5-star passenger cars]])/Table179[[#This Row],[Number of new passenger cars]]</f>
        <v>0.83333333333333337</v>
      </c>
      <c r="I130" s="88">
        <f>+Table179[[#This Row],[Number of 5-star passenger cars]]/Table179[[#This Row],[Number of new passenger cars]]</f>
        <v>0.83333333333333337</v>
      </c>
      <c r="J130" s="89"/>
      <c r="K130" s="90"/>
      <c r="L130" s="91"/>
      <c r="M130" s="91"/>
      <c r="N130" s="91"/>
      <c r="O130" s="91"/>
    </row>
    <row r="131" spans="2:15" hidden="1" outlineLevel="1" x14ac:dyDescent="0.3">
      <c r="B131" s="83">
        <v>2019</v>
      </c>
      <c r="C131" s="84" t="str">
        <f>CONCATENATE('[1]Vehicle Safety'!C131," ",'[1]Vehicle Safety'!D131)</f>
        <v>Kia Stonic</v>
      </c>
      <c r="D131" s="85">
        <v>1029</v>
      </c>
      <c r="E131" s="86"/>
      <c r="F131" s="86"/>
      <c r="G131" s="86">
        <v>1029</v>
      </c>
      <c r="H131" s="87">
        <f>(Table179[[#This Row],[Number of 4-star passenger cars]]+Table179[[#This Row],[Number of 5-star passenger cars]])/Table179[[#This Row],[Number of new passenger cars]]</f>
        <v>1</v>
      </c>
      <c r="I131" s="88">
        <f>+Table179[[#This Row],[Number of 5-star passenger cars]]/Table179[[#This Row],[Number of new passenger cars]]</f>
        <v>1</v>
      </c>
      <c r="J131" s="89"/>
      <c r="K131" s="90"/>
      <c r="L131" s="91"/>
      <c r="M131" s="91"/>
      <c r="N131" s="91"/>
      <c r="O131" s="91"/>
    </row>
    <row r="132" spans="2:15" hidden="1" outlineLevel="1" x14ac:dyDescent="0.3">
      <c r="B132" s="83">
        <v>2019</v>
      </c>
      <c r="C132" s="84" t="str">
        <f>CONCATENATE('[1]Vehicle Safety'!C132," ",'[1]Vehicle Safety'!D132)</f>
        <v>Lamborghini Aventador</v>
      </c>
      <c r="D132" s="85">
        <v>3</v>
      </c>
      <c r="E132" s="86"/>
      <c r="F132" s="86"/>
      <c r="G132" s="86"/>
      <c r="H132" s="87">
        <f>(Table179[[#This Row],[Number of 4-star passenger cars]]+Table179[[#This Row],[Number of 5-star passenger cars]])/Table179[[#This Row],[Number of new passenger cars]]</f>
        <v>0</v>
      </c>
      <c r="I132" s="88">
        <f>+Table179[[#This Row],[Number of 5-star passenger cars]]/Table179[[#This Row],[Number of new passenger cars]]</f>
        <v>0</v>
      </c>
      <c r="J132" s="89"/>
      <c r="K132" s="90"/>
      <c r="L132" s="91"/>
      <c r="M132" s="91"/>
      <c r="N132" s="91"/>
      <c r="O132" s="91"/>
    </row>
    <row r="133" spans="2:15" hidden="1" outlineLevel="1" x14ac:dyDescent="0.3">
      <c r="B133" s="83">
        <v>2019</v>
      </c>
      <c r="C133" s="84" t="str">
        <f>CONCATENATE('[1]Vehicle Safety'!C133," ",'[1]Vehicle Safety'!D133)</f>
        <v>Lamborghini Huracan</v>
      </c>
      <c r="D133" s="85">
        <v>5</v>
      </c>
      <c r="E133" s="86"/>
      <c r="F133" s="86"/>
      <c r="G133" s="86"/>
      <c r="H133" s="87">
        <f>(Table179[[#This Row],[Number of 4-star passenger cars]]+Table179[[#This Row],[Number of 5-star passenger cars]])/Table179[[#This Row],[Number of new passenger cars]]</f>
        <v>0</v>
      </c>
      <c r="I133" s="88">
        <f>+Table179[[#This Row],[Number of 5-star passenger cars]]/Table179[[#This Row],[Number of new passenger cars]]</f>
        <v>0</v>
      </c>
      <c r="J133" s="89"/>
      <c r="K133" s="90"/>
      <c r="L133" s="91"/>
      <c r="M133" s="91"/>
      <c r="N133" s="91"/>
      <c r="O133" s="91"/>
    </row>
    <row r="134" spans="2:15" hidden="1" outlineLevel="1" x14ac:dyDescent="0.3">
      <c r="B134" s="83">
        <v>2019</v>
      </c>
      <c r="C134" s="84" t="str">
        <f>CONCATENATE('[1]Vehicle Safety'!C134," ",'[1]Vehicle Safety'!D134)</f>
        <v>Lamborghini Urus</v>
      </c>
      <c r="D134" s="85">
        <v>13</v>
      </c>
      <c r="E134" s="86"/>
      <c r="F134" s="86"/>
      <c r="G134" s="86"/>
      <c r="H134" s="87">
        <f>(Table179[[#This Row],[Number of 4-star passenger cars]]+Table179[[#This Row],[Number of 5-star passenger cars]])/Table179[[#This Row],[Number of new passenger cars]]</f>
        <v>0</v>
      </c>
      <c r="I134" s="88">
        <f>+Table179[[#This Row],[Number of 5-star passenger cars]]/Table179[[#This Row],[Number of new passenger cars]]</f>
        <v>0</v>
      </c>
      <c r="J134" s="89"/>
      <c r="K134" s="90"/>
      <c r="L134" s="91"/>
      <c r="M134" s="91"/>
      <c r="N134" s="91"/>
      <c r="O134" s="91"/>
    </row>
    <row r="135" spans="2:15" hidden="1" outlineLevel="1" x14ac:dyDescent="0.3">
      <c r="B135" s="83">
        <v>2019</v>
      </c>
      <c r="C135" s="84" t="str">
        <f>CONCATENATE('[1]Vehicle Safety'!C135," ",'[1]Vehicle Safety'!D135)</f>
        <v>Land Rover Discovery</v>
      </c>
      <c r="D135" s="85">
        <v>8</v>
      </c>
      <c r="E135" s="86"/>
      <c r="F135" s="86"/>
      <c r="G135" s="86">
        <v>8</v>
      </c>
      <c r="H135" s="87">
        <f>(Table179[[#This Row],[Number of 4-star passenger cars]]+Table179[[#This Row],[Number of 5-star passenger cars]])/Table179[[#This Row],[Number of new passenger cars]]</f>
        <v>1</v>
      </c>
      <c r="I135" s="88">
        <f>+Table179[[#This Row],[Number of 5-star passenger cars]]/Table179[[#This Row],[Number of new passenger cars]]</f>
        <v>1</v>
      </c>
      <c r="J135" s="89"/>
      <c r="K135" s="90"/>
      <c r="L135" s="91"/>
      <c r="M135" s="91"/>
      <c r="N135" s="91"/>
      <c r="O135" s="91"/>
    </row>
    <row r="136" spans="2:15" hidden="1" outlineLevel="1" x14ac:dyDescent="0.3">
      <c r="B136" s="83">
        <v>2019</v>
      </c>
      <c r="C136" s="84" t="str">
        <f>CONCATENATE('[1]Vehicle Safety'!C136," ",'[1]Vehicle Safety'!D136)</f>
        <v>Land Rover Discovery Sport</v>
      </c>
      <c r="D136" s="85">
        <v>62</v>
      </c>
      <c r="E136" s="86"/>
      <c r="F136" s="86"/>
      <c r="G136" s="86">
        <v>33</v>
      </c>
      <c r="H136" s="87">
        <f>(Table179[[#This Row],[Number of 4-star passenger cars]]+Table179[[#This Row],[Number of 5-star passenger cars]])/Table179[[#This Row],[Number of new passenger cars]]</f>
        <v>0.532258064516129</v>
      </c>
      <c r="I136" s="88">
        <f>+Table179[[#This Row],[Number of 5-star passenger cars]]/Table179[[#This Row],[Number of new passenger cars]]</f>
        <v>0.532258064516129</v>
      </c>
      <c r="J136" s="89"/>
      <c r="K136" s="90"/>
      <c r="L136" s="91"/>
      <c r="M136" s="91"/>
      <c r="N136" s="91"/>
      <c r="O136" s="91"/>
    </row>
    <row r="137" spans="2:15" hidden="1" outlineLevel="1" x14ac:dyDescent="0.3">
      <c r="B137" s="83">
        <v>2019</v>
      </c>
      <c r="C137" s="84" t="str">
        <f>CONCATENATE('[1]Vehicle Safety'!C137," ",'[1]Vehicle Safety'!D137)</f>
        <v>Land Rover Range Rover</v>
      </c>
      <c r="D137" s="85">
        <v>45</v>
      </c>
      <c r="E137" s="86"/>
      <c r="F137" s="86"/>
      <c r="G137" s="86"/>
      <c r="H137" s="87">
        <f>(Table179[[#This Row],[Number of 4-star passenger cars]]+Table179[[#This Row],[Number of 5-star passenger cars]])/Table179[[#This Row],[Number of new passenger cars]]</f>
        <v>0</v>
      </c>
      <c r="I137" s="88">
        <f>+Table179[[#This Row],[Number of 5-star passenger cars]]/Table179[[#This Row],[Number of new passenger cars]]</f>
        <v>0</v>
      </c>
      <c r="J137" s="89"/>
      <c r="K137" s="90"/>
      <c r="L137" s="91"/>
      <c r="M137" s="91"/>
      <c r="N137" s="91"/>
      <c r="O137" s="91"/>
    </row>
    <row r="138" spans="2:15" hidden="1" outlineLevel="1" x14ac:dyDescent="0.3">
      <c r="B138" s="83">
        <v>2019</v>
      </c>
      <c r="C138" s="84" t="str">
        <f>CONCATENATE('[1]Vehicle Safety'!C138," ",'[1]Vehicle Safety'!D138)</f>
        <v>Land Rover Range Rover Evoque</v>
      </c>
      <c r="D138" s="85">
        <v>148</v>
      </c>
      <c r="E138" s="86"/>
      <c r="F138" s="86"/>
      <c r="G138" s="86">
        <v>104</v>
      </c>
      <c r="H138" s="87">
        <f>(Table179[[#This Row],[Number of 4-star passenger cars]]+Table179[[#This Row],[Number of 5-star passenger cars]])/Table179[[#This Row],[Number of new passenger cars]]</f>
        <v>0.70270270270270274</v>
      </c>
      <c r="I138" s="88">
        <f>+Table179[[#This Row],[Number of 5-star passenger cars]]/Table179[[#This Row],[Number of new passenger cars]]</f>
        <v>0.70270270270270274</v>
      </c>
      <c r="J138" s="89"/>
      <c r="K138" s="90"/>
      <c r="L138" s="91"/>
      <c r="M138" s="91"/>
      <c r="N138" s="91"/>
      <c r="O138" s="91"/>
    </row>
    <row r="139" spans="2:15" hidden="1" outlineLevel="1" x14ac:dyDescent="0.3">
      <c r="B139" s="83">
        <v>2019</v>
      </c>
      <c r="C139" s="84" t="str">
        <f>CONCATENATE('[1]Vehicle Safety'!C139," ",'[1]Vehicle Safety'!D139)</f>
        <v>Land Rover Range Rover Sport</v>
      </c>
      <c r="D139" s="85">
        <v>226</v>
      </c>
      <c r="E139" s="86"/>
      <c r="F139" s="86"/>
      <c r="G139" s="86"/>
      <c r="H139" s="87">
        <f>(Table179[[#This Row],[Number of 4-star passenger cars]]+Table179[[#This Row],[Number of 5-star passenger cars]])/Table179[[#This Row],[Number of new passenger cars]]</f>
        <v>0</v>
      </c>
      <c r="I139" s="88">
        <f>+Table179[[#This Row],[Number of 5-star passenger cars]]/Table179[[#This Row],[Number of new passenger cars]]</f>
        <v>0</v>
      </c>
      <c r="J139" s="89"/>
      <c r="K139" s="90"/>
      <c r="L139" s="91"/>
      <c r="M139" s="91"/>
      <c r="N139" s="91"/>
      <c r="O139" s="91"/>
    </row>
    <row r="140" spans="2:15" hidden="1" outlineLevel="1" x14ac:dyDescent="0.3">
      <c r="B140" s="83">
        <v>2019</v>
      </c>
      <c r="C140" s="84" t="str">
        <f>CONCATENATE('[1]Vehicle Safety'!C140," ",'[1]Vehicle Safety'!D140)</f>
        <v>Land Rover Range Rover Velar</v>
      </c>
      <c r="D140" s="85">
        <v>94</v>
      </c>
      <c r="E140" s="86"/>
      <c r="F140" s="86"/>
      <c r="G140" s="86">
        <v>78</v>
      </c>
      <c r="H140" s="87">
        <f>(Table179[[#This Row],[Number of 4-star passenger cars]]+Table179[[#This Row],[Number of 5-star passenger cars]])/Table179[[#This Row],[Number of new passenger cars]]</f>
        <v>0.82978723404255317</v>
      </c>
      <c r="I140" s="88">
        <f>+Table179[[#This Row],[Number of 5-star passenger cars]]/Table179[[#This Row],[Number of new passenger cars]]</f>
        <v>0.82978723404255317</v>
      </c>
      <c r="J140" s="89"/>
      <c r="K140" s="90"/>
      <c r="L140" s="91"/>
      <c r="M140" s="91"/>
      <c r="N140" s="91"/>
      <c r="O140" s="91"/>
    </row>
    <row r="141" spans="2:15" hidden="1" outlineLevel="1" x14ac:dyDescent="0.3">
      <c r="B141" s="83">
        <v>2019</v>
      </c>
      <c r="C141" s="84" t="str">
        <f>CONCATENATE('[1]Vehicle Safety'!C141," ",'[1]Vehicle Safety'!D141)</f>
        <v>Lexus CT</v>
      </c>
      <c r="D141" s="85">
        <v>56</v>
      </c>
      <c r="E141" s="86"/>
      <c r="F141" s="86"/>
      <c r="G141" s="86"/>
      <c r="H141" s="87">
        <f>(Table179[[#This Row],[Number of 4-star passenger cars]]+Table179[[#This Row],[Number of 5-star passenger cars]])/Table179[[#This Row],[Number of new passenger cars]]</f>
        <v>0</v>
      </c>
      <c r="I141" s="88">
        <f>+Table179[[#This Row],[Number of 5-star passenger cars]]/Table179[[#This Row],[Number of new passenger cars]]</f>
        <v>0</v>
      </c>
      <c r="J141" s="89"/>
      <c r="K141" s="90"/>
      <c r="L141" s="91"/>
      <c r="M141" s="91"/>
      <c r="N141" s="91"/>
      <c r="O141" s="91"/>
    </row>
    <row r="142" spans="2:15" hidden="1" outlineLevel="1" x14ac:dyDescent="0.3">
      <c r="B142" s="83">
        <v>2019</v>
      </c>
      <c r="C142" s="84" t="str">
        <f>CONCATENATE('[1]Vehicle Safety'!C142," ",'[1]Vehicle Safety'!D142)</f>
        <v>Lexus ES</v>
      </c>
      <c r="D142" s="85">
        <v>80</v>
      </c>
      <c r="E142" s="86"/>
      <c r="F142" s="86"/>
      <c r="G142" s="86">
        <v>80</v>
      </c>
      <c r="H142" s="87">
        <f>(Table179[[#This Row],[Number of 4-star passenger cars]]+Table179[[#This Row],[Number of 5-star passenger cars]])/Table179[[#This Row],[Number of new passenger cars]]</f>
        <v>1</v>
      </c>
      <c r="I142" s="88">
        <f>+Table179[[#This Row],[Number of 5-star passenger cars]]/Table179[[#This Row],[Number of new passenger cars]]</f>
        <v>1</v>
      </c>
      <c r="J142" s="89"/>
      <c r="K142" s="90"/>
      <c r="L142" s="91"/>
      <c r="M142" s="91"/>
      <c r="N142" s="91"/>
      <c r="O142" s="91"/>
    </row>
    <row r="143" spans="2:15" hidden="1" outlineLevel="1" x14ac:dyDescent="0.3">
      <c r="B143" s="83">
        <v>2019</v>
      </c>
      <c r="C143" s="84" t="str">
        <f>CONCATENATE('[1]Vehicle Safety'!C143," ",'[1]Vehicle Safety'!D143)</f>
        <v>Lexus IS</v>
      </c>
      <c r="D143" s="85">
        <v>104</v>
      </c>
      <c r="E143" s="86"/>
      <c r="F143" s="86"/>
      <c r="G143" s="86">
        <v>104</v>
      </c>
      <c r="H143" s="87">
        <f>(Table179[[#This Row],[Number of 4-star passenger cars]]+Table179[[#This Row],[Number of 5-star passenger cars]])/Table179[[#This Row],[Number of new passenger cars]]</f>
        <v>1</v>
      </c>
      <c r="I143" s="88">
        <f>+Table179[[#This Row],[Number of 5-star passenger cars]]/Table179[[#This Row],[Number of new passenger cars]]</f>
        <v>1</v>
      </c>
      <c r="J143" s="89"/>
      <c r="K143" s="90"/>
      <c r="L143" s="91"/>
      <c r="M143" s="91"/>
      <c r="N143" s="91"/>
      <c r="O143" s="91"/>
    </row>
    <row r="144" spans="2:15" hidden="1" outlineLevel="1" x14ac:dyDescent="0.3">
      <c r="B144" s="83">
        <v>2019</v>
      </c>
      <c r="C144" s="84" t="str">
        <f>CONCATENATE('[1]Vehicle Safety'!C144," ",'[1]Vehicle Safety'!D144)</f>
        <v>Lexus LC</v>
      </c>
      <c r="D144" s="85">
        <v>6</v>
      </c>
      <c r="E144" s="86"/>
      <c r="F144" s="86"/>
      <c r="G144" s="86"/>
      <c r="H144" s="87">
        <f>(Table179[[#This Row],[Number of 4-star passenger cars]]+Table179[[#This Row],[Number of 5-star passenger cars]])/Table179[[#This Row],[Number of new passenger cars]]</f>
        <v>0</v>
      </c>
      <c r="I144" s="88">
        <f>+Table179[[#This Row],[Number of 5-star passenger cars]]/Table179[[#This Row],[Number of new passenger cars]]</f>
        <v>0</v>
      </c>
      <c r="J144" s="89"/>
      <c r="K144" s="90"/>
      <c r="L144" s="91"/>
      <c r="M144" s="91"/>
      <c r="N144" s="91"/>
      <c r="O144" s="91"/>
    </row>
    <row r="145" spans="2:15" hidden="1" outlineLevel="1" x14ac:dyDescent="0.3">
      <c r="B145" s="83">
        <v>2019</v>
      </c>
      <c r="C145" s="84" t="str">
        <f>CONCATENATE('[1]Vehicle Safety'!C145," ",'[1]Vehicle Safety'!D145)</f>
        <v>Lexus LS</v>
      </c>
      <c r="D145" s="85">
        <v>3</v>
      </c>
      <c r="E145" s="86"/>
      <c r="F145" s="86"/>
      <c r="G145" s="86"/>
      <c r="H145" s="87">
        <f>(Table179[[#This Row],[Number of 4-star passenger cars]]+Table179[[#This Row],[Number of 5-star passenger cars]])/Table179[[#This Row],[Number of new passenger cars]]</f>
        <v>0</v>
      </c>
      <c r="I145" s="88">
        <f>+Table179[[#This Row],[Number of 5-star passenger cars]]/Table179[[#This Row],[Number of new passenger cars]]</f>
        <v>0</v>
      </c>
      <c r="J145" s="89"/>
      <c r="K145" s="90"/>
      <c r="L145" s="91"/>
      <c r="M145" s="91"/>
      <c r="N145" s="91"/>
      <c r="O145" s="91"/>
    </row>
    <row r="146" spans="2:15" hidden="1" outlineLevel="1" x14ac:dyDescent="0.3">
      <c r="B146" s="83">
        <v>2019</v>
      </c>
      <c r="C146" s="84" t="str">
        <f>CONCATENATE('[1]Vehicle Safety'!C146," ",'[1]Vehicle Safety'!D146)</f>
        <v>Lexus NX</v>
      </c>
      <c r="D146" s="85">
        <v>78</v>
      </c>
      <c r="E146" s="86"/>
      <c r="F146" s="86"/>
      <c r="G146" s="86">
        <v>78</v>
      </c>
      <c r="H146" s="87">
        <f>(Table179[[#This Row],[Number of 4-star passenger cars]]+Table179[[#This Row],[Number of 5-star passenger cars]])/Table179[[#This Row],[Number of new passenger cars]]</f>
        <v>1</v>
      </c>
      <c r="I146" s="88">
        <f>+Table179[[#This Row],[Number of 5-star passenger cars]]/Table179[[#This Row],[Number of new passenger cars]]</f>
        <v>1</v>
      </c>
      <c r="J146" s="89"/>
      <c r="K146" s="90"/>
      <c r="L146" s="91"/>
      <c r="M146" s="91"/>
      <c r="N146" s="91"/>
      <c r="O146" s="91"/>
    </row>
    <row r="147" spans="2:15" hidden="1" outlineLevel="1" x14ac:dyDescent="0.3">
      <c r="B147" s="83">
        <v>2019</v>
      </c>
      <c r="C147" s="84" t="str">
        <f>CONCATENATE('[1]Vehicle Safety'!C147," ",'[1]Vehicle Safety'!D147)</f>
        <v>Lexus RC</v>
      </c>
      <c r="D147" s="85">
        <v>26</v>
      </c>
      <c r="E147" s="86"/>
      <c r="F147" s="86"/>
      <c r="G147" s="86"/>
      <c r="H147" s="87">
        <f>(Table179[[#This Row],[Number of 4-star passenger cars]]+Table179[[#This Row],[Number of 5-star passenger cars]])/Table179[[#This Row],[Number of new passenger cars]]</f>
        <v>0</v>
      </c>
      <c r="I147" s="88">
        <f>+Table179[[#This Row],[Number of 5-star passenger cars]]/Table179[[#This Row],[Number of new passenger cars]]</f>
        <v>0</v>
      </c>
      <c r="J147" s="89"/>
      <c r="K147" s="90"/>
      <c r="L147" s="91"/>
      <c r="M147" s="91"/>
      <c r="N147" s="91"/>
      <c r="O147" s="91"/>
    </row>
    <row r="148" spans="2:15" hidden="1" outlineLevel="1" x14ac:dyDescent="0.3">
      <c r="B148" s="83">
        <v>2019</v>
      </c>
      <c r="C148" s="84" t="str">
        <f>CONCATENATE('[1]Vehicle Safety'!C148," ",'[1]Vehicle Safety'!D148)</f>
        <v>Lexus RX</v>
      </c>
      <c r="D148" s="85">
        <v>12</v>
      </c>
      <c r="E148" s="86"/>
      <c r="F148" s="86"/>
      <c r="G148" s="86">
        <v>12</v>
      </c>
      <c r="H148" s="87">
        <f>(Table179[[#This Row],[Number of 4-star passenger cars]]+Table179[[#This Row],[Number of 5-star passenger cars]])/Table179[[#This Row],[Number of new passenger cars]]</f>
        <v>1</v>
      </c>
      <c r="I148" s="88">
        <f>+Table179[[#This Row],[Number of 5-star passenger cars]]/Table179[[#This Row],[Number of new passenger cars]]</f>
        <v>1</v>
      </c>
      <c r="J148" s="89"/>
      <c r="K148" s="90"/>
      <c r="L148" s="91"/>
      <c r="M148" s="91"/>
      <c r="N148" s="91"/>
      <c r="O148" s="91"/>
    </row>
    <row r="149" spans="2:15" hidden="1" outlineLevel="1" x14ac:dyDescent="0.3">
      <c r="B149" s="83">
        <v>2019</v>
      </c>
      <c r="C149" s="84" t="str">
        <f>CONCATENATE('[1]Vehicle Safety'!C149," ",'[1]Vehicle Safety'!D149)</f>
        <v>Lexus UX</v>
      </c>
      <c r="D149" s="85">
        <v>143</v>
      </c>
      <c r="E149" s="86"/>
      <c r="F149" s="86"/>
      <c r="G149" s="86">
        <v>143</v>
      </c>
      <c r="H149" s="87">
        <f>(Table179[[#This Row],[Number of 4-star passenger cars]]+Table179[[#This Row],[Number of 5-star passenger cars]])/Table179[[#This Row],[Number of new passenger cars]]</f>
        <v>1</v>
      </c>
      <c r="I149" s="88">
        <f>+Table179[[#This Row],[Number of 5-star passenger cars]]/Table179[[#This Row],[Number of new passenger cars]]</f>
        <v>1</v>
      </c>
      <c r="J149" s="89"/>
      <c r="K149" s="90"/>
      <c r="L149" s="91"/>
      <c r="M149" s="91"/>
      <c r="N149" s="91"/>
      <c r="O149" s="91"/>
    </row>
    <row r="150" spans="2:15" hidden="1" outlineLevel="1" x14ac:dyDescent="0.3">
      <c r="B150" s="83">
        <v>2019</v>
      </c>
      <c r="C150" s="84" t="str">
        <f>CONCATENATE('[1]Vehicle Safety'!C150," ",'[1]Vehicle Safety'!D150)</f>
        <v>Maserati Ghibli</v>
      </c>
      <c r="D150" s="85">
        <v>8</v>
      </c>
      <c r="E150" s="86"/>
      <c r="F150" s="86"/>
      <c r="G150" s="86">
        <v>8</v>
      </c>
      <c r="H150" s="87">
        <f>(Table179[[#This Row],[Number of 4-star passenger cars]]+Table179[[#This Row],[Number of 5-star passenger cars]])/Table179[[#This Row],[Number of new passenger cars]]</f>
        <v>1</v>
      </c>
      <c r="I150" s="88">
        <f>+Table179[[#This Row],[Number of 5-star passenger cars]]/Table179[[#This Row],[Number of new passenger cars]]</f>
        <v>1</v>
      </c>
      <c r="J150" s="89"/>
      <c r="K150" s="90"/>
      <c r="L150" s="91"/>
      <c r="M150" s="91"/>
      <c r="N150" s="91"/>
      <c r="O150" s="91"/>
    </row>
    <row r="151" spans="2:15" hidden="1" outlineLevel="1" x14ac:dyDescent="0.3">
      <c r="B151" s="83">
        <v>2019</v>
      </c>
      <c r="C151" s="84" t="str">
        <f>CONCATENATE('[1]Vehicle Safety'!C151," ",'[1]Vehicle Safety'!D151)</f>
        <v>Maserati GranTurismo</v>
      </c>
      <c r="D151" s="85">
        <v>1</v>
      </c>
      <c r="E151" s="86"/>
      <c r="F151" s="86"/>
      <c r="G151" s="86"/>
      <c r="H151" s="87">
        <f>(Table179[[#This Row],[Number of 4-star passenger cars]]+Table179[[#This Row],[Number of 5-star passenger cars]])/Table179[[#This Row],[Number of new passenger cars]]</f>
        <v>0</v>
      </c>
      <c r="I151" s="88">
        <f>+Table179[[#This Row],[Number of 5-star passenger cars]]/Table179[[#This Row],[Number of new passenger cars]]</f>
        <v>0</v>
      </c>
      <c r="J151" s="89"/>
      <c r="K151" s="90"/>
      <c r="L151" s="91"/>
      <c r="M151" s="91"/>
      <c r="N151" s="91"/>
      <c r="O151" s="91"/>
    </row>
    <row r="152" spans="2:15" hidden="1" outlineLevel="1" x14ac:dyDescent="0.3">
      <c r="B152" s="83">
        <v>2019</v>
      </c>
      <c r="C152" s="84" t="str">
        <f>CONCATENATE('[1]Vehicle Safety'!C152," ",'[1]Vehicle Safety'!D152)</f>
        <v>Maserati Levante</v>
      </c>
      <c r="D152" s="85">
        <v>9</v>
      </c>
      <c r="E152" s="86"/>
      <c r="F152" s="86"/>
      <c r="G152" s="86"/>
      <c r="H152" s="87">
        <f>(Table179[[#This Row],[Number of 4-star passenger cars]]+Table179[[#This Row],[Number of 5-star passenger cars]])/Table179[[#This Row],[Number of new passenger cars]]</f>
        <v>0</v>
      </c>
      <c r="I152" s="88">
        <f>+Table179[[#This Row],[Number of 5-star passenger cars]]/Table179[[#This Row],[Number of new passenger cars]]</f>
        <v>0</v>
      </c>
      <c r="J152" s="89"/>
      <c r="K152" s="90"/>
      <c r="L152" s="91"/>
      <c r="M152" s="91"/>
      <c r="N152" s="91"/>
      <c r="O152" s="91"/>
    </row>
    <row r="153" spans="2:15" hidden="1" outlineLevel="1" x14ac:dyDescent="0.3">
      <c r="B153" s="83">
        <v>2019</v>
      </c>
      <c r="C153" s="84" t="str">
        <f>CONCATENATE('[1]Vehicle Safety'!C153," ",'[1]Vehicle Safety'!D153)</f>
        <v>Mazda 2</v>
      </c>
      <c r="D153" s="85">
        <v>692</v>
      </c>
      <c r="E153" s="86"/>
      <c r="F153" s="86">
        <v>690</v>
      </c>
      <c r="G153" s="86"/>
      <c r="H153" s="87">
        <f>(Table179[[#This Row],[Number of 4-star passenger cars]]+Table179[[#This Row],[Number of 5-star passenger cars]])/Table179[[#This Row],[Number of new passenger cars]]</f>
        <v>0.99710982658959535</v>
      </c>
      <c r="I153" s="88">
        <f>+Table179[[#This Row],[Number of 5-star passenger cars]]/Table179[[#This Row],[Number of new passenger cars]]</f>
        <v>0</v>
      </c>
      <c r="J153" s="89"/>
      <c r="K153" s="90"/>
      <c r="L153" s="91"/>
      <c r="M153" s="91"/>
      <c r="N153" s="91"/>
      <c r="O153" s="91"/>
    </row>
    <row r="154" spans="2:15" hidden="1" outlineLevel="1" x14ac:dyDescent="0.3">
      <c r="B154" s="83">
        <v>2019</v>
      </c>
      <c r="C154" s="84" t="str">
        <f>CONCATENATE('[1]Vehicle Safety'!C154," ",'[1]Vehicle Safety'!D154)</f>
        <v>Mazda 3</v>
      </c>
      <c r="D154" s="85">
        <v>371</v>
      </c>
      <c r="E154" s="86"/>
      <c r="F154" s="86"/>
      <c r="G154" s="86">
        <v>322</v>
      </c>
      <c r="H154" s="87">
        <f>(Table179[[#This Row],[Number of 4-star passenger cars]]+Table179[[#This Row],[Number of 5-star passenger cars]])/Table179[[#This Row],[Number of new passenger cars]]</f>
        <v>0.86792452830188682</v>
      </c>
      <c r="I154" s="88">
        <f>+Table179[[#This Row],[Number of 5-star passenger cars]]/Table179[[#This Row],[Number of new passenger cars]]</f>
        <v>0.86792452830188682</v>
      </c>
      <c r="J154" s="89"/>
      <c r="K154" s="90"/>
      <c r="L154" s="91"/>
      <c r="M154" s="91"/>
      <c r="N154" s="91"/>
      <c r="O154" s="91"/>
    </row>
    <row r="155" spans="2:15" hidden="1" outlineLevel="1" x14ac:dyDescent="0.3">
      <c r="B155" s="83">
        <v>2019</v>
      </c>
      <c r="C155" s="84" t="str">
        <f>CONCATENATE('[1]Vehicle Safety'!C155," ",'[1]Vehicle Safety'!D155)</f>
        <v>Mazda 6</v>
      </c>
      <c r="D155" s="85">
        <v>58</v>
      </c>
      <c r="E155" s="86"/>
      <c r="F155" s="86"/>
      <c r="G155" s="86">
        <v>46</v>
      </c>
      <c r="H155" s="87">
        <f>(Table179[[#This Row],[Number of 4-star passenger cars]]+Table179[[#This Row],[Number of 5-star passenger cars]])/Table179[[#This Row],[Number of new passenger cars]]</f>
        <v>0.7931034482758621</v>
      </c>
      <c r="I155" s="88">
        <f>+Table179[[#This Row],[Number of 5-star passenger cars]]/Table179[[#This Row],[Number of new passenger cars]]</f>
        <v>0.7931034482758621</v>
      </c>
      <c r="J155" s="89"/>
      <c r="K155" s="90"/>
      <c r="L155" s="91"/>
      <c r="M155" s="91"/>
      <c r="N155" s="91"/>
      <c r="O155" s="91"/>
    </row>
    <row r="156" spans="2:15" hidden="1" outlineLevel="1" x14ac:dyDescent="0.3">
      <c r="B156" s="83">
        <v>2019</v>
      </c>
      <c r="C156" s="84" t="str">
        <f>CONCATENATE('[1]Vehicle Safety'!C156," ",'[1]Vehicle Safety'!D156)</f>
        <v>Mazda CX-3</v>
      </c>
      <c r="D156" s="85">
        <v>872</v>
      </c>
      <c r="E156" s="86"/>
      <c r="F156" s="86">
        <v>870</v>
      </c>
      <c r="G156" s="86"/>
      <c r="H156" s="87">
        <f>(Table179[[#This Row],[Number of 4-star passenger cars]]+Table179[[#This Row],[Number of 5-star passenger cars]])/Table179[[#This Row],[Number of new passenger cars]]</f>
        <v>0.99770642201834858</v>
      </c>
      <c r="I156" s="88">
        <f>+Table179[[#This Row],[Number of 5-star passenger cars]]/Table179[[#This Row],[Number of new passenger cars]]</f>
        <v>0</v>
      </c>
      <c r="J156" s="89"/>
      <c r="K156" s="90"/>
      <c r="L156" s="91"/>
      <c r="M156" s="91"/>
      <c r="N156" s="91"/>
      <c r="O156" s="91"/>
    </row>
    <row r="157" spans="2:15" hidden="1" outlineLevel="1" x14ac:dyDescent="0.3">
      <c r="B157" s="83">
        <v>2019</v>
      </c>
      <c r="C157" s="84" t="str">
        <f>CONCATENATE('[1]Vehicle Safety'!C157," ",'[1]Vehicle Safety'!D157)</f>
        <v>Mazda CX-30</v>
      </c>
      <c r="D157" s="85">
        <v>329</v>
      </c>
      <c r="E157" s="86"/>
      <c r="F157" s="86"/>
      <c r="G157" s="86">
        <v>329</v>
      </c>
      <c r="H157" s="87">
        <f>(Table179[[#This Row],[Number of 4-star passenger cars]]+Table179[[#This Row],[Number of 5-star passenger cars]])/Table179[[#This Row],[Number of new passenger cars]]</f>
        <v>1</v>
      </c>
      <c r="I157" s="88">
        <f>+Table179[[#This Row],[Number of 5-star passenger cars]]/Table179[[#This Row],[Number of new passenger cars]]</f>
        <v>1</v>
      </c>
      <c r="J157" s="89"/>
      <c r="K157" s="90"/>
      <c r="L157" s="91"/>
      <c r="M157" s="91"/>
      <c r="N157" s="91"/>
      <c r="O157" s="91"/>
    </row>
    <row r="158" spans="2:15" hidden="1" outlineLevel="1" x14ac:dyDescent="0.3">
      <c r="B158" s="83">
        <v>2019</v>
      </c>
      <c r="C158" s="84" t="str">
        <f>CONCATENATE('[1]Vehicle Safety'!C158," ",'[1]Vehicle Safety'!D158)</f>
        <v>Mazda CX-5</v>
      </c>
      <c r="D158" s="85">
        <v>416</v>
      </c>
      <c r="E158" s="86"/>
      <c r="F158" s="86"/>
      <c r="G158" s="86">
        <v>416</v>
      </c>
      <c r="H158" s="87">
        <f>(Table179[[#This Row],[Number of 4-star passenger cars]]+Table179[[#This Row],[Number of 5-star passenger cars]])/Table179[[#This Row],[Number of new passenger cars]]</f>
        <v>1</v>
      </c>
      <c r="I158" s="88">
        <f>+Table179[[#This Row],[Number of 5-star passenger cars]]/Table179[[#This Row],[Number of new passenger cars]]</f>
        <v>1</v>
      </c>
      <c r="J158" s="89"/>
      <c r="K158" s="90"/>
      <c r="L158" s="91"/>
      <c r="M158" s="91"/>
      <c r="N158" s="91"/>
      <c r="O158" s="91"/>
    </row>
    <row r="159" spans="2:15" hidden="1" outlineLevel="1" x14ac:dyDescent="0.3">
      <c r="B159" s="83">
        <v>2019</v>
      </c>
      <c r="C159" s="84" t="str">
        <f>CONCATENATE('[1]Vehicle Safety'!C159," ",'[1]Vehicle Safety'!D159)</f>
        <v>Mazda MX-5</v>
      </c>
      <c r="D159" s="85">
        <v>337</v>
      </c>
      <c r="E159" s="86"/>
      <c r="F159" s="86">
        <v>210</v>
      </c>
      <c r="G159" s="86"/>
      <c r="H159" s="87">
        <f>(Table179[[#This Row],[Number of 4-star passenger cars]]+Table179[[#This Row],[Number of 5-star passenger cars]])/Table179[[#This Row],[Number of new passenger cars]]</f>
        <v>0.62314540059347179</v>
      </c>
      <c r="I159" s="88">
        <f>+Table179[[#This Row],[Number of 5-star passenger cars]]/Table179[[#This Row],[Number of new passenger cars]]</f>
        <v>0</v>
      </c>
      <c r="J159" s="89"/>
      <c r="K159" s="90"/>
      <c r="L159" s="91"/>
      <c r="M159" s="91"/>
      <c r="N159" s="91"/>
      <c r="O159" s="91"/>
    </row>
    <row r="160" spans="2:15" hidden="1" outlineLevel="1" x14ac:dyDescent="0.3">
      <c r="B160" s="83">
        <v>2019</v>
      </c>
      <c r="C160" s="84" t="str">
        <f>CONCATENATE('[1]Vehicle Safety'!C160," ",'[1]Vehicle Safety'!D160)</f>
        <v>McLaren 600LT</v>
      </c>
      <c r="D160" s="85">
        <v>1</v>
      </c>
      <c r="E160" s="86"/>
      <c r="F160" s="86"/>
      <c r="G160" s="86"/>
      <c r="H160" s="87">
        <f>(Table179[[#This Row],[Number of 4-star passenger cars]]+Table179[[#This Row],[Number of 5-star passenger cars]])/Table179[[#This Row],[Number of new passenger cars]]</f>
        <v>0</v>
      </c>
      <c r="I160" s="88">
        <f>+Table179[[#This Row],[Number of 5-star passenger cars]]/Table179[[#This Row],[Number of new passenger cars]]</f>
        <v>0</v>
      </c>
      <c r="J160" s="89"/>
      <c r="K160" s="90"/>
      <c r="L160" s="91"/>
      <c r="M160" s="91"/>
      <c r="N160" s="91"/>
      <c r="O160" s="91"/>
    </row>
    <row r="161" spans="2:15" hidden="1" outlineLevel="1" x14ac:dyDescent="0.3">
      <c r="B161" s="83">
        <v>2019</v>
      </c>
      <c r="C161" s="84" t="str">
        <f>CONCATENATE('[1]Vehicle Safety'!C161," ",'[1]Vehicle Safety'!D161)</f>
        <v>McLaren Senna</v>
      </c>
      <c r="D161" s="85">
        <v>1</v>
      </c>
      <c r="E161" s="86"/>
      <c r="F161" s="86"/>
      <c r="G161" s="86"/>
      <c r="H161" s="87">
        <f>(Table179[[#This Row],[Number of 4-star passenger cars]]+Table179[[#This Row],[Number of 5-star passenger cars]])/Table179[[#This Row],[Number of new passenger cars]]</f>
        <v>0</v>
      </c>
      <c r="I161" s="88">
        <f>+Table179[[#This Row],[Number of 5-star passenger cars]]/Table179[[#This Row],[Number of new passenger cars]]</f>
        <v>0</v>
      </c>
      <c r="J161" s="89"/>
      <c r="K161" s="90"/>
      <c r="L161" s="91"/>
      <c r="M161" s="91"/>
      <c r="N161" s="91"/>
      <c r="O161" s="91"/>
    </row>
    <row r="162" spans="2:15" hidden="1" outlineLevel="1" x14ac:dyDescent="0.3">
      <c r="B162" s="83">
        <v>2019</v>
      </c>
      <c r="C162" s="84" t="str">
        <f>CONCATENATE('[1]Vehicle Safety'!C162," ",'[1]Vehicle Safety'!D162)</f>
        <v>Mercedes SLC</v>
      </c>
      <c r="D162" s="85">
        <v>13</v>
      </c>
      <c r="E162" s="86"/>
      <c r="F162" s="86"/>
      <c r="G162" s="86"/>
      <c r="H162" s="87">
        <f>(Table179[[#This Row],[Number of 4-star passenger cars]]+Table179[[#This Row],[Number of 5-star passenger cars]])/Table179[[#This Row],[Number of new passenger cars]]</f>
        <v>0</v>
      </c>
      <c r="I162" s="88">
        <f>+Table179[[#This Row],[Number of 5-star passenger cars]]/Table179[[#This Row],[Number of new passenger cars]]</f>
        <v>0</v>
      </c>
      <c r="J162" s="89"/>
      <c r="K162" s="90"/>
      <c r="L162" s="91"/>
      <c r="M162" s="91"/>
      <c r="N162" s="91"/>
      <c r="O162" s="91"/>
    </row>
    <row r="163" spans="2:15" hidden="1" outlineLevel="1" x14ac:dyDescent="0.3">
      <c r="B163" s="83">
        <v>2019</v>
      </c>
      <c r="C163" s="84" t="str">
        <f>CONCATENATE('[1]Vehicle Safety'!C163," ",'[1]Vehicle Safety'!D163)</f>
        <v>Mercedes-Benz A-Class</v>
      </c>
      <c r="D163" s="85">
        <v>7831</v>
      </c>
      <c r="E163" s="86"/>
      <c r="F163" s="86"/>
      <c r="G163" s="86">
        <v>7830</v>
      </c>
      <c r="H163" s="87">
        <f>(Table179[[#This Row],[Number of 4-star passenger cars]]+Table179[[#This Row],[Number of 5-star passenger cars]])/Table179[[#This Row],[Number of new passenger cars]]</f>
        <v>0.99987230238794533</v>
      </c>
      <c r="I163" s="88">
        <f>+Table179[[#This Row],[Number of 5-star passenger cars]]/Table179[[#This Row],[Number of new passenger cars]]</f>
        <v>0.99987230238794533</v>
      </c>
      <c r="J163" s="89"/>
      <c r="K163" s="90"/>
      <c r="L163" s="91"/>
      <c r="M163" s="91"/>
      <c r="N163" s="91"/>
      <c r="O163" s="91"/>
    </row>
    <row r="164" spans="2:15" hidden="1" outlineLevel="1" x14ac:dyDescent="0.3">
      <c r="B164" s="83">
        <v>2019</v>
      </c>
      <c r="C164" s="84" t="str">
        <f>CONCATENATE('[1]Vehicle Safety'!C164," ",'[1]Vehicle Safety'!D164)</f>
        <v>Mercedes-Benz AMG GT</v>
      </c>
      <c r="D164" s="85">
        <v>142</v>
      </c>
      <c r="E164" s="86"/>
      <c r="F164" s="86"/>
      <c r="G164" s="86"/>
      <c r="H164" s="87">
        <f>(Table179[[#This Row],[Number of 4-star passenger cars]]+Table179[[#This Row],[Number of 5-star passenger cars]])/Table179[[#This Row],[Number of new passenger cars]]</f>
        <v>0</v>
      </c>
      <c r="I164" s="88">
        <f>+Table179[[#This Row],[Number of 5-star passenger cars]]/Table179[[#This Row],[Number of new passenger cars]]</f>
        <v>0</v>
      </c>
      <c r="J164" s="89"/>
      <c r="K164" s="90"/>
      <c r="L164" s="91"/>
      <c r="M164" s="91"/>
      <c r="N164" s="91"/>
      <c r="O164" s="91"/>
    </row>
    <row r="165" spans="2:15" hidden="1" outlineLevel="1" x14ac:dyDescent="0.3">
      <c r="B165" s="83">
        <v>2019</v>
      </c>
      <c r="C165" s="84" t="str">
        <f>CONCATENATE('[1]Vehicle Safety'!C165," ",'[1]Vehicle Safety'!D165)</f>
        <v>Mercedes-Benz B-Class</v>
      </c>
      <c r="D165" s="85">
        <v>808</v>
      </c>
      <c r="E165" s="86"/>
      <c r="F165" s="86"/>
      <c r="G165" s="86">
        <v>807</v>
      </c>
      <c r="H165" s="87">
        <f>(Table179[[#This Row],[Number of 4-star passenger cars]]+Table179[[#This Row],[Number of 5-star passenger cars]])/Table179[[#This Row],[Number of new passenger cars]]</f>
        <v>0.99876237623762376</v>
      </c>
      <c r="I165" s="88">
        <f>+Table179[[#This Row],[Number of 5-star passenger cars]]/Table179[[#This Row],[Number of new passenger cars]]</f>
        <v>0.99876237623762376</v>
      </c>
      <c r="J165" s="89"/>
      <c r="K165" s="90"/>
      <c r="L165" s="91"/>
      <c r="M165" s="91"/>
      <c r="N165" s="91"/>
      <c r="O165" s="91"/>
    </row>
    <row r="166" spans="2:15" hidden="1" outlineLevel="1" x14ac:dyDescent="0.3">
      <c r="B166" s="83">
        <v>2019</v>
      </c>
      <c r="C166" s="84" t="str">
        <f>CONCATENATE('[1]Vehicle Safety'!C166," ",'[1]Vehicle Safety'!D166)</f>
        <v>Mercedes-Benz C-Class</v>
      </c>
      <c r="D166" s="85">
        <v>2165</v>
      </c>
      <c r="E166" s="86"/>
      <c r="F166" s="86"/>
      <c r="G166" s="86">
        <v>1108</v>
      </c>
      <c r="H166" s="87">
        <f>(Table179[[#This Row],[Number of 4-star passenger cars]]+Table179[[#This Row],[Number of 5-star passenger cars]])/Table179[[#This Row],[Number of new passenger cars]]</f>
        <v>0.51177829099307159</v>
      </c>
      <c r="I166" s="88">
        <f>+Table179[[#This Row],[Number of 5-star passenger cars]]/Table179[[#This Row],[Number of new passenger cars]]</f>
        <v>0.51177829099307159</v>
      </c>
      <c r="J166" s="89"/>
      <c r="K166" s="90"/>
      <c r="L166" s="91"/>
      <c r="M166" s="91"/>
      <c r="N166" s="91"/>
      <c r="O166" s="91"/>
    </row>
    <row r="167" spans="2:15" hidden="1" outlineLevel="1" x14ac:dyDescent="0.3">
      <c r="B167" s="83">
        <v>2019</v>
      </c>
      <c r="C167" s="84" t="str">
        <f>CONCATENATE('[1]Vehicle Safety'!C167," ",'[1]Vehicle Safety'!D167)</f>
        <v>Mercedes-Benz Citan</v>
      </c>
      <c r="D167" s="85">
        <v>18</v>
      </c>
      <c r="E167" s="86"/>
      <c r="F167" s="86"/>
      <c r="G167" s="86"/>
      <c r="H167" s="87">
        <f>(Table179[[#This Row],[Number of 4-star passenger cars]]+Table179[[#This Row],[Number of 5-star passenger cars]])/Table179[[#This Row],[Number of new passenger cars]]</f>
        <v>0</v>
      </c>
      <c r="I167" s="88">
        <f>+Table179[[#This Row],[Number of 5-star passenger cars]]/Table179[[#This Row],[Number of new passenger cars]]</f>
        <v>0</v>
      </c>
      <c r="J167" s="89"/>
      <c r="K167" s="90"/>
      <c r="L167" s="91"/>
      <c r="M167" s="91"/>
      <c r="N167" s="91"/>
      <c r="O167" s="91"/>
    </row>
    <row r="168" spans="2:15" hidden="1" outlineLevel="1" x14ac:dyDescent="0.3">
      <c r="B168" s="83">
        <v>2019</v>
      </c>
      <c r="C168" s="84" t="str">
        <f>CONCATENATE('[1]Vehicle Safety'!C168," ",'[1]Vehicle Safety'!D168)</f>
        <v>Mercedes-Benz CLA</v>
      </c>
      <c r="D168" s="85">
        <v>1368</v>
      </c>
      <c r="E168" s="86"/>
      <c r="F168" s="86"/>
      <c r="G168" s="86">
        <v>974</v>
      </c>
      <c r="H168" s="87">
        <f>(Table179[[#This Row],[Number of 4-star passenger cars]]+Table179[[#This Row],[Number of 5-star passenger cars]])/Table179[[#This Row],[Number of new passenger cars]]</f>
        <v>0.71198830409356728</v>
      </c>
      <c r="I168" s="88">
        <f>+Table179[[#This Row],[Number of 5-star passenger cars]]/Table179[[#This Row],[Number of new passenger cars]]</f>
        <v>0.71198830409356728</v>
      </c>
      <c r="J168" s="89"/>
      <c r="K168" s="90"/>
      <c r="L168" s="91"/>
      <c r="M168" s="91"/>
      <c r="N168" s="91"/>
      <c r="O168" s="91"/>
    </row>
    <row r="169" spans="2:15" hidden="1" outlineLevel="1" x14ac:dyDescent="0.3">
      <c r="B169" s="83">
        <v>2019</v>
      </c>
      <c r="C169" s="84" t="str">
        <f>CONCATENATE('[1]Vehicle Safety'!C169," ",'[1]Vehicle Safety'!D169)</f>
        <v>Mercedes-Benz CLS</v>
      </c>
      <c r="D169" s="85">
        <v>104</v>
      </c>
      <c r="E169" s="86"/>
      <c r="F169" s="86"/>
      <c r="G169" s="86">
        <v>104</v>
      </c>
      <c r="H169" s="87">
        <f>(Table179[[#This Row],[Number of 4-star passenger cars]]+Table179[[#This Row],[Number of 5-star passenger cars]])/Table179[[#This Row],[Number of new passenger cars]]</f>
        <v>1</v>
      </c>
      <c r="I169" s="88">
        <f>+Table179[[#This Row],[Number of 5-star passenger cars]]/Table179[[#This Row],[Number of new passenger cars]]</f>
        <v>1</v>
      </c>
      <c r="J169" s="89"/>
      <c r="K169" s="90"/>
      <c r="L169" s="91"/>
      <c r="M169" s="91"/>
      <c r="N169" s="91"/>
      <c r="O169" s="91"/>
    </row>
    <row r="170" spans="2:15" hidden="1" outlineLevel="1" x14ac:dyDescent="0.3">
      <c r="B170" s="83">
        <v>2019</v>
      </c>
      <c r="C170" s="84" t="str">
        <f>CONCATENATE('[1]Vehicle Safety'!C170," ",'[1]Vehicle Safety'!D170)</f>
        <v>Mercedes-Benz E-Class</v>
      </c>
      <c r="D170" s="85">
        <v>1745</v>
      </c>
      <c r="E170" s="86"/>
      <c r="F170" s="86"/>
      <c r="G170" s="86">
        <v>759</v>
      </c>
      <c r="H170" s="87">
        <f>(Table179[[#This Row],[Number of 4-star passenger cars]]+Table179[[#This Row],[Number of 5-star passenger cars]])/Table179[[#This Row],[Number of new passenger cars]]</f>
        <v>0.43495702005730658</v>
      </c>
      <c r="I170" s="88">
        <f>+Table179[[#This Row],[Number of 5-star passenger cars]]/Table179[[#This Row],[Number of new passenger cars]]</f>
        <v>0.43495702005730658</v>
      </c>
      <c r="J170" s="89"/>
      <c r="K170" s="90"/>
      <c r="L170" s="91"/>
      <c r="M170" s="91"/>
      <c r="N170" s="91"/>
      <c r="O170" s="91"/>
    </row>
    <row r="171" spans="2:15" hidden="1" outlineLevel="1" x14ac:dyDescent="0.3">
      <c r="B171" s="83">
        <v>2019</v>
      </c>
      <c r="C171" s="84" t="str">
        <f>CONCATENATE('[1]Vehicle Safety'!C171," ",'[1]Vehicle Safety'!D171)</f>
        <v>Mercedes-Benz EQC</v>
      </c>
      <c r="D171" s="85">
        <v>8</v>
      </c>
      <c r="E171" s="86"/>
      <c r="F171" s="86"/>
      <c r="G171" s="86">
        <v>8</v>
      </c>
      <c r="H171" s="87">
        <f>(Table179[[#This Row],[Number of 4-star passenger cars]]+Table179[[#This Row],[Number of 5-star passenger cars]])/Table179[[#This Row],[Number of new passenger cars]]</f>
        <v>1</v>
      </c>
      <c r="I171" s="88">
        <f>+Table179[[#This Row],[Number of 5-star passenger cars]]/Table179[[#This Row],[Number of new passenger cars]]</f>
        <v>1</v>
      </c>
      <c r="J171" s="89"/>
      <c r="K171" s="90"/>
      <c r="L171" s="91"/>
      <c r="M171" s="91"/>
      <c r="N171" s="91"/>
      <c r="O171" s="91"/>
    </row>
    <row r="172" spans="2:15" hidden="1" outlineLevel="1" x14ac:dyDescent="0.3">
      <c r="B172" s="83">
        <v>2019</v>
      </c>
      <c r="C172" s="84" t="str">
        <f>CONCATENATE('[1]Vehicle Safety'!C172," ",'[1]Vehicle Safety'!D172)</f>
        <v>Mercedes-Benz G-Class</v>
      </c>
      <c r="D172" s="85">
        <v>32</v>
      </c>
      <c r="E172" s="86"/>
      <c r="F172" s="86"/>
      <c r="G172" s="86">
        <v>25</v>
      </c>
      <c r="H172" s="87">
        <f>(Table179[[#This Row],[Number of 4-star passenger cars]]+Table179[[#This Row],[Number of 5-star passenger cars]])/Table179[[#This Row],[Number of new passenger cars]]</f>
        <v>0.78125</v>
      </c>
      <c r="I172" s="88">
        <f>+Table179[[#This Row],[Number of 5-star passenger cars]]/Table179[[#This Row],[Number of new passenger cars]]</f>
        <v>0.78125</v>
      </c>
      <c r="J172" s="89"/>
      <c r="K172" s="90"/>
      <c r="L172" s="91"/>
      <c r="M172" s="91"/>
      <c r="N172" s="91"/>
      <c r="O172" s="91"/>
    </row>
    <row r="173" spans="2:15" hidden="1" outlineLevel="1" x14ac:dyDescent="0.3">
      <c r="B173" s="83">
        <v>2019</v>
      </c>
      <c r="C173" s="84" t="str">
        <f>CONCATENATE('[1]Vehicle Safety'!C173," ",'[1]Vehicle Safety'!D173)</f>
        <v>Mercedes-Benz GLA</v>
      </c>
      <c r="D173" s="85">
        <v>379</v>
      </c>
      <c r="E173" s="86"/>
      <c r="F173" s="86"/>
      <c r="G173" s="86">
        <v>377</v>
      </c>
      <c r="H173" s="87">
        <f>(Table179[[#This Row],[Number of 4-star passenger cars]]+Table179[[#This Row],[Number of 5-star passenger cars]])/Table179[[#This Row],[Number of new passenger cars]]</f>
        <v>0.99472295514511877</v>
      </c>
      <c r="I173" s="88">
        <f>+Table179[[#This Row],[Number of 5-star passenger cars]]/Table179[[#This Row],[Number of new passenger cars]]</f>
        <v>0.99472295514511877</v>
      </c>
      <c r="J173" s="89"/>
      <c r="K173" s="90"/>
      <c r="L173" s="91"/>
      <c r="M173" s="91"/>
      <c r="N173" s="91"/>
      <c r="O173" s="91"/>
    </row>
    <row r="174" spans="2:15" hidden="1" outlineLevel="1" x14ac:dyDescent="0.3">
      <c r="B174" s="83">
        <v>2019</v>
      </c>
      <c r="C174" s="84" t="str">
        <f>CONCATENATE('[1]Vehicle Safety'!C174," ",'[1]Vehicle Safety'!D174)</f>
        <v>Mercedes-Benz GLC</v>
      </c>
      <c r="D174" s="85">
        <v>1004</v>
      </c>
      <c r="E174" s="86"/>
      <c r="F174" s="86"/>
      <c r="G174" s="86">
        <v>998</v>
      </c>
      <c r="H174" s="87">
        <f>(Table179[[#This Row],[Number of 4-star passenger cars]]+Table179[[#This Row],[Number of 5-star passenger cars]])/Table179[[#This Row],[Number of new passenger cars]]</f>
        <v>0.99402390438247012</v>
      </c>
      <c r="I174" s="88">
        <f>+Table179[[#This Row],[Number of 5-star passenger cars]]/Table179[[#This Row],[Number of new passenger cars]]</f>
        <v>0.99402390438247012</v>
      </c>
      <c r="J174" s="89"/>
      <c r="K174" s="90"/>
      <c r="L174" s="91"/>
      <c r="M174" s="91"/>
      <c r="N174" s="91"/>
      <c r="O174" s="91"/>
    </row>
    <row r="175" spans="2:15" hidden="1" outlineLevel="1" x14ac:dyDescent="0.3">
      <c r="B175" s="83">
        <v>2019</v>
      </c>
      <c r="C175" s="84" t="str">
        <f>CONCATENATE('[1]Vehicle Safety'!C175," ",'[1]Vehicle Safety'!D175)</f>
        <v>Mercedes-Benz GLE</v>
      </c>
      <c r="D175" s="85">
        <v>102</v>
      </c>
      <c r="E175" s="86"/>
      <c r="F175" s="86"/>
      <c r="G175" s="86">
        <v>89</v>
      </c>
      <c r="H175" s="87">
        <f>(Table179[[#This Row],[Number of 4-star passenger cars]]+Table179[[#This Row],[Number of 5-star passenger cars]])/Table179[[#This Row],[Number of new passenger cars]]</f>
        <v>0.87254901960784315</v>
      </c>
      <c r="I175" s="88">
        <f>+Table179[[#This Row],[Number of 5-star passenger cars]]/Table179[[#This Row],[Number of new passenger cars]]</f>
        <v>0.87254901960784315</v>
      </c>
      <c r="J175" s="89"/>
      <c r="K175" s="90"/>
      <c r="L175" s="91"/>
      <c r="M175" s="91"/>
      <c r="N175" s="91"/>
      <c r="O175" s="91"/>
    </row>
    <row r="176" spans="2:15" hidden="1" outlineLevel="1" x14ac:dyDescent="0.3">
      <c r="B176" s="83">
        <v>2019</v>
      </c>
      <c r="C176" s="84" t="str">
        <f>CONCATENATE('[1]Vehicle Safety'!C176," ",'[1]Vehicle Safety'!D176)</f>
        <v>Mercedes-Benz GLS</v>
      </c>
      <c r="D176" s="85">
        <v>6</v>
      </c>
      <c r="E176" s="86"/>
      <c r="F176" s="86"/>
      <c r="G176" s="86"/>
      <c r="H176" s="87">
        <f>(Table179[[#This Row],[Number of 4-star passenger cars]]+Table179[[#This Row],[Number of 5-star passenger cars]])/Table179[[#This Row],[Number of new passenger cars]]</f>
        <v>0</v>
      </c>
      <c r="I176" s="88">
        <f>+Table179[[#This Row],[Number of 5-star passenger cars]]/Table179[[#This Row],[Number of new passenger cars]]</f>
        <v>0</v>
      </c>
      <c r="J176" s="89"/>
      <c r="K176" s="90"/>
      <c r="L176" s="91"/>
      <c r="M176" s="91"/>
      <c r="N176" s="91"/>
      <c r="O176" s="91"/>
    </row>
    <row r="177" spans="2:15" hidden="1" outlineLevel="1" x14ac:dyDescent="0.3">
      <c r="B177" s="83">
        <v>2019</v>
      </c>
      <c r="C177" s="84" t="str">
        <f>CONCATENATE('[1]Vehicle Safety'!C177," ",'[1]Vehicle Safety'!D177)</f>
        <v>Mercedes-Benz S-Class</v>
      </c>
      <c r="D177" s="85">
        <v>96</v>
      </c>
      <c r="E177" s="86"/>
      <c r="F177" s="86"/>
      <c r="G177" s="86"/>
      <c r="H177" s="87">
        <f>(Table179[[#This Row],[Number of 4-star passenger cars]]+Table179[[#This Row],[Number of 5-star passenger cars]])/Table179[[#This Row],[Number of new passenger cars]]</f>
        <v>0</v>
      </c>
      <c r="I177" s="88">
        <f>+Table179[[#This Row],[Number of 5-star passenger cars]]/Table179[[#This Row],[Number of new passenger cars]]</f>
        <v>0</v>
      </c>
      <c r="J177" s="89"/>
      <c r="K177" s="90"/>
      <c r="L177" s="91"/>
      <c r="M177" s="91"/>
      <c r="N177" s="91"/>
      <c r="O177" s="91"/>
    </row>
    <row r="178" spans="2:15" hidden="1" outlineLevel="1" x14ac:dyDescent="0.3">
      <c r="B178" s="83">
        <v>2019</v>
      </c>
      <c r="C178" s="84" t="str">
        <f>CONCATENATE('[1]Vehicle Safety'!C178," ",'[1]Vehicle Safety'!D178)</f>
        <v>Mercedes-Benz SL</v>
      </c>
      <c r="D178" s="85">
        <v>2</v>
      </c>
      <c r="E178" s="86"/>
      <c r="F178" s="86"/>
      <c r="G178" s="86"/>
      <c r="H178" s="87">
        <f>(Table179[[#This Row],[Number of 4-star passenger cars]]+Table179[[#This Row],[Number of 5-star passenger cars]])/Table179[[#This Row],[Number of new passenger cars]]</f>
        <v>0</v>
      </c>
      <c r="I178" s="88">
        <f>+Table179[[#This Row],[Number of 5-star passenger cars]]/Table179[[#This Row],[Number of new passenger cars]]</f>
        <v>0</v>
      </c>
      <c r="J178" s="89"/>
      <c r="K178" s="90"/>
      <c r="L178" s="91"/>
      <c r="M178" s="91"/>
      <c r="N178" s="91"/>
      <c r="O178" s="91"/>
    </row>
    <row r="179" spans="2:15" hidden="1" outlineLevel="1" x14ac:dyDescent="0.3">
      <c r="B179" s="83">
        <v>2019</v>
      </c>
      <c r="C179" s="84" t="str">
        <f>CONCATENATE('[1]Vehicle Safety'!C179," ",'[1]Vehicle Safety'!D179)</f>
        <v>MINI Clubman</v>
      </c>
      <c r="D179" s="85">
        <v>421</v>
      </c>
      <c r="E179" s="86"/>
      <c r="F179" s="86">
        <v>421</v>
      </c>
      <c r="G179" s="86"/>
      <c r="H179" s="87">
        <f>(Table179[[#This Row],[Number of 4-star passenger cars]]+Table179[[#This Row],[Number of 5-star passenger cars]])/Table179[[#This Row],[Number of new passenger cars]]</f>
        <v>1</v>
      </c>
      <c r="I179" s="88">
        <f>+Table179[[#This Row],[Number of 5-star passenger cars]]/Table179[[#This Row],[Number of new passenger cars]]</f>
        <v>0</v>
      </c>
      <c r="J179" s="89"/>
      <c r="K179" s="90"/>
      <c r="L179" s="91"/>
      <c r="M179" s="91"/>
      <c r="N179" s="91"/>
      <c r="O179" s="91"/>
    </row>
    <row r="180" spans="2:15" hidden="1" outlineLevel="1" x14ac:dyDescent="0.3">
      <c r="B180" s="83">
        <v>2019</v>
      </c>
      <c r="C180" s="84" t="str">
        <f>CONCATENATE('[1]Vehicle Safety'!C180," ",'[1]Vehicle Safety'!D180)</f>
        <v>MINI Cooper</v>
      </c>
      <c r="D180" s="85">
        <v>686</v>
      </c>
      <c r="E180" s="86"/>
      <c r="F180" s="86"/>
      <c r="G180" s="86"/>
      <c r="H180" s="87">
        <f>(Table179[[#This Row],[Number of 4-star passenger cars]]+Table179[[#This Row],[Number of 5-star passenger cars]])/Table179[[#This Row],[Number of new passenger cars]]</f>
        <v>0</v>
      </c>
      <c r="I180" s="88">
        <f>+Table179[[#This Row],[Number of 5-star passenger cars]]/Table179[[#This Row],[Number of new passenger cars]]</f>
        <v>0</v>
      </c>
      <c r="J180" s="89"/>
      <c r="K180" s="90"/>
      <c r="L180" s="91"/>
      <c r="M180" s="91"/>
      <c r="N180" s="91"/>
      <c r="O180" s="91"/>
    </row>
    <row r="181" spans="2:15" hidden="1" outlineLevel="1" x14ac:dyDescent="0.3">
      <c r="B181" s="83">
        <v>2019</v>
      </c>
      <c r="C181" s="84" t="str">
        <f>CONCATENATE('[1]Vehicle Safety'!C181," ",'[1]Vehicle Safety'!D181)</f>
        <v>MINI Countryman</v>
      </c>
      <c r="D181" s="85">
        <v>946</v>
      </c>
      <c r="E181" s="86"/>
      <c r="F181" s="86"/>
      <c r="G181" s="86">
        <v>946</v>
      </c>
      <c r="H181" s="87">
        <f>(Table179[[#This Row],[Number of 4-star passenger cars]]+Table179[[#This Row],[Number of 5-star passenger cars]])/Table179[[#This Row],[Number of new passenger cars]]</f>
        <v>1</v>
      </c>
      <c r="I181" s="88">
        <f>+Table179[[#This Row],[Number of 5-star passenger cars]]/Table179[[#This Row],[Number of new passenger cars]]</f>
        <v>1</v>
      </c>
      <c r="J181" s="89"/>
      <c r="K181" s="90"/>
      <c r="L181" s="91"/>
      <c r="M181" s="91"/>
      <c r="N181" s="91"/>
      <c r="O181" s="91"/>
    </row>
    <row r="182" spans="2:15" hidden="1" outlineLevel="1" x14ac:dyDescent="0.3">
      <c r="B182" s="83">
        <v>2019</v>
      </c>
      <c r="C182" s="84" t="str">
        <f>CONCATENATE('[1]Vehicle Safety'!C182," ",'[1]Vehicle Safety'!D182)</f>
        <v>MINI John Cooper Works</v>
      </c>
      <c r="D182" s="85">
        <v>73</v>
      </c>
      <c r="E182" s="86"/>
      <c r="F182" s="86"/>
      <c r="G182" s="86"/>
      <c r="H182" s="87">
        <f>(Table179[[#This Row],[Number of 4-star passenger cars]]+Table179[[#This Row],[Number of 5-star passenger cars]])/Table179[[#This Row],[Number of new passenger cars]]</f>
        <v>0</v>
      </c>
      <c r="I182" s="88">
        <f>+Table179[[#This Row],[Number of 5-star passenger cars]]/Table179[[#This Row],[Number of new passenger cars]]</f>
        <v>0</v>
      </c>
      <c r="J182" s="89"/>
      <c r="K182" s="90"/>
      <c r="L182" s="91"/>
      <c r="M182" s="91"/>
      <c r="N182" s="91"/>
      <c r="O182" s="91"/>
    </row>
    <row r="183" spans="2:15" hidden="1" outlineLevel="1" x14ac:dyDescent="0.3">
      <c r="B183" s="83">
        <v>2019</v>
      </c>
      <c r="C183" s="84" t="str">
        <f>CONCATENATE('[1]Vehicle Safety'!C183," ",'[1]Vehicle Safety'!D183)</f>
        <v>MINI One</v>
      </c>
      <c r="D183" s="85">
        <v>446</v>
      </c>
      <c r="E183" s="86"/>
      <c r="F183" s="86">
        <v>159</v>
      </c>
      <c r="G183" s="86"/>
      <c r="H183" s="87">
        <f>(Table179[[#This Row],[Number of 4-star passenger cars]]+Table179[[#This Row],[Number of 5-star passenger cars]])/Table179[[#This Row],[Number of new passenger cars]]</f>
        <v>0.35650224215246634</v>
      </c>
      <c r="I183" s="88">
        <f>+Table179[[#This Row],[Number of 5-star passenger cars]]/Table179[[#This Row],[Number of new passenger cars]]</f>
        <v>0</v>
      </c>
      <c r="J183" s="89"/>
      <c r="K183" s="90"/>
      <c r="L183" s="91"/>
      <c r="M183" s="91"/>
      <c r="N183" s="91"/>
      <c r="O183" s="91"/>
    </row>
    <row r="184" spans="2:15" hidden="1" outlineLevel="1" x14ac:dyDescent="0.3">
      <c r="B184" s="83">
        <v>2019</v>
      </c>
      <c r="C184" s="84" t="str">
        <f>CONCATENATE('[1]Vehicle Safety'!C184," ",'[1]Vehicle Safety'!D184)</f>
        <v>Mitsubishi ASX</v>
      </c>
      <c r="D184" s="85">
        <v>479</v>
      </c>
      <c r="E184" s="86"/>
      <c r="F184" s="86"/>
      <c r="G184" s="86"/>
      <c r="H184" s="87">
        <f>(Table179[[#This Row],[Number of 4-star passenger cars]]+Table179[[#This Row],[Number of 5-star passenger cars]])/Table179[[#This Row],[Number of new passenger cars]]</f>
        <v>0</v>
      </c>
      <c r="I184" s="88">
        <f>+Table179[[#This Row],[Number of 5-star passenger cars]]/Table179[[#This Row],[Number of new passenger cars]]</f>
        <v>0</v>
      </c>
      <c r="J184" s="89"/>
      <c r="K184" s="90"/>
      <c r="L184" s="91"/>
      <c r="M184" s="91"/>
      <c r="N184" s="91"/>
      <c r="O184" s="91"/>
    </row>
    <row r="185" spans="2:15" hidden="1" outlineLevel="1" x14ac:dyDescent="0.3">
      <c r="B185" s="83">
        <v>2019</v>
      </c>
      <c r="C185" s="84" t="str">
        <f>CONCATENATE('[1]Vehicle Safety'!C185," ",'[1]Vehicle Safety'!D185)</f>
        <v>Mitsubishi Eclipse Cross</v>
      </c>
      <c r="D185" s="85">
        <v>173</v>
      </c>
      <c r="E185" s="86"/>
      <c r="F185" s="86"/>
      <c r="G185" s="86">
        <v>169</v>
      </c>
      <c r="H185" s="87">
        <f>(Table179[[#This Row],[Number of 4-star passenger cars]]+Table179[[#This Row],[Number of 5-star passenger cars]])/Table179[[#This Row],[Number of new passenger cars]]</f>
        <v>0.97687861271676302</v>
      </c>
      <c r="I185" s="88">
        <f>+Table179[[#This Row],[Number of 5-star passenger cars]]/Table179[[#This Row],[Number of new passenger cars]]</f>
        <v>0.97687861271676302</v>
      </c>
      <c r="J185" s="89"/>
      <c r="K185" s="90"/>
      <c r="L185" s="91"/>
      <c r="M185" s="91"/>
      <c r="N185" s="91"/>
      <c r="O185" s="91"/>
    </row>
    <row r="186" spans="2:15" hidden="1" outlineLevel="1" x14ac:dyDescent="0.3">
      <c r="B186" s="83">
        <v>2019</v>
      </c>
      <c r="C186" s="84" t="str">
        <f>CONCATENATE('[1]Vehicle Safety'!C186," ",'[1]Vehicle Safety'!D186)</f>
        <v>Mitsubishi Outlander diesel</v>
      </c>
      <c r="D186" s="85">
        <v>112</v>
      </c>
      <c r="E186" s="86"/>
      <c r="F186" s="86"/>
      <c r="G186" s="86"/>
      <c r="H186" s="87">
        <f>(Table179[[#This Row],[Number of 4-star passenger cars]]+Table179[[#This Row],[Number of 5-star passenger cars]])/Table179[[#This Row],[Number of new passenger cars]]</f>
        <v>0</v>
      </c>
      <c r="I186" s="88">
        <f>+Table179[[#This Row],[Number of 5-star passenger cars]]/Table179[[#This Row],[Number of new passenger cars]]</f>
        <v>0</v>
      </c>
      <c r="J186" s="89"/>
      <c r="K186" s="90"/>
      <c r="L186" s="91"/>
      <c r="M186" s="91"/>
      <c r="N186" s="91"/>
      <c r="O186" s="91"/>
    </row>
    <row r="187" spans="2:15" hidden="1" outlineLevel="1" x14ac:dyDescent="0.3">
      <c r="B187" s="83">
        <v>2019</v>
      </c>
      <c r="C187" s="84" t="str">
        <f>CONCATENATE('[1]Vehicle Safety'!C187," ",'[1]Vehicle Safety'!D187)</f>
        <v>Mitsubishi Outlander gasoline</v>
      </c>
      <c r="D187" s="85">
        <v>146</v>
      </c>
      <c r="E187" s="86"/>
      <c r="F187" s="86"/>
      <c r="G187" s="86"/>
      <c r="H187" s="87">
        <f>(Table179[[#This Row],[Number of 4-star passenger cars]]+Table179[[#This Row],[Number of 5-star passenger cars]])/Table179[[#This Row],[Number of new passenger cars]]</f>
        <v>0</v>
      </c>
      <c r="I187" s="88">
        <f>+Table179[[#This Row],[Number of 5-star passenger cars]]/Table179[[#This Row],[Number of new passenger cars]]</f>
        <v>0</v>
      </c>
      <c r="J187" s="89"/>
      <c r="K187" s="90"/>
      <c r="L187" s="91"/>
      <c r="M187" s="91"/>
      <c r="N187" s="91"/>
      <c r="O187" s="91"/>
    </row>
    <row r="188" spans="2:15" hidden="1" outlineLevel="1" x14ac:dyDescent="0.3">
      <c r="B188" s="83">
        <v>2019</v>
      </c>
      <c r="C188" s="84" t="str">
        <f>CONCATENATE('[1]Vehicle Safety'!C188," ",'[1]Vehicle Safety'!D188)</f>
        <v>Mitsubishi Outlander PHEV</v>
      </c>
      <c r="D188" s="85">
        <v>448</v>
      </c>
      <c r="E188" s="86"/>
      <c r="F188" s="86"/>
      <c r="G188" s="86">
        <v>448</v>
      </c>
      <c r="H188" s="87">
        <f>(Table179[[#This Row],[Number of 4-star passenger cars]]+Table179[[#This Row],[Number of 5-star passenger cars]])/Table179[[#This Row],[Number of new passenger cars]]</f>
        <v>1</v>
      </c>
      <c r="I188" s="88">
        <f>+Table179[[#This Row],[Number of 5-star passenger cars]]/Table179[[#This Row],[Number of new passenger cars]]</f>
        <v>1</v>
      </c>
      <c r="J188" s="89"/>
      <c r="K188" s="90"/>
      <c r="L188" s="91"/>
      <c r="M188" s="91"/>
      <c r="N188" s="91"/>
      <c r="O188" s="91"/>
    </row>
    <row r="189" spans="2:15" hidden="1" outlineLevel="1" x14ac:dyDescent="0.3">
      <c r="B189" s="83">
        <v>2019</v>
      </c>
      <c r="C189" s="84" t="str">
        <f>CONCATENATE('[1]Vehicle Safety'!C189," ",'[1]Vehicle Safety'!D189)</f>
        <v>Mitsubishi Space Star</v>
      </c>
      <c r="D189" s="85">
        <v>1452</v>
      </c>
      <c r="E189" s="86"/>
      <c r="F189" s="86">
        <v>1452</v>
      </c>
      <c r="G189" s="86"/>
      <c r="H189" s="87">
        <f>(Table179[[#This Row],[Number of 4-star passenger cars]]+Table179[[#This Row],[Number of 5-star passenger cars]])/Table179[[#This Row],[Number of new passenger cars]]</f>
        <v>1</v>
      </c>
      <c r="I189" s="88">
        <f>+Table179[[#This Row],[Number of 5-star passenger cars]]/Table179[[#This Row],[Number of new passenger cars]]</f>
        <v>0</v>
      </c>
      <c r="J189" s="89"/>
      <c r="K189" s="90"/>
      <c r="L189" s="91"/>
      <c r="M189" s="91"/>
      <c r="N189" s="91"/>
      <c r="O189" s="91"/>
    </row>
    <row r="190" spans="2:15" hidden="1" outlineLevel="1" x14ac:dyDescent="0.3">
      <c r="B190" s="83">
        <v>2019</v>
      </c>
      <c r="C190" s="84" t="str">
        <f>CONCATENATE('[1]Vehicle Safety'!C190," ",'[1]Vehicle Safety'!D190)</f>
        <v>Morgan Plus 4</v>
      </c>
      <c r="D190" s="85">
        <v>3</v>
      </c>
      <c r="E190" s="86"/>
      <c r="F190" s="86"/>
      <c r="G190" s="86"/>
      <c r="H190" s="87">
        <f>(Table179[[#This Row],[Number of 4-star passenger cars]]+Table179[[#This Row],[Number of 5-star passenger cars]])/Table179[[#This Row],[Number of new passenger cars]]</f>
        <v>0</v>
      </c>
      <c r="I190" s="88">
        <f>+Table179[[#This Row],[Number of 5-star passenger cars]]/Table179[[#This Row],[Number of new passenger cars]]</f>
        <v>0</v>
      </c>
      <c r="J190" s="89"/>
      <c r="K190" s="90"/>
      <c r="L190" s="91"/>
      <c r="M190" s="91"/>
      <c r="N190" s="91"/>
      <c r="O190" s="91"/>
    </row>
    <row r="191" spans="2:15" hidden="1" outlineLevel="1" x14ac:dyDescent="0.3">
      <c r="B191" s="83">
        <v>2019</v>
      </c>
      <c r="C191" s="84" t="str">
        <f>CONCATENATE('[1]Vehicle Safety'!C191," ",'[1]Vehicle Safety'!D191)</f>
        <v>Nissan e-NV200 Evalia</v>
      </c>
      <c r="D191" s="85">
        <v>34</v>
      </c>
      <c r="E191" s="86">
        <v>34</v>
      </c>
      <c r="F191" s="86"/>
      <c r="G191" s="86"/>
      <c r="H191" s="87">
        <f>(Table179[[#This Row],[Number of 4-star passenger cars]]+Table179[[#This Row],[Number of 5-star passenger cars]])/Table179[[#This Row],[Number of new passenger cars]]</f>
        <v>0</v>
      </c>
      <c r="I191" s="88">
        <f>+Table179[[#This Row],[Number of 5-star passenger cars]]/Table179[[#This Row],[Number of new passenger cars]]</f>
        <v>0</v>
      </c>
      <c r="J191" s="89"/>
      <c r="K191" s="90"/>
      <c r="L191" s="91"/>
      <c r="M191" s="91"/>
      <c r="N191" s="91"/>
      <c r="O191" s="91"/>
    </row>
    <row r="192" spans="2:15" hidden="1" outlineLevel="1" x14ac:dyDescent="0.3">
      <c r="B192" s="83">
        <v>2019</v>
      </c>
      <c r="C192" s="84" t="str">
        <f>CONCATENATE('[1]Vehicle Safety'!C192," ",'[1]Vehicle Safety'!D192)</f>
        <v>Nissan GT-R</v>
      </c>
      <c r="D192" s="85">
        <v>3</v>
      </c>
      <c r="E192" s="86"/>
      <c r="F192" s="86"/>
      <c r="G192" s="86"/>
      <c r="H192" s="87">
        <f>(Table179[[#This Row],[Number of 4-star passenger cars]]+Table179[[#This Row],[Number of 5-star passenger cars]])/Table179[[#This Row],[Number of new passenger cars]]</f>
        <v>0</v>
      </c>
      <c r="I192" s="88">
        <f>+Table179[[#This Row],[Number of 5-star passenger cars]]/Table179[[#This Row],[Number of new passenger cars]]</f>
        <v>0</v>
      </c>
      <c r="J192" s="89"/>
      <c r="K192" s="90"/>
      <c r="L192" s="91"/>
      <c r="M192" s="91"/>
      <c r="N192" s="91"/>
      <c r="O192" s="91"/>
    </row>
    <row r="193" spans="2:15" hidden="1" outlineLevel="1" x14ac:dyDescent="0.3">
      <c r="B193" s="83">
        <v>2019</v>
      </c>
      <c r="C193" s="84" t="str">
        <f>CONCATENATE('[1]Vehicle Safety'!C193," ",'[1]Vehicle Safety'!D193)</f>
        <v>Nissan Juke</v>
      </c>
      <c r="D193" s="85">
        <v>350</v>
      </c>
      <c r="E193" s="86"/>
      <c r="F193" s="86"/>
      <c r="G193" s="86">
        <v>228</v>
      </c>
      <c r="H193" s="87">
        <f>(Table179[[#This Row],[Number of 4-star passenger cars]]+Table179[[#This Row],[Number of 5-star passenger cars]])/Table179[[#This Row],[Number of new passenger cars]]</f>
        <v>0.65142857142857147</v>
      </c>
      <c r="I193" s="88">
        <f>+Table179[[#This Row],[Number of 5-star passenger cars]]/Table179[[#This Row],[Number of new passenger cars]]</f>
        <v>0.65142857142857147</v>
      </c>
      <c r="J193" s="89"/>
      <c r="K193" s="90"/>
      <c r="L193" s="91"/>
      <c r="M193" s="91"/>
      <c r="N193" s="91"/>
      <c r="O193" s="91"/>
    </row>
    <row r="194" spans="2:15" hidden="1" outlineLevel="1" x14ac:dyDescent="0.3">
      <c r="B194" s="83">
        <v>2019</v>
      </c>
      <c r="C194" s="84" t="str">
        <f>CONCATENATE('[1]Vehicle Safety'!C194," ",'[1]Vehicle Safety'!D194)</f>
        <v>Nissan Leaf</v>
      </c>
      <c r="D194" s="85">
        <v>1664</v>
      </c>
      <c r="E194" s="86"/>
      <c r="F194" s="86"/>
      <c r="G194" s="86">
        <v>1664</v>
      </c>
      <c r="H194" s="87">
        <f>(Table179[[#This Row],[Number of 4-star passenger cars]]+Table179[[#This Row],[Number of 5-star passenger cars]])/Table179[[#This Row],[Number of new passenger cars]]</f>
        <v>1</v>
      </c>
      <c r="I194" s="88">
        <f>+Table179[[#This Row],[Number of 5-star passenger cars]]/Table179[[#This Row],[Number of new passenger cars]]</f>
        <v>1</v>
      </c>
      <c r="J194" s="89"/>
      <c r="K194" s="90"/>
      <c r="L194" s="91"/>
      <c r="M194" s="91"/>
      <c r="N194" s="91"/>
      <c r="O194" s="91"/>
    </row>
    <row r="195" spans="2:15" hidden="1" outlineLevel="1" x14ac:dyDescent="0.3">
      <c r="B195" s="83">
        <v>2019</v>
      </c>
      <c r="C195" s="84" t="str">
        <f>CONCATENATE('[1]Vehicle Safety'!C195," ",'[1]Vehicle Safety'!D195)</f>
        <v>Nissan Micra</v>
      </c>
      <c r="D195" s="85">
        <v>3760</v>
      </c>
      <c r="E195" s="86"/>
      <c r="F195" s="86"/>
      <c r="G195" s="86">
        <v>3760</v>
      </c>
      <c r="H195" s="87">
        <f>(Table179[[#This Row],[Number of 4-star passenger cars]]+Table179[[#This Row],[Number of 5-star passenger cars]])/Table179[[#This Row],[Number of new passenger cars]]</f>
        <v>1</v>
      </c>
      <c r="I195" s="88">
        <f>+Table179[[#This Row],[Number of 5-star passenger cars]]/Table179[[#This Row],[Number of new passenger cars]]</f>
        <v>1</v>
      </c>
      <c r="J195" s="89"/>
      <c r="K195" s="90"/>
      <c r="L195" s="91"/>
      <c r="M195" s="91"/>
      <c r="N195" s="91"/>
      <c r="O195" s="91"/>
    </row>
    <row r="196" spans="2:15" hidden="1" outlineLevel="1" x14ac:dyDescent="0.3">
      <c r="B196" s="83">
        <v>2019</v>
      </c>
      <c r="C196" s="84" t="str">
        <f>CONCATENATE('[1]Vehicle Safety'!C196," ",'[1]Vehicle Safety'!D196)</f>
        <v>Nissan Qashqai</v>
      </c>
      <c r="D196" s="85">
        <v>4358</v>
      </c>
      <c r="E196" s="86"/>
      <c r="F196" s="86"/>
      <c r="G196" s="86">
        <v>4358</v>
      </c>
      <c r="H196" s="87">
        <f>(Table179[[#This Row],[Number of 4-star passenger cars]]+Table179[[#This Row],[Number of 5-star passenger cars]])/Table179[[#This Row],[Number of new passenger cars]]</f>
        <v>1</v>
      </c>
      <c r="I196" s="88">
        <f>+Table179[[#This Row],[Number of 5-star passenger cars]]/Table179[[#This Row],[Number of new passenger cars]]</f>
        <v>1</v>
      </c>
      <c r="J196" s="89"/>
      <c r="K196" s="90"/>
      <c r="L196" s="91"/>
      <c r="M196" s="91"/>
      <c r="N196" s="91"/>
      <c r="O196" s="91"/>
    </row>
    <row r="197" spans="2:15" hidden="1" outlineLevel="1" x14ac:dyDescent="0.3">
      <c r="B197" s="83">
        <v>2019</v>
      </c>
      <c r="C197" s="84" t="str">
        <f>CONCATENATE('[1]Vehicle Safety'!C197," ",'[1]Vehicle Safety'!D197)</f>
        <v>Nissan X-Trail</v>
      </c>
      <c r="D197" s="85">
        <v>53</v>
      </c>
      <c r="E197" s="86"/>
      <c r="F197" s="86"/>
      <c r="G197" s="86">
        <v>52</v>
      </c>
      <c r="H197" s="87">
        <f>(Table179[[#This Row],[Number of 4-star passenger cars]]+Table179[[#This Row],[Number of 5-star passenger cars]])/Table179[[#This Row],[Number of new passenger cars]]</f>
        <v>0.98113207547169812</v>
      </c>
      <c r="I197" s="88">
        <f>+Table179[[#This Row],[Number of 5-star passenger cars]]/Table179[[#This Row],[Number of new passenger cars]]</f>
        <v>0.98113207547169812</v>
      </c>
      <c r="J197" s="89"/>
      <c r="K197" s="90"/>
      <c r="L197" s="91"/>
      <c r="M197" s="91"/>
      <c r="N197" s="91"/>
      <c r="O197" s="91"/>
    </row>
    <row r="198" spans="2:15" hidden="1" outlineLevel="1" x14ac:dyDescent="0.3">
      <c r="B198" s="83">
        <v>2019</v>
      </c>
      <c r="C198" s="84" t="str">
        <f>CONCATENATE('[1]Vehicle Safety'!C198," ",'[1]Vehicle Safety'!D198)</f>
        <v>Opel Mokka X</v>
      </c>
      <c r="D198" s="85">
        <v>264</v>
      </c>
      <c r="E198" s="86"/>
      <c r="F198" s="86"/>
      <c r="G198" s="86"/>
      <c r="H198" s="87">
        <f>(Table179[[#This Row],[Number of 4-star passenger cars]]+Table179[[#This Row],[Number of 5-star passenger cars]])/Table179[[#This Row],[Number of new passenger cars]]</f>
        <v>0</v>
      </c>
      <c r="I198" s="88">
        <f>+Table179[[#This Row],[Number of 5-star passenger cars]]/Table179[[#This Row],[Number of new passenger cars]]</f>
        <v>0</v>
      </c>
      <c r="J198" s="89"/>
      <c r="K198" s="90"/>
      <c r="L198" s="91"/>
      <c r="M198" s="91"/>
      <c r="N198" s="91"/>
      <c r="O198" s="91"/>
    </row>
    <row r="199" spans="2:15" hidden="1" outlineLevel="1" x14ac:dyDescent="0.3">
      <c r="B199" s="83">
        <v>2019</v>
      </c>
      <c r="C199" s="84" t="str">
        <f>CONCATENATE('[1]Vehicle Safety'!C199," ",'[1]Vehicle Safety'!D199)</f>
        <v>Opel Zafira Tourer</v>
      </c>
      <c r="D199" s="85">
        <v>225</v>
      </c>
      <c r="E199" s="86"/>
      <c r="F199" s="86"/>
      <c r="G199" s="86"/>
      <c r="H199" s="87">
        <f>(Table179[[#This Row],[Number of 4-star passenger cars]]+Table179[[#This Row],[Number of 5-star passenger cars]])/Table179[[#This Row],[Number of new passenger cars]]</f>
        <v>0</v>
      </c>
      <c r="I199" s="88">
        <f>+Table179[[#This Row],[Number of 5-star passenger cars]]/Table179[[#This Row],[Number of new passenger cars]]</f>
        <v>0</v>
      </c>
      <c r="J199" s="89"/>
      <c r="K199" s="90"/>
      <c r="L199" s="91"/>
      <c r="M199" s="91"/>
      <c r="N199" s="91"/>
      <c r="O199" s="91"/>
    </row>
    <row r="200" spans="2:15" hidden="1" outlineLevel="1" x14ac:dyDescent="0.3">
      <c r="B200" s="83">
        <v>2019</v>
      </c>
      <c r="C200" s="84" t="str">
        <f>CONCATENATE('[1]Vehicle Safety'!C200," ",'[1]Vehicle Safety'!D200)</f>
        <v>Opel/Vauxhall Adam</v>
      </c>
      <c r="D200" s="85">
        <v>552</v>
      </c>
      <c r="E200" s="86"/>
      <c r="F200" s="86">
        <v>552</v>
      </c>
      <c r="G200" s="86"/>
      <c r="H200" s="87">
        <f>(Table179[[#This Row],[Number of 4-star passenger cars]]+Table179[[#This Row],[Number of 5-star passenger cars]])/Table179[[#This Row],[Number of new passenger cars]]</f>
        <v>1</v>
      </c>
      <c r="I200" s="88">
        <f>+Table179[[#This Row],[Number of 5-star passenger cars]]/Table179[[#This Row],[Number of new passenger cars]]</f>
        <v>0</v>
      </c>
      <c r="J200" s="89"/>
      <c r="K200" s="90"/>
      <c r="L200" s="91"/>
      <c r="M200" s="91"/>
      <c r="N200" s="91"/>
      <c r="O200" s="91"/>
    </row>
    <row r="201" spans="2:15" hidden="1" outlineLevel="1" x14ac:dyDescent="0.3">
      <c r="B201" s="83">
        <v>2019</v>
      </c>
      <c r="C201" s="84" t="str">
        <f>CONCATENATE('[1]Vehicle Safety'!C201," ",'[1]Vehicle Safety'!D201)</f>
        <v>Opel/Vauxhall Astra</v>
      </c>
      <c r="D201" s="85">
        <v>2413</v>
      </c>
      <c r="E201" s="86"/>
      <c r="F201" s="86"/>
      <c r="G201" s="86">
        <v>2413</v>
      </c>
      <c r="H201" s="87">
        <f>(Table179[[#This Row],[Number of 4-star passenger cars]]+Table179[[#This Row],[Number of 5-star passenger cars]])/Table179[[#This Row],[Number of new passenger cars]]</f>
        <v>1</v>
      </c>
      <c r="I201" s="88">
        <f>+Table179[[#This Row],[Number of 5-star passenger cars]]/Table179[[#This Row],[Number of new passenger cars]]</f>
        <v>1</v>
      </c>
      <c r="J201" s="89"/>
      <c r="K201" s="90"/>
      <c r="L201" s="91"/>
      <c r="M201" s="91"/>
      <c r="N201" s="91"/>
      <c r="O201" s="91"/>
    </row>
    <row r="202" spans="2:15" hidden="1" outlineLevel="1" x14ac:dyDescent="0.3">
      <c r="B202" s="83">
        <v>2019</v>
      </c>
      <c r="C202" s="84" t="str">
        <f>CONCATENATE('[1]Vehicle Safety'!C202," ",'[1]Vehicle Safety'!D202)</f>
        <v>Opel/Vauxhall Combo</v>
      </c>
      <c r="D202" s="85">
        <v>44</v>
      </c>
      <c r="E202" s="86"/>
      <c r="F202" s="86">
        <v>44</v>
      </c>
      <c r="G202" s="86"/>
      <c r="H202" s="87">
        <f>(Table179[[#This Row],[Number of 4-star passenger cars]]+Table179[[#This Row],[Number of 5-star passenger cars]])/Table179[[#This Row],[Number of new passenger cars]]</f>
        <v>1</v>
      </c>
      <c r="I202" s="88">
        <f>+Table179[[#This Row],[Number of 5-star passenger cars]]/Table179[[#This Row],[Number of new passenger cars]]</f>
        <v>0</v>
      </c>
      <c r="J202" s="89"/>
      <c r="K202" s="90"/>
      <c r="L202" s="91"/>
      <c r="M202" s="91"/>
      <c r="N202" s="91"/>
      <c r="O202" s="91"/>
    </row>
    <row r="203" spans="2:15" hidden="1" outlineLevel="1" x14ac:dyDescent="0.3">
      <c r="B203" s="83">
        <v>2019</v>
      </c>
      <c r="C203" s="84" t="str">
        <f>CONCATENATE('[1]Vehicle Safety'!C203," ",'[1]Vehicle Safety'!D203)</f>
        <v>Opel/Vauxhall Corsa</v>
      </c>
      <c r="D203" s="85">
        <v>2750</v>
      </c>
      <c r="E203" s="86"/>
      <c r="F203" s="86">
        <v>2750</v>
      </c>
      <c r="G203" s="86"/>
      <c r="H203" s="87">
        <f>(Table179[[#This Row],[Number of 4-star passenger cars]]+Table179[[#This Row],[Number of 5-star passenger cars]])/Table179[[#This Row],[Number of new passenger cars]]</f>
        <v>1</v>
      </c>
      <c r="I203" s="88">
        <f>+Table179[[#This Row],[Number of 5-star passenger cars]]/Table179[[#This Row],[Number of new passenger cars]]</f>
        <v>0</v>
      </c>
      <c r="J203" s="89"/>
      <c r="K203" s="90"/>
      <c r="L203" s="91"/>
      <c r="M203" s="91"/>
      <c r="N203" s="91"/>
      <c r="O203" s="91"/>
    </row>
    <row r="204" spans="2:15" hidden="1" outlineLevel="1" x14ac:dyDescent="0.3">
      <c r="B204" s="83">
        <v>2019</v>
      </c>
      <c r="C204" s="84" t="str">
        <f>CONCATENATE('[1]Vehicle Safety'!C204," ",'[1]Vehicle Safety'!D204)</f>
        <v>Opel/Vauxhall Crossland X</v>
      </c>
      <c r="D204" s="85">
        <v>2230</v>
      </c>
      <c r="E204" s="86"/>
      <c r="F204" s="86"/>
      <c r="G204" s="86">
        <v>2230</v>
      </c>
      <c r="H204" s="87">
        <f>(Table179[[#This Row],[Number of 4-star passenger cars]]+Table179[[#This Row],[Number of 5-star passenger cars]])/Table179[[#This Row],[Number of new passenger cars]]</f>
        <v>1</v>
      </c>
      <c r="I204" s="88">
        <f>+Table179[[#This Row],[Number of 5-star passenger cars]]/Table179[[#This Row],[Number of new passenger cars]]</f>
        <v>1</v>
      </c>
      <c r="J204" s="89"/>
      <c r="K204" s="90"/>
      <c r="L204" s="91"/>
      <c r="M204" s="91"/>
      <c r="N204" s="91"/>
      <c r="O204" s="91"/>
    </row>
    <row r="205" spans="2:15" hidden="1" outlineLevel="1" x14ac:dyDescent="0.3">
      <c r="B205" s="83">
        <v>2019</v>
      </c>
      <c r="C205" s="84" t="str">
        <f>CONCATENATE('[1]Vehicle Safety'!C205," ",'[1]Vehicle Safety'!D205)</f>
        <v>Opel/Vauxhall Grandland X</v>
      </c>
      <c r="D205" s="85">
        <v>577</v>
      </c>
      <c r="E205" s="86"/>
      <c r="F205" s="86"/>
      <c r="G205" s="86">
        <v>577</v>
      </c>
      <c r="H205" s="87">
        <f>(Table179[[#This Row],[Number of 4-star passenger cars]]+Table179[[#This Row],[Number of 5-star passenger cars]])/Table179[[#This Row],[Number of new passenger cars]]</f>
        <v>1</v>
      </c>
      <c r="I205" s="88">
        <f>+Table179[[#This Row],[Number of 5-star passenger cars]]/Table179[[#This Row],[Number of new passenger cars]]</f>
        <v>1</v>
      </c>
      <c r="J205" s="89"/>
      <c r="K205" s="90"/>
      <c r="L205" s="91"/>
      <c r="M205" s="91"/>
      <c r="N205" s="91"/>
      <c r="O205" s="91"/>
    </row>
    <row r="206" spans="2:15" hidden="1" outlineLevel="1" x14ac:dyDescent="0.3">
      <c r="B206" s="83">
        <v>2019</v>
      </c>
      <c r="C206" s="84" t="str">
        <f>CONCATENATE('[1]Vehicle Safety'!C206," ",'[1]Vehicle Safety'!D206)</f>
        <v>Opel/Vauxhall Insignia</v>
      </c>
      <c r="D206" s="85">
        <v>586</v>
      </c>
      <c r="E206" s="86"/>
      <c r="F206" s="86"/>
      <c r="G206" s="86">
        <v>586</v>
      </c>
      <c r="H206" s="87">
        <f>(Table179[[#This Row],[Number of 4-star passenger cars]]+Table179[[#This Row],[Number of 5-star passenger cars]])/Table179[[#This Row],[Number of new passenger cars]]</f>
        <v>1</v>
      </c>
      <c r="I206" s="88">
        <f>+Table179[[#This Row],[Number of 5-star passenger cars]]/Table179[[#This Row],[Number of new passenger cars]]</f>
        <v>1</v>
      </c>
      <c r="J206" s="89"/>
      <c r="K206" s="90"/>
      <c r="L206" s="91"/>
      <c r="M206" s="91"/>
      <c r="N206" s="91"/>
      <c r="O206" s="91"/>
    </row>
    <row r="207" spans="2:15" hidden="1" outlineLevel="1" x14ac:dyDescent="0.3">
      <c r="B207" s="83">
        <v>2019</v>
      </c>
      <c r="C207" s="84" t="str">
        <f>CONCATENATE('[1]Vehicle Safety'!C207," ",'[1]Vehicle Safety'!D207)</f>
        <v>Opel/Vauxhall Karl</v>
      </c>
      <c r="D207" s="85">
        <v>461</v>
      </c>
      <c r="E207" s="86">
        <v>461</v>
      </c>
      <c r="F207" s="86"/>
      <c r="G207" s="86"/>
      <c r="H207" s="87">
        <f>(Table179[[#This Row],[Number of 4-star passenger cars]]+Table179[[#This Row],[Number of 5-star passenger cars]])/Table179[[#This Row],[Number of new passenger cars]]</f>
        <v>0</v>
      </c>
      <c r="I207" s="88">
        <f>+Table179[[#This Row],[Number of 5-star passenger cars]]/Table179[[#This Row],[Number of new passenger cars]]</f>
        <v>0</v>
      </c>
      <c r="J207" s="89"/>
      <c r="K207" s="90"/>
      <c r="L207" s="91"/>
      <c r="M207" s="91"/>
      <c r="N207" s="91"/>
      <c r="O207" s="91"/>
    </row>
    <row r="208" spans="2:15" hidden="1" outlineLevel="1" x14ac:dyDescent="0.3">
      <c r="B208" s="83">
        <v>2019</v>
      </c>
      <c r="C208" s="84" t="str">
        <f>CONCATENATE('[1]Vehicle Safety'!C208," ",'[1]Vehicle Safety'!D208)</f>
        <v>Peugeot 108</v>
      </c>
      <c r="D208" s="85">
        <v>1174</v>
      </c>
      <c r="E208" s="86"/>
      <c r="F208" s="86">
        <v>1174</v>
      </c>
      <c r="G208" s="86"/>
      <c r="H208" s="87">
        <f>(Table179[[#This Row],[Number of 4-star passenger cars]]+Table179[[#This Row],[Number of 5-star passenger cars]])/Table179[[#This Row],[Number of new passenger cars]]</f>
        <v>1</v>
      </c>
      <c r="I208" s="88">
        <f>+Table179[[#This Row],[Number of 5-star passenger cars]]/Table179[[#This Row],[Number of new passenger cars]]</f>
        <v>0</v>
      </c>
      <c r="J208" s="89"/>
      <c r="K208" s="90"/>
      <c r="L208" s="91"/>
      <c r="M208" s="91"/>
      <c r="N208" s="91"/>
      <c r="O208" s="91"/>
    </row>
    <row r="209" spans="2:15" hidden="1" outlineLevel="1" x14ac:dyDescent="0.3">
      <c r="B209" s="83">
        <v>2019</v>
      </c>
      <c r="C209" s="84" t="str">
        <f>CONCATENATE('[1]Vehicle Safety'!C209," ",'[1]Vehicle Safety'!D209)</f>
        <v>Peugeot 2008</v>
      </c>
      <c r="D209" s="85">
        <v>4979</v>
      </c>
      <c r="E209" s="86"/>
      <c r="F209" s="86"/>
      <c r="G209" s="86">
        <v>4979</v>
      </c>
      <c r="H209" s="87">
        <f>(Table179[[#This Row],[Number of 4-star passenger cars]]+Table179[[#This Row],[Number of 5-star passenger cars]])/Table179[[#This Row],[Number of new passenger cars]]</f>
        <v>1</v>
      </c>
      <c r="I209" s="88">
        <f>+Table179[[#This Row],[Number of 5-star passenger cars]]/Table179[[#This Row],[Number of new passenger cars]]</f>
        <v>1</v>
      </c>
      <c r="J209" s="89"/>
      <c r="K209" s="90"/>
      <c r="L209" s="91"/>
      <c r="M209" s="91"/>
      <c r="N209" s="91"/>
      <c r="O209" s="91"/>
    </row>
    <row r="210" spans="2:15" hidden="1" outlineLevel="1" x14ac:dyDescent="0.3">
      <c r="B210" s="83">
        <v>2019</v>
      </c>
      <c r="C210" s="84" t="str">
        <f>CONCATENATE('[1]Vehicle Safety'!C210," ",'[1]Vehicle Safety'!D210)</f>
        <v>Peugeot 208</v>
      </c>
      <c r="D210" s="85">
        <v>5667</v>
      </c>
      <c r="E210" s="86"/>
      <c r="F210" s="86">
        <v>508</v>
      </c>
      <c r="G210" s="86"/>
      <c r="H210" s="87">
        <f>(Table179[[#This Row],[Number of 4-star passenger cars]]+Table179[[#This Row],[Number of 5-star passenger cars]])/Table179[[#This Row],[Number of new passenger cars]]</f>
        <v>8.964178577730722E-2</v>
      </c>
      <c r="I210" s="88">
        <f>+Table179[[#This Row],[Number of 5-star passenger cars]]/Table179[[#This Row],[Number of new passenger cars]]</f>
        <v>0</v>
      </c>
      <c r="J210" s="89"/>
      <c r="K210" s="90"/>
      <c r="L210" s="91"/>
      <c r="M210" s="91"/>
      <c r="N210" s="91"/>
      <c r="O210" s="91"/>
    </row>
    <row r="211" spans="2:15" hidden="1" outlineLevel="1" x14ac:dyDescent="0.3">
      <c r="B211" s="83">
        <v>2019</v>
      </c>
      <c r="C211" s="84" t="str">
        <f>CONCATENATE('[1]Vehicle Safety'!C211," ",'[1]Vehicle Safety'!D211)</f>
        <v>Peugeot 3008</v>
      </c>
      <c r="D211" s="85">
        <v>3792</v>
      </c>
      <c r="E211" s="86"/>
      <c r="F211" s="86"/>
      <c r="G211" s="86">
        <v>3792</v>
      </c>
      <c r="H211" s="87">
        <f>(Table179[[#This Row],[Number of 4-star passenger cars]]+Table179[[#This Row],[Number of 5-star passenger cars]])/Table179[[#This Row],[Number of new passenger cars]]</f>
        <v>1</v>
      </c>
      <c r="I211" s="88">
        <f>+Table179[[#This Row],[Number of 5-star passenger cars]]/Table179[[#This Row],[Number of new passenger cars]]</f>
        <v>1</v>
      </c>
      <c r="J211" s="89"/>
      <c r="K211" s="90"/>
      <c r="L211" s="91"/>
      <c r="M211" s="91"/>
      <c r="N211" s="91"/>
      <c r="O211" s="91"/>
    </row>
    <row r="212" spans="2:15" hidden="1" outlineLevel="1" x14ac:dyDescent="0.3">
      <c r="B212" s="83">
        <v>2019</v>
      </c>
      <c r="C212" s="84" t="str">
        <f>CONCATENATE('[1]Vehicle Safety'!C212," ",'[1]Vehicle Safety'!D212)</f>
        <v>Peugeot 308</v>
      </c>
      <c r="D212" s="85">
        <v>4972</v>
      </c>
      <c r="E212" s="86"/>
      <c r="F212" s="86"/>
      <c r="G212" s="86">
        <v>4972</v>
      </c>
      <c r="H212" s="87">
        <f>(Table179[[#This Row],[Number of 4-star passenger cars]]+Table179[[#This Row],[Number of 5-star passenger cars]])/Table179[[#This Row],[Number of new passenger cars]]</f>
        <v>1</v>
      </c>
      <c r="I212" s="88">
        <f>+Table179[[#This Row],[Number of 5-star passenger cars]]/Table179[[#This Row],[Number of new passenger cars]]</f>
        <v>1</v>
      </c>
      <c r="J212" s="89"/>
      <c r="K212" s="90"/>
      <c r="L212" s="91"/>
      <c r="M212" s="91"/>
      <c r="N212" s="91"/>
      <c r="O212" s="91"/>
    </row>
    <row r="213" spans="2:15" hidden="1" outlineLevel="1" x14ac:dyDescent="0.3">
      <c r="B213" s="83">
        <v>2019</v>
      </c>
      <c r="C213" s="84" t="str">
        <f>CONCATENATE('[1]Vehicle Safety'!C213," ",'[1]Vehicle Safety'!D213)</f>
        <v>Peugeot 5008</v>
      </c>
      <c r="D213" s="85">
        <v>1324</v>
      </c>
      <c r="E213" s="86"/>
      <c r="F213" s="86"/>
      <c r="G213" s="86">
        <v>1324</v>
      </c>
      <c r="H213" s="87">
        <f>(Table179[[#This Row],[Number of 4-star passenger cars]]+Table179[[#This Row],[Number of 5-star passenger cars]])/Table179[[#This Row],[Number of new passenger cars]]</f>
        <v>1</v>
      </c>
      <c r="I213" s="88">
        <f>+Table179[[#This Row],[Number of 5-star passenger cars]]/Table179[[#This Row],[Number of new passenger cars]]</f>
        <v>1</v>
      </c>
      <c r="J213" s="89"/>
      <c r="K213" s="90"/>
      <c r="L213" s="91"/>
      <c r="M213" s="91"/>
      <c r="N213" s="91"/>
      <c r="O213" s="91"/>
    </row>
    <row r="214" spans="2:15" hidden="1" outlineLevel="1" x14ac:dyDescent="0.3">
      <c r="B214" s="83">
        <v>2019</v>
      </c>
      <c r="C214" s="84" t="str">
        <f>CONCATENATE('[1]Vehicle Safety'!C214," ",'[1]Vehicle Safety'!D214)</f>
        <v>Peugeot 508</v>
      </c>
      <c r="D214" s="85">
        <v>1132</v>
      </c>
      <c r="E214" s="86"/>
      <c r="F214" s="86"/>
      <c r="G214" s="86">
        <v>1132</v>
      </c>
      <c r="H214" s="87">
        <f>(Table179[[#This Row],[Number of 4-star passenger cars]]+Table179[[#This Row],[Number of 5-star passenger cars]])/Table179[[#This Row],[Number of new passenger cars]]</f>
        <v>1</v>
      </c>
      <c r="I214" s="88">
        <f>+Table179[[#This Row],[Number of 5-star passenger cars]]/Table179[[#This Row],[Number of new passenger cars]]</f>
        <v>1</v>
      </c>
      <c r="J214" s="89"/>
      <c r="K214" s="90"/>
      <c r="L214" s="91"/>
      <c r="M214" s="91"/>
      <c r="N214" s="91"/>
      <c r="O214" s="91"/>
    </row>
    <row r="215" spans="2:15" hidden="1" outlineLevel="1" x14ac:dyDescent="0.3">
      <c r="B215" s="83">
        <v>2019</v>
      </c>
      <c r="C215" s="84" t="str">
        <f>CONCATENATE('[1]Vehicle Safety'!C215," ",'[1]Vehicle Safety'!D215)</f>
        <v>Peugeot Partner</v>
      </c>
      <c r="D215" s="85">
        <v>1</v>
      </c>
      <c r="E215" s="86">
        <v>1</v>
      </c>
      <c r="F215" s="86"/>
      <c r="G215" s="86"/>
      <c r="H215" s="87">
        <f>(Table179[[#This Row],[Number of 4-star passenger cars]]+Table179[[#This Row],[Number of 5-star passenger cars]])/Table179[[#This Row],[Number of new passenger cars]]</f>
        <v>0</v>
      </c>
      <c r="I215" s="88">
        <f>+Table179[[#This Row],[Number of 5-star passenger cars]]/Table179[[#This Row],[Number of new passenger cars]]</f>
        <v>0</v>
      </c>
      <c r="J215" s="89"/>
      <c r="K215" s="90"/>
      <c r="L215" s="91"/>
      <c r="M215" s="91"/>
      <c r="N215" s="91"/>
      <c r="O215" s="91"/>
    </row>
    <row r="216" spans="2:15" hidden="1" outlineLevel="1" x14ac:dyDescent="0.3">
      <c r="B216" s="83">
        <v>2019</v>
      </c>
      <c r="C216" s="84" t="str">
        <f>CONCATENATE('[1]Vehicle Safety'!C216," ",'[1]Vehicle Safety'!D216)</f>
        <v>Peugeot Rifter</v>
      </c>
      <c r="D216" s="85">
        <v>280</v>
      </c>
      <c r="E216" s="86"/>
      <c r="F216" s="86">
        <v>279</v>
      </c>
      <c r="G216" s="86"/>
      <c r="H216" s="87">
        <f>(Table179[[#This Row],[Number of 4-star passenger cars]]+Table179[[#This Row],[Number of 5-star passenger cars]])/Table179[[#This Row],[Number of new passenger cars]]</f>
        <v>0.99642857142857144</v>
      </c>
      <c r="I216" s="88">
        <f>+Table179[[#This Row],[Number of 5-star passenger cars]]/Table179[[#This Row],[Number of new passenger cars]]</f>
        <v>0</v>
      </c>
      <c r="J216" s="89"/>
      <c r="K216" s="90"/>
      <c r="L216" s="91"/>
      <c r="M216" s="91"/>
      <c r="N216" s="91"/>
      <c r="O216" s="91"/>
    </row>
    <row r="217" spans="2:15" hidden="1" outlineLevel="1" x14ac:dyDescent="0.3">
      <c r="B217" s="83">
        <v>2019</v>
      </c>
      <c r="C217" s="84" t="str">
        <f>CONCATENATE('[1]Vehicle Safety'!C217," ",'[1]Vehicle Safety'!D217)</f>
        <v>Porsche 911</v>
      </c>
      <c r="D217" s="85">
        <v>120</v>
      </c>
      <c r="E217" s="86"/>
      <c r="F217" s="86"/>
      <c r="G217" s="86"/>
      <c r="H217" s="87">
        <f>(Table179[[#This Row],[Number of 4-star passenger cars]]+Table179[[#This Row],[Number of 5-star passenger cars]])/Table179[[#This Row],[Number of new passenger cars]]</f>
        <v>0</v>
      </c>
      <c r="I217" s="88">
        <f>+Table179[[#This Row],[Number of 5-star passenger cars]]/Table179[[#This Row],[Number of new passenger cars]]</f>
        <v>0</v>
      </c>
      <c r="J217" s="89"/>
      <c r="K217" s="90"/>
      <c r="L217" s="91"/>
      <c r="M217" s="91"/>
      <c r="N217" s="91"/>
      <c r="O217" s="91"/>
    </row>
    <row r="218" spans="2:15" hidden="1" outlineLevel="1" x14ac:dyDescent="0.3">
      <c r="B218" s="83">
        <v>2019</v>
      </c>
      <c r="C218" s="84" t="str">
        <f>CONCATENATE('[1]Vehicle Safety'!C218," ",'[1]Vehicle Safety'!D218)</f>
        <v>Porsche Boxster</v>
      </c>
      <c r="D218" s="85">
        <v>24</v>
      </c>
      <c r="E218" s="86"/>
      <c r="F218" s="86"/>
      <c r="G218" s="86"/>
      <c r="H218" s="87">
        <f>(Table179[[#This Row],[Number of 4-star passenger cars]]+Table179[[#This Row],[Number of 5-star passenger cars]])/Table179[[#This Row],[Number of new passenger cars]]</f>
        <v>0</v>
      </c>
      <c r="I218" s="88">
        <f>+Table179[[#This Row],[Number of 5-star passenger cars]]/Table179[[#This Row],[Number of new passenger cars]]</f>
        <v>0</v>
      </c>
      <c r="J218" s="89"/>
      <c r="K218" s="90"/>
      <c r="L218" s="91"/>
      <c r="M218" s="91"/>
      <c r="N218" s="91"/>
      <c r="O218" s="91"/>
    </row>
    <row r="219" spans="2:15" hidden="1" outlineLevel="1" x14ac:dyDescent="0.3">
      <c r="B219" s="83">
        <v>2019</v>
      </c>
      <c r="C219" s="84" t="str">
        <f>CONCATENATE('[1]Vehicle Safety'!C219," ",'[1]Vehicle Safety'!D219)</f>
        <v>Porsche Cayenne</v>
      </c>
      <c r="D219" s="85">
        <v>209</v>
      </c>
      <c r="E219" s="86"/>
      <c r="F219" s="86"/>
      <c r="G219" s="86">
        <v>209</v>
      </c>
      <c r="H219" s="87">
        <f>(Table179[[#This Row],[Number of 4-star passenger cars]]+Table179[[#This Row],[Number of 5-star passenger cars]])/Table179[[#This Row],[Number of new passenger cars]]</f>
        <v>1</v>
      </c>
      <c r="I219" s="88">
        <f>+Table179[[#This Row],[Number of 5-star passenger cars]]/Table179[[#This Row],[Number of new passenger cars]]</f>
        <v>1</v>
      </c>
      <c r="J219" s="89"/>
      <c r="K219" s="90"/>
      <c r="L219" s="91"/>
      <c r="M219" s="91"/>
      <c r="N219" s="91"/>
      <c r="O219" s="91"/>
    </row>
    <row r="220" spans="2:15" hidden="1" outlineLevel="1" x14ac:dyDescent="0.3">
      <c r="B220" s="83">
        <v>2019</v>
      </c>
      <c r="C220" s="84" t="str">
        <f>CONCATENATE('[1]Vehicle Safety'!C220," ",'[1]Vehicle Safety'!D220)</f>
        <v>Porsche Cayman</v>
      </c>
      <c r="D220" s="85">
        <v>17</v>
      </c>
      <c r="E220" s="86"/>
      <c r="F220" s="86"/>
      <c r="G220" s="86"/>
      <c r="H220" s="87">
        <f>(Table179[[#This Row],[Number of 4-star passenger cars]]+Table179[[#This Row],[Number of 5-star passenger cars]])/Table179[[#This Row],[Number of new passenger cars]]</f>
        <v>0</v>
      </c>
      <c r="I220" s="88">
        <f>+Table179[[#This Row],[Number of 5-star passenger cars]]/Table179[[#This Row],[Number of new passenger cars]]</f>
        <v>0</v>
      </c>
      <c r="J220" s="89"/>
      <c r="K220" s="90"/>
      <c r="L220" s="91"/>
      <c r="M220" s="91"/>
      <c r="N220" s="91"/>
      <c r="O220" s="91"/>
    </row>
    <row r="221" spans="2:15" hidden="1" outlineLevel="1" x14ac:dyDescent="0.3">
      <c r="B221" s="83">
        <v>2019</v>
      </c>
      <c r="C221" s="84" t="str">
        <f>CONCATENATE('[1]Vehicle Safety'!C221," ",'[1]Vehicle Safety'!D221)</f>
        <v>Porsche Macan</v>
      </c>
      <c r="D221" s="85">
        <v>210</v>
      </c>
      <c r="E221" s="86"/>
      <c r="F221" s="86"/>
      <c r="G221" s="86">
        <v>210</v>
      </c>
      <c r="H221" s="87">
        <f>(Table179[[#This Row],[Number of 4-star passenger cars]]+Table179[[#This Row],[Number of 5-star passenger cars]])/Table179[[#This Row],[Number of new passenger cars]]</f>
        <v>1</v>
      </c>
      <c r="I221" s="88">
        <f>+Table179[[#This Row],[Number of 5-star passenger cars]]/Table179[[#This Row],[Number of new passenger cars]]</f>
        <v>1</v>
      </c>
      <c r="J221" s="89"/>
      <c r="K221" s="90"/>
      <c r="L221" s="91"/>
      <c r="M221" s="91"/>
      <c r="N221" s="91"/>
      <c r="O221" s="91"/>
    </row>
    <row r="222" spans="2:15" hidden="1" outlineLevel="1" x14ac:dyDescent="0.3">
      <c r="B222" s="83">
        <v>2019</v>
      </c>
      <c r="C222" s="84" t="str">
        <f>CONCATENATE('[1]Vehicle Safety'!C222," ",'[1]Vehicle Safety'!D222)</f>
        <v>Porsche Panamera</v>
      </c>
      <c r="D222" s="85">
        <v>175</v>
      </c>
      <c r="E222" s="86"/>
      <c r="F222" s="86"/>
      <c r="G222" s="86"/>
      <c r="H222" s="87">
        <f>(Table179[[#This Row],[Number of 4-star passenger cars]]+Table179[[#This Row],[Number of 5-star passenger cars]])/Table179[[#This Row],[Number of new passenger cars]]</f>
        <v>0</v>
      </c>
      <c r="I222" s="88">
        <f>+Table179[[#This Row],[Number of 5-star passenger cars]]/Table179[[#This Row],[Number of new passenger cars]]</f>
        <v>0</v>
      </c>
      <c r="J222" s="89"/>
      <c r="K222" s="90"/>
      <c r="L222" s="91"/>
      <c r="M222" s="91"/>
      <c r="N222" s="91"/>
      <c r="O222" s="91"/>
    </row>
    <row r="223" spans="2:15" hidden="1" outlineLevel="1" x14ac:dyDescent="0.3">
      <c r="B223" s="83">
        <v>2019</v>
      </c>
      <c r="C223" s="84" t="str">
        <f>CONCATENATE('[1]Vehicle Safety'!C223," ",'[1]Vehicle Safety'!D223)</f>
        <v>Renault Captur</v>
      </c>
      <c r="D223" s="85">
        <v>7436</v>
      </c>
      <c r="E223" s="86"/>
      <c r="F223" s="86"/>
      <c r="G223" s="86">
        <v>39</v>
      </c>
      <c r="H223" s="87">
        <f>(Table179[[#This Row],[Number of 4-star passenger cars]]+Table179[[#This Row],[Number of 5-star passenger cars]])/Table179[[#This Row],[Number of new passenger cars]]</f>
        <v>5.244755244755245E-3</v>
      </c>
      <c r="I223" s="88">
        <f>+Table179[[#This Row],[Number of 5-star passenger cars]]/Table179[[#This Row],[Number of new passenger cars]]</f>
        <v>5.244755244755245E-3</v>
      </c>
      <c r="J223" s="89"/>
      <c r="K223" s="90"/>
      <c r="L223" s="91"/>
      <c r="M223" s="91"/>
      <c r="N223" s="91"/>
      <c r="O223" s="91"/>
    </row>
    <row r="224" spans="2:15" hidden="1" outlineLevel="1" x14ac:dyDescent="0.3">
      <c r="B224" s="83">
        <v>2019</v>
      </c>
      <c r="C224" s="84" t="str">
        <f>CONCATENATE('[1]Vehicle Safety'!C224," ",'[1]Vehicle Safety'!D224)</f>
        <v>Renault Clio</v>
      </c>
      <c r="D224" s="85">
        <v>10707</v>
      </c>
      <c r="E224" s="86"/>
      <c r="F224" s="86"/>
      <c r="G224" s="86">
        <v>1396</v>
      </c>
      <c r="H224" s="87">
        <f>(Table179[[#This Row],[Number of 4-star passenger cars]]+Table179[[#This Row],[Number of 5-star passenger cars]])/Table179[[#This Row],[Number of new passenger cars]]</f>
        <v>0.1303819930886336</v>
      </c>
      <c r="I224" s="88">
        <f>+Table179[[#This Row],[Number of 5-star passenger cars]]/Table179[[#This Row],[Number of new passenger cars]]</f>
        <v>0.1303819930886336</v>
      </c>
      <c r="J224" s="89"/>
      <c r="K224" s="90"/>
      <c r="L224" s="91"/>
      <c r="M224" s="91"/>
      <c r="N224" s="91"/>
      <c r="O224" s="91"/>
    </row>
    <row r="225" spans="2:15" hidden="1" outlineLevel="1" x14ac:dyDescent="0.3">
      <c r="B225" s="83">
        <v>2019</v>
      </c>
      <c r="C225" s="84" t="str">
        <f>CONCATENATE('[1]Vehicle Safety'!C225," ",'[1]Vehicle Safety'!D225)</f>
        <v>Renault Espace</v>
      </c>
      <c r="D225" s="85">
        <v>40</v>
      </c>
      <c r="E225" s="86"/>
      <c r="F225" s="86"/>
      <c r="G225" s="86">
        <v>40</v>
      </c>
      <c r="H225" s="87">
        <f>(Table179[[#This Row],[Number of 4-star passenger cars]]+Table179[[#This Row],[Number of 5-star passenger cars]])/Table179[[#This Row],[Number of new passenger cars]]</f>
        <v>1</v>
      </c>
      <c r="I225" s="88">
        <f>+Table179[[#This Row],[Number of 5-star passenger cars]]/Table179[[#This Row],[Number of new passenger cars]]</f>
        <v>1</v>
      </c>
      <c r="J225" s="89"/>
      <c r="K225" s="90"/>
      <c r="L225" s="91"/>
      <c r="M225" s="91"/>
      <c r="N225" s="91"/>
      <c r="O225" s="91"/>
    </row>
    <row r="226" spans="2:15" hidden="1" outlineLevel="1" x14ac:dyDescent="0.3">
      <c r="B226" s="83">
        <v>2019</v>
      </c>
      <c r="C226" s="84" t="str">
        <f>CONCATENATE('[1]Vehicle Safety'!C226," ",'[1]Vehicle Safety'!D226)</f>
        <v>Renault Kadjar</v>
      </c>
      <c r="D226" s="85">
        <v>2245</v>
      </c>
      <c r="E226" s="86"/>
      <c r="F226" s="86"/>
      <c r="G226" s="86">
        <v>2245</v>
      </c>
      <c r="H226" s="87">
        <f>(Table179[[#This Row],[Number of 4-star passenger cars]]+Table179[[#This Row],[Number of 5-star passenger cars]])/Table179[[#This Row],[Number of new passenger cars]]</f>
        <v>1</v>
      </c>
      <c r="I226" s="88">
        <f>+Table179[[#This Row],[Number of 5-star passenger cars]]/Table179[[#This Row],[Number of new passenger cars]]</f>
        <v>1</v>
      </c>
      <c r="J226" s="89"/>
      <c r="K226" s="90"/>
      <c r="L226" s="91"/>
      <c r="M226" s="91"/>
      <c r="N226" s="91"/>
      <c r="O226" s="91"/>
    </row>
    <row r="227" spans="2:15" hidden="1" outlineLevel="1" x14ac:dyDescent="0.3">
      <c r="B227" s="83">
        <v>2019</v>
      </c>
      <c r="C227" s="84" t="str">
        <f>CONCATENATE('[1]Vehicle Safety'!C227," ",'[1]Vehicle Safety'!D227)</f>
        <v>Renault Koleos</v>
      </c>
      <c r="D227" s="85">
        <v>18</v>
      </c>
      <c r="E227" s="86"/>
      <c r="F227" s="86"/>
      <c r="G227" s="86">
        <v>18</v>
      </c>
      <c r="H227" s="87">
        <f>(Table179[[#This Row],[Number of 4-star passenger cars]]+Table179[[#This Row],[Number of 5-star passenger cars]])/Table179[[#This Row],[Number of new passenger cars]]</f>
        <v>1</v>
      </c>
      <c r="I227" s="88">
        <f>+Table179[[#This Row],[Number of 5-star passenger cars]]/Table179[[#This Row],[Number of new passenger cars]]</f>
        <v>1</v>
      </c>
      <c r="J227" s="89"/>
      <c r="K227" s="90"/>
      <c r="L227" s="91"/>
      <c r="M227" s="91"/>
      <c r="N227" s="91"/>
      <c r="O227" s="91"/>
    </row>
    <row r="228" spans="2:15" hidden="1" outlineLevel="1" x14ac:dyDescent="0.3">
      <c r="B228" s="83">
        <v>2019</v>
      </c>
      <c r="C228" s="84" t="str">
        <f>CONCATENATE('[1]Vehicle Safety'!C228," ",'[1]Vehicle Safety'!D228)</f>
        <v>Renault Mégane</v>
      </c>
      <c r="D228" s="85">
        <v>5716</v>
      </c>
      <c r="E228" s="86"/>
      <c r="F228" s="86"/>
      <c r="G228" s="86">
        <v>5716</v>
      </c>
      <c r="H228" s="87">
        <f>(Table179[[#This Row],[Number of 4-star passenger cars]]+Table179[[#This Row],[Number of 5-star passenger cars]])/Table179[[#This Row],[Number of new passenger cars]]</f>
        <v>1</v>
      </c>
      <c r="I228" s="88">
        <f>+Table179[[#This Row],[Number of 5-star passenger cars]]/Table179[[#This Row],[Number of new passenger cars]]</f>
        <v>1</v>
      </c>
      <c r="J228" s="89"/>
      <c r="K228" s="90"/>
      <c r="L228" s="91"/>
      <c r="M228" s="91"/>
      <c r="N228" s="91"/>
      <c r="O228" s="91"/>
    </row>
    <row r="229" spans="2:15" hidden="1" outlineLevel="1" x14ac:dyDescent="0.3">
      <c r="B229" s="83">
        <v>2019</v>
      </c>
      <c r="C229" s="84" t="str">
        <f>CONCATENATE('[1]Vehicle Safety'!C229," ",'[1]Vehicle Safety'!D229)</f>
        <v>Renault Scenic</v>
      </c>
      <c r="D229" s="85">
        <v>667</v>
      </c>
      <c r="E229" s="86"/>
      <c r="F229" s="86"/>
      <c r="G229" s="86">
        <v>667</v>
      </c>
      <c r="H229" s="87">
        <f>(Table179[[#This Row],[Number of 4-star passenger cars]]+Table179[[#This Row],[Number of 5-star passenger cars]])/Table179[[#This Row],[Number of new passenger cars]]</f>
        <v>1</v>
      </c>
      <c r="I229" s="88">
        <f>+Table179[[#This Row],[Number of 5-star passenger cars]]/Table179[[#This Row],[Number of new passenger cars]]</f>
        <v>1</v>
      </c>
      <c r="J229" s="89"/>
      <c r="K229" s="90"/>
      <c r="L229" s="91"/>
      <c r="M229" s="91"/>
      <c r="N229" s="91"/>
      <c r="O229" s="91"/>
    </row>
    <row r="230" spans="2:15" hidden="1" outlineLevel="1" x14ac:dyDescent="0.3">
      <c r="B230" s="83">
        <v>2019</v>
      </c>
      <c r="C230" s="84" t="str">
        <f>CONCATENATE('[1]Vehicle Safety'!C230," ",'[1]Vehicle Safety'!D230)</f>
        <v>Renault Talisman</v>
      </c>
      <c r="D230" s="85">
        <v>127</v>
      </c>
      <c r="E230" s="86"/>
      <c r="F230" s="86"/>
      <c r="G230" s="86">
        <v>127</v>
      </c>
      <c r="H230" s="87">
        <f>(Table179[[#This Row],[Number of 4-star passenger cars]]+Table179[[#This Row],[Number of 5-star passenger cars]])/Table179[[#This Row],[Number of new passenger cars]]</f>
        <v>1</v>
      </c>
      <c r="I230" s="88">
        <f>+Table179[[#This Row],[Number of 5-star passenger cars]]/Table179[[#This Row],[Number of new passenger cars]]</f>
        <v>1</v>
      </c>
      <c r="J230" s="89"/>
      <c r="K230" s="90"/>
      <c r="L230" s="91"/>
      <c r="M230" s="91"/>
      <c r="N230" s="91"/>
      <c r="O230" s="91"/>
    </row>
    <row r="231" spans="2:15" hidden="1" outlineLevel="1" x14ac:dyDescent="0.3">
      <c r="B231" s="83">
        <v>2019</v>
      </c>
      <c r="C231" s="84" t="str">
        <f>CONCATENATE('[1]Vehicle Safety'!C231," ",'[1]Vehicle Safety'!D231)</f>
        <v>Renault Twingo</v>
      </c>
      <c r="D231" s="85">
        <v>960</v>
      </c>
      <c r="E231" s="86"/>
      <c r="F231" s="86">
        <v>960</v>
      </c>
      <c r="G231" s="86"/>
      <c r="H231" s="87">
        <f>(Table179[[#This Row],[Number of 4-star passenger cars]]+Table179[[#This Row],[Number of 5-star passenger cars]])/Table179[[#This Row],[Number of new passenger cars]]</f>
        <v>1</v>
      </c>
      <c r="I231" s="88">
        <f>+Table179[[#This Row],[Number of 5-star passenger cars]]/Table179[[#This Row],[Number of new passenger cars]]</f>
        <v>0</v>
      </c>
      <c r="J231" s="89"/>
      <c r="K231" s="90"/>
      <c r="L231" s="91"/>
      <c r="M231" s="91"/>
      <c r="N231" s="91"/>
      <c r="O231" s="91"/>
    </row>
    <row r="232" spans="2:15" hidden="1" outlineLevel="1" x14ac:dyDescent="0.3">
      <c r="B232" s="83">
        <v>2019</v>
      </c>
      <c r="C232" s="84" t="str">
        <f>CONCATENATE('[1]Vehicle Safety'!C232," ",'[1]Vehicle Safety'!D232)</f>
        <v>Renault ZOE</v>
      </c>
      <c r="D232" s="85">
        <v>969</v>
      </c>
      <c r="E232" s="86"/>
      <c r="F232" s="86"/>
      <c r="G232" s="86">
        <v>969</v>
      </c>
      <c r="H232" s="87">
        <f>(Table179[[#This Row],[Number of 4-star passenger cars]]+Table179[[#This Row],[Number of 5-star passenger cars]])/Table179[[#This Row],[Number of new passenger cars]]</f>
        <v>1</v>
      </c>
      <c r="I232" s="88">
        <f>+Table179[[#This Row],[Number of 5-star passenger cars]]/Table179[[#This Row],[Number of new passenger cars]]</f>
        <v>1</v>
      </c>
      <c r="J232" s="89"/>
      <c r="K232" s="90"/>
      <c r="L232" s="91"/>
      <c r="M232" s="91"/>
      <c r="N232" s="91"/>
      <c r="O232" s="91"/>
    </row>
    <row r="233" spans="2:15" hidden="1" outlineLevel="1" x14ac:dyDescent="0.3">
      <c r="B233" s="83">
        <v>2019</v>
      </c>
      <c r="C233" s="84" t="str">
        <f>CONCATENATE('[1]Vehicle Safety'!C233," ",'[1]Vehicle Safety'!D233)</f>
        <v>Rolls-Royce Cullinan</v>
      </c>
      <c r="D233" s="85">
        <v>1</v>
      </c>
      <c r="E233" s="86"/>
      <c r="F233" s="86"/>
      <c r="G233" s="86"/>
      <c r="H233" s="87">
        <f>(Table179[[#This Row],[Number of 4-star passenger cars]]+Table179[[#This Row],[Number of 5-star passenger cars]])/Table179[[#This Row],[Number of new passenger cars]]</f>
        <v>0</v>
      </c>
      <c r="I233" s="88">
        <f>+Table179[[#This Row],[Number of 5-star passenger cars]]/Table179[[#This Row],[Number of new passenger cars]]</f>
        <v>0</v>
      </c>
      <c r="J233" s="89"/>
      <c r="K233" s="90"/>
      <c r="L233" s="91"/>
      <c r="M233" s="91"/>
      <c r="N233" s="91"/>
      <c r="O233" s="91"/>
    </row>
    <row r="234" spans="2:15" hidden="1" outlineLevel="1" x14ac:dyDescent="0.3">
      <c r="B234" s="83">
        <v>2019</v>
      </c>
      <c r="C234" s="84" t="str">
        <f>CONCATENATE('[1]Vehicle Safety'!C234," ",'[1]Vehicle Safety'!D234)</f>
        <v>Rolls-Royce Ghost Family</v>
      </c>
      <c r="D234" s="85">
        <v>2</v>
      </c>
      <c r="E234" s="86"/>
      <c r="F234" s="86"/>
      <c r="G234" s="86"/>
      <c r="H234" s="87">
        <f>(Table179[[#This Row],[Number of 4-star passenger cars]]+Table179[[#This Row],[Number of 5-star passenger cars]])/Table179[[#This Row],[Number of new passenger cars]]</f>
        <v>0</v>
      </c>
      <c r="I234" s="88">
        <f>+Table179[[#This Row],[Number of 5-star passenger cars]]/Table179[[#This Row],[Number of new passenger cars]]</f>
        <v>0</v>
      </c>
      <c r="J234" s="89"/>
      <c r="K234" s="90"/>
      <c r="L234" s="91"/>
      <c r="M234" s="91"/>
      <c r="N234" s="91"/>
      <c r="O234" s="91"/>
    </row>
    <row r="235" spans="2:15" hidden="1" outlineLevel="1" x14ac:dyDescent="0.3">
      <c r="B235" s="83">
        <v>2019</v>
      </c>
      <c r="C235" s="84" t="str">
        <f>CONCATENATE('[1]Vehicle Safety'!C235," ",'[1]Vehicle Safety'!D235)</f>
        <v>SEAT Alhambra</v>
      </c>
      <c r="D235" s="85">
        <v>211</v>
      </c>
      <c r="E235" s="86"/>
      <c r="F235" s="86">
        <v>211</v>
      </c>
      <c r="G235" s="86"/>
      <c r="H235" s="87">
        <f>(Table179[[#This Row],[Number of 4-star passenger cars]]+Table179[[#This Row],[Number of 5-star passenger cars]])/Table179[[#This Row],[Number of new passenger cars]]</f>
        <v>1</v>
      </c>
      <c r="I235" s="88">
        <f>+Table179[[#This Row],[Number of 5-star passenger cars]]/Table179[[#This Row],[Number of new passenger cars]]</f>
        <v>0</v>
      </c>
      <c r="J235" s="89"/>
      <c r="K235" s="90"/>
      <c r="L235" s="91"/>
      <c r="M235" s="91"/>
      <c r="N235" s="91"/>
      <c r="O235" s="91"/>
    </row>
    <row r="236" spans="2:15" hidden="1" outlineLevel="1" x14ac:dyDescent="0.3">
      <c r="B236" s="83">
        <v>2019</v>
      </c>
      <c r="C236" s="84" t="str">
        <f>CONCATENATE('[1]Vehicle Safety'!C236," ",'[1]Vehicle Safety'!D236)</f>
        <v>SEAT Arona</v>
      </c>
      <c r="D236" s="85">
        <v>2964</v>
      </c>
      <c r="E236" s="86"/>
      <c r="F236" s="86"/>
      <c r="G236" s="86">
        <v>2964</v>
      </c>
      <c r="H236" s="87">
        <f>(Table179[[#This Row],[Number of 4-star passenger cars]]+Table179[[#This Row],[Number of 5-star passenger cars]])/Table179[[#This Row],[Number of new passenger cars]]</f>
        <v>1</v>
      </c>
      <c r="I236" s="88">
        <f>+Table179[[#This Row],[Number of 5-star passenger cars]]/Table179[[#This Row],[Number of new passenger cars]]</f>
        <v>1</v>
      </c>
      <c r="J236" s="89"/>
      <c r="K236" s="90"/>
      <c r="L236" s="91"/>
      <c r="M236" s="91"/>
      <c r="N236" s="91"/>
      <c r="O236" s="91"/>
    </row>
    <row r="237" spans="2:15" hidden="1" outlineLevel="1" x14ac:dyDescent="0.3">
      <c r="B237" s="83">
        <v>2019</v>
      </c>
      <c r="C237" s="84" t="str">
        <f>CONCATENATE('[1]Vehicle Safety'!C237," ",'[1]Vehicle Safety'!D237)</f>
        <v>SEAT Ateca</v>
      </c>
      <c r="D237" s="85">
        <v>1150</v>
      </c>
      <c r="E237" s="86"/>
      <c r="F237" s="86"/>
      <c r="G237" s="86">
        <v>1150</v>
      </c>
      <c r="H237" s="87">
        <f>(Table179[[#This Row],[Number of 4-star passenger cars]]+Table179[[#This Row],[Number of 5-star passenger cars]])/Table179[[#This Row],[Number of new passenger cars]]</f>
        <v>1</v>
      </c>
      <c r="I237" s="88">
        <f>+Table179[[#This Row],[Number of 5-star passenger cars]]/Table179[[#This Row],[Number of new passenger cars]]</f>
        <v>1</v>
      </c>
      <c r="J237" s="89"/>
      <c r="K237" s="90"/>
      <c r="L237" s="91"/>
      <c r="M237" s="91"/>
      <c r="N237" s="91"/>
      <c r="O237" s="91"/>
    </row>
    <row r="238" spans="2:15" hidden="1" outlineLevel="1" x14ac:dyDescent="0.3">
      <c r="B238" s="83">
        <v>2019</v>
      </c>
      <c r="C238" s="84" t="str">
        <f>CONCATENATE('[1]Vehicle Safety'!C238," ",'[1]Vehicle Safety'!D238)</f>
        <v>SEAT Ibiza</v>
      </c>
      <c r="D238" s="85">
        <v>3957</v>
      </c>
      <c r="E238" s="86"/>
      <c r="F238" s="86"/>
      <c r="G238" s="86">
        <v>3957</v>
      </c>
      <c r="H238" s="87">
        <f>(Table179[[#This Row],[Number of 4-star passenger cars]]+Table179[[#This Row],[Number of 5-star passenger cars]])/Table179[[#This Row],[Number of new passenger cars]]</f>
        <v>1</v>
      </c>
      <c r="I238" s="88">
        <f>+Table179[[#This Row],[Number of 5-star passenger cars]]/Table179[[#This Row],[Number of new passenger cars]]</f>
        <v>1</v>
      </c>
      <c r="J238" s="89"/>
      <c r="K238" s="90"/>
      <c r="L238" s="91"/>
      <c r="M238" s="91"/>
      <c r="N238" s="91"/>
      <c r="O238" s="91"/>
    </row>
    <row r="239" spans="2:15" hidden="1" outlineLevel="1" x14ac:dyDescent="0.3">
      <c r="B239" s="83">
        <v>2019</v>
      </c>
      <c r="C239" s="84" t="str">
        <f>CONCATENATE('[1]Vehicle Safety'!C239," ",'[1]Vehicle Safety'!D239)</f>
        <v>SEAT Leon</v>
      </c>
      <c r="D239" s="85">
        <v>2828</v>
      </c>
      <c r="E239" s="86"/>
      <c r="F239" s="86"/>
      <c r="G239" s="86"/>
      <c r="H239" s="87">
        <f>(Table179[[#This Row],[Number of 4-star passenger cars]]+Table179[[#This Row],[Number of 5-star passenger cars]])/Table179[[#This Row],[Number of new passenger cars]]</f>
        <v>0</v>
      </c>
      <c r="I239" s="88">
        <f>+Table179[[#This Row],[Number of 5-star passenger cars]]/Table179[[#This Row],[Number of new passenger cars]]</f>
        <v>0</v>
      </c>
      <c r="J239" s="89"/>
      <c r="K239" s="90"/>
      <c r="L239" s="91"/>
      <c r="M239" s="91"/>
      <c r="N239" s="91"/>
      <c r="O239" s="91"/>
    </row>
    <row r="240" spans="2:15" hidden="1" outlineLevel="1" x14ac:dyDescent="0.3">
      <c r="B240" s="83">
        <v>2019</v>
      </c>
      <c r="C240" s="84" t="str">
        <f>CONCATENATE('[1]Vehicle Safety'!C240," ",'[1]Vehicle Safety'!D240)</f>
        <v>SEAT Mii</v>
      </c>
      <c r="D240" s="85">
        <v>42</v>
      </c>
      <c r="E240" s="86"/>
      <c r="F240" s="86"/>
      <c r="G240" s="86"/>
      <c r="H240" s="87">
        <f>(Table179[[#This Row],[Number of 4-star passenger cars]]+Table179[[#This Row],[Number of 5-star passenger cars]])/Table179[[#This Row],[Number of new passenger cars]]</f>
        <v>0</v>
      </c>
      <c r="I240" s="88">
        <f>+Table179[[#This Row],[Number of 5-star passenger cars]]/Table179[[#This Row],[Number of new passenger cars]]</f>
        <v>0</v>
      </c>
      <c r="J240" s="89"/>
      <c r="K240" s="90"/>
      <c r="L240" s="91"/>
      <c r="M240" s="91"/>
      <c r="N240" s="91"/>
      <c r="O240" s="91"/>
    </row>
    <row r="241" spans="2:15" hidden="1" outlineLevel="1" x14ac:dyDescent="0.3">
      <c r="B241" s="83">
        <v>2019</v>
      </c>
      <c r="C241" s="84" t="str">
        <f>CONCATENATE('[1]Vehicle Safety'!C241," ",'[1]Vehicle Safety'!D241)</f>
        <v>SEAT Tarraco</v>
      </c>
      <c r="D241" s="85">
        <v>156</v>
      </c>
      <c r="E241" s="86"/>
      <c r="F241" s="86"/>
      <c r="G241" s="86">
        <v>156</v>
      </c>
      <c r="H241" s="87">
        <f>(Table179[[#This Row],[Number of 4-star passenger cars]]+Table179[[#This Row],[Number of 5-star passenger cars]])/Table179[[#This Row],[Number of new passenger cars]]</f>
        <v>1</v>
      </c>
      <c r="I241" s="88">
        <f>+Table179[[#This Row],[Number of 5-star passenger cars]]/Table179[[#This Row],[Number of new passenger cars]]</f>
        <v>1</v>
      </c>
      <c r="J241" s="89"/>
      <c r="K241" s="90"/>
      <c r="L241" s="91"/>
      <c r="M241" s="91"/>
      <c r="N241" s="91"/>
      <c r="O241" s="91"/>
    </row>
    <row r="242" spans="2:15" hidden="1" outlineLevel="1" x14ac:dyDescent="0.3">
      <c r="B242" s="83">
        <v>2019</v>
      </c>
      <c r="C242" s="84" t="str">
        <f>CONCATENATE('[1]Vehicle Safety'!C242," ",'[1]Vehicle Safety'!D242)</f>
        <v>Škoda Citigo</v>
      </c>
      <c r="D242" s="85">
        <v>11</v>
      </c>
      <c r="E242" s="86"/>
      <c r="F242" s="86"/>
      <c r="G242" s="86"/>
      <c r="H242" s="87">
        <f>(Table179[[#This Row],[Number of 4-star passenger cars]]+Table179[[#This Row],[Number of 5-star passenger cars]])/Table179[[#This Row],[Number of new passenger cars]]</f>
        <v>0</v>
      </c>
      <c r="I242" s="88">
        <f>+Table179[[#This Row],[Number of 5-star passenger cars]]/Table179[[#This Row],[Number of new passenger cars]]</f>
        <v>0</v>
      </c>
      <c r="J242" s="89"/>
      <c r="K242" s="90"/>
      <c r="L242" s="91"/>
      <c r="M242" s="91"/>
      <c r="N242" s="91"/>
      <c r="O242" s="91"/>
    </row>
    <row r="243" spans="2:15" hidden="1" outlineLevel="1" x14ac:dyDescent="0.3">
      <c r="B243" s="83">
        <v>2019</v>
      </c>
      <c r="C243" s="84" t="str">
        <f>CONCATENATE('[1]Vehicle Safety'!C243," ",'[1]Vehicle Safety'!D243)</f>
        <v>Škoda Fabia</v>
      </c>
      <c r="D243" s="85">
        <v>334</v>
      </c>
      <c r="E243" s="86"/>
      <c r="F243" s="86"/>
      <c r="G243" s="86">
        <v>334</v>
      </c>
      <c r="H243" s="87">
        <f>(Table179[[#This Row],[Number of 4-star passenger cars]]+Table179[[#This Row],[Number of 5-star passenger cars]])/Table179[[#This Row],[Number of new passenger cars]]</f>
        <v>1</v>
      </c>
      <c r="I243" s="88">
        <f>+Table179[[#This Row],[Number of 5-star passenger cars]]/Table179[[#This Row],[Number of new passenger cars]]</f>
        <v>1</v>
      </c>
      <c r="J243" s="89"/>
      <c r="K243" s="90"/>
      <c r="L243" s="91"/>
      <c r="M243" s="91"/>
      <c r="N243" s="91"/>
      <c r="O243" s="91"/>
    </row>
    <row r="244" spans="2:15" hidden="1" outlineLevel="1" x14ac:dyDescent="0.3">
      <c r="B244" s="83">
        <v>2019</v>
      </c>
      <c r="C244" s="84" t="str">
        <f>CONCATENATE('[1]Vehicle Safety'!C244," ",'[1]Vehicle Safety'!D244)</f>
        <v>Škoda Karoq</v>
      </c>
      <c r="D244" s="85">
        <v>161</v>
      </c>
      <c r="E244" s="86"/>
      <c r="F244" s="86"/>
      <c r="G244" s="86">
        <v>161</v>
      </c>
      <c r="H244" s="87">
        <f>(Table179[[#This Row],[Number of 4-star passenger cars]]+Table179[[#This Row],[Number of 5-star passenger cars]])/Table179[[#This Row],[Number of new passenger cars]]</f>
        <v>1</v>
      </c>
      <c r="I244" s="88">
        <f>+Table179[[#This Row],[Number of 5-star passenger cars]]/Table179[[#This Row],[Number of new passenger cars]]</f>
        <v>1</v>
      </c>
      <c r="J244" s="89"/>
      <c r="K244" s="90"/>
      <c r="L244" s="91"/>
      <c r="M244" s="91"/>
      <c r="N244" s="91"/>
      <c r="O244" s="91"/>
    </row>
    <row r="245" spans="2:15" hidden="1" outlineLevel="1" x14ac:dyDescent="0.3">
      <c r="B245" s="83">
        <v>2019</v>
      </c>
      <c r="C245" s="84" t="str">
        <f>CONCATENATE('[1]Vehicle Safety'!C245," ",'[1]Vehicle Safety'!D245)</f>
        <v>Škoda Kodiaq</v>
      </c>
      <c r="D245" s="85">
        <v>202</v>
      </c>
      <c r="E245" s="86"/>
      <c r="F245" s="86"/>
      <c r="G245" s="86">
        <v>202</v>
      </c>
      <c r="H245" s="87">
        <f>(Table179[[#This Row],[Number of 4-star passenger cars]]+Table179[[#This Row],[Number of 5-star passenger cars]])/Table179[[#This Row],[Number of new passenger cars]]</f>
        <v>1</v>
      </c>
      <c r="I245" s="88">
        <f>+Table179[[#This Row],[Number of 5-star passenger cars]]/Table179[[#This Row],[Number of new passenger cars]]</f>
        <v>1</v>
      </c>
      <c r="J245" s="89"/>
      <c r="K245" s="90"/>
      <c r="L245" s="91"/>
      <c r="M245" s="91"/>
      <c r="N245" s="91"/>
      <c r="O245" s="91"/>
    </row>
    <row r="246" spans="2:15" hidden="1" outlineLevel="1" x14ac:dyDescent="0.3">
      <c r="B246" s="83">
        <v>2019</v>
      </c>
      <c r="C246" s="84" t="str">
        <f>CONCATENATE('[1]Vehicle Safety'!C246," ",'[1]Vehicle Safety'!D246)</f>
        <v>Škoda Octavia</v>
      </c>
      <c r="D246" s="85">
        <v>670</v>
      </c>
      <c r="E246" s="86"/>
      <c r="F246" s="86"/>
      <c r="G246" s="86">
        <v>670</v>
      </c>
      <c r="H246" s="87">
        <f>(Table179[[#This Row],[Number of 4-star passenger cars]]+Table179[[#This Row],[Number of 5-star passenger cars]])/Table179[[#This Row],[Number of new passenger cars]]</f>
        <v>1</v>
      </c>
      <c r="I246" s="88">
        <f>+Table179[[#This Row],[Number of 5-star passenger cars]]/Table179[[#This Row],[Number of new passenger cars]]</f>
        <v>1</v>
      </c>
      <c r="J246" s="89"/>
      <c r="K246" s="90"/>
      <c r="L246" s="91"/>
      <c r="M246" s="91"/>
      <c r="N246" s="91"/>
      <c r="O246" s="91"/>
    </row>
    <row r="247" spans="2:15" hidden="1" outlineLevel="1" x14ac:dyDescent="0.3">
      <c r="B247" s="83">
        <v>2019</v>
      </c>
      <c r="C247" s="84" t="str">
        <f>CONCATENATE('[1]Vehicle Safety'!C247," ",'[1]Vehicle Safety'!D247)</f>
        <v>Škoda Rapid</v>
      </c>
      <c r="D247" s="85">
        <v>26</v>
      </c>
      <c r="E247" s="86"/>
      <c r="F247" s="86"/>
      <c r="G247" s="86"/>
      <c r="H247" s="87">
        <f>(Table179[[#This Row],[Number of 4-star passenger cars]]+Table179[[#This Row],[Number of 5-star passenger cars]])/Table179[[#This Row],[Number of new passenger cars]]</f>
        <v>0</v>
      </c>
      <c r="I247" s="88">
        <f>+Table179[[#This Row],[Number of 5-star passenger cars]]/Table179[[#This Row],[Number of new passenger cars]]</f>
        <v>0</v>
      </c>
      <c r="J247" s="89"/>
      <c r="K247" s="90"/>
      <c r="L247" s="91"/>
      <c r="M247" s="91"/>
      <c r="N247" s="91"/>
      <c r="O247" s="91"/>
    </row>
    <row r="248" spans="2:15" hidden="1" outlineLevel="1" x14ac:dyDescent="0.3">
      <c r="B248" s="83">
        <v>2019</v>
      </c>
      <c r="C248" s="84" t="str">
        <f>CONCATENATE('[1]Vehicle Safety'!C248," ",'[1]Vehicle Safety'!D248)</f>
        <v>Škoda Scala</v>
      </c>
      <c r="D248" s="85">
        <v>76</v>
      </c>
      <c r="E248" s="86"/>
      <c r="F248" s="86"/>
      <c r="G248" s="86">
        <v>76</v>
      </c>
      <c r="H248" s="87">
        <f>(Table179[[#This Row],[Number of 4-star passenger cars]]+Table179[[#This Row],[Number of 5-star passenger cars]])/Table179[[#This Row],[Number of new passenger cars]]</f>
        <v>1</v>
      </c>
      <c r="I248" s="88">
        <f>+Table179[[#This Row],[Number of 5-star passenger cars]]/Table179[[#This Row],[Number of new passenger cars]]</f>
        <v>1</v>
      </c>
      <c r="J248" s="89"/>
      <c r="K248" s="90"/>
      <c r="L248" s="91"/>
      <c r="M248" s="91"/>
      <c r="N248" s="91"/>
      <c r="O248" s="91"/>
    </row>
    <row r="249" spans="2:15" hidden="1" outlineLevel="1" x14ac:dyDescent="0.3">
      <c r="B249" s="83">
        <v>2019</v>
      </c>
      <c r="C249" s="84" t="str">
        <f>CONCATENATE('[1]Vehicle Safety'!C249," ",'[1]Vehicle Safety'!D249)</f>
        <v>Škoda Superb</v>
      </c>
      <c r="D249" s="85">
        <v>164</v>
      </c>
      <c r="E249" s="86"/>
      <c r="F249" s="86"/>
      <c r="G249" s="86">
        <v>164</v>
      </c>
      <c r="H249" s="87">
        <f>(Table179[[#This Row],[Number of 4-star passenger cars]]+Table179[[#This Row],[Number of 5-star passenger cars]])/Table179[[#This Row],[Number of new passenger cars]]</f>
        <v>1</v>
      </c>
      <c r="I249" s="88">
        <f>+Table179[[#This Row],[Number of 5-star passenger cars]]/Table179[[#This Row],[Number of new passenger cars]]</f>
        <v>1</v>
      </c>
      <c r="J249" s="89"/>
      <c r="K249" s="90"/>
      <c r="L249" s="91"/>
      <c r="M249" s="91"/>
      <c r="N249" s="91"/>
      <c r="O249" s="91"/>
    </row>
    <row r="250" spans="2:15" hidden="1" outlineLevel="1" x14ac:dyDescent="0.3">
      <c r="B250" s="83">
        <v>2019</v>
      </c>
      <c r="C250" s="84" t="str">
        <f>CONCATENATE('[1]Vehicle Safety'!C250," ",'[1]Vehicle Safety'!D250)</f>
        <v>smart forfour</v>
      </c>
      <c r="D250" s="85">
        <v>1793</v>
      </c>
      <c r="E250" s="86"/>
      <c r="F250" s="86">
        <v>1761</v>
      </c>
      <c r="G250" s="86"/>
      <c r="H250" s="87">
        <f>(Table179[[#This Row],[Number of 4-star passenger cars]]+Table179[[#This Row],[Number of 5-star passenger cars]])/Table179[[#This Row],[Number of new passenger cars]]</f>
        <v>0.98215281650864472</v>
      </c>
      <c r="I250" s="88">
        <f>+Table179[[#This Row],[Number of 5-star passenger cars]]/Table179[[#This Row],[Number of new passenger cars]]</f>
        <v>0</v>
      </c>
      <c r="J250" s="89"/>
      <c r="K250" s="90"/>
      <c r="L250" s="91"/>
      <c r="M250" s="91"/>
      <c r="N250" s="91"/>
      <c r="O250" s="91"/>
    </row>
    <row r="251" spans="2:15" hidden="1" outlineLevel="1" x14ac:dyDescent="0.3">
      <c r="B251" s="83">
        <v>2019</v>
      </c>
      <c r="C251" s="84" t="str">
        <f>CONCATENATE('[1]Vehicle Safety'!C251," ",'[1]Vehicle Safety'!D251)</f>
        <v>smart fortwo</v>
      </c>
      <c r="D251" s="85">
        <v>2279</v>
      </c>
      <c r="E251" s="86"/>
      <c r="F251" s="86">
        <v>2279</v>
      </c>
      <c r="G251" s="86"/>
      <c r="H251" s="87">
        <f>(Table179[[#This Row],[Number of 4-star passenger cars]]+Table179[[#This Row],[Number of 5-star passenger cars]])/Table179[[#This Row],[Number of new passenger cars]]</f>
        <v>1</v>
      </c>
      <c r="I251" s="88">
        <f>+Table179[[#This Row],[Number of 5-star passenger cars]]/Table179[[#This Row],[Number of new passenger cars]]</f>
        <v>0</v>
      </c>
      <c r="J251" s="89"/>
      <c r="K251" s="90"/>
      <c r="L251" s="91"/>
      <c r="M251" s="91"/>
      <c r="N251" s="91"/>
      <c r="O251" s="91"/>
    </row>
    <row r="252" spans="2:15" hidden="1" outlineLevel="1" x14ac:dyDescent="0.3">
      <c r="B252" s="83">
        <v>2019</v>
      </c>
      <c r="C252" s="84" t="str">
        <f>CONCATENATE('[1]Vehicle Safety'!C252," ",'[1]Vehicle Safety'!D252)</f>
        <v>Suzuki Baleno</v>
      </c>
      <c r="D252" s="85">
        <v>15</v>
      </c>
      <c r="E252" s="86"/>
      <c r="F252" s="86">
        <v>15</v>
      </c>
      <c r="G252" s="86"/>
      <c r="H252" s="87">
        <f>(Table179[[#This Row],[Number of 4-star passenger cars]]+Table179[[#This Row],[Number of 5-star passenger cars]])/Table179[[#This Row],[Number of new passenger cars]]</f>
        <v>1</v>
      </c>
      <c r="I252" s="88">
        <f>+Table179[[#This Row],[Number of 5-star passenger cars]]/Table179[[#This Row],[Number of new passenger cars]]</f>
        <v>0</v>
      </c>
      <c r="J252" s="89"/>
      <c r="K252" s="90"/>
      <c r="L252" s="91"/>
      <c r="M252" s="91"/>
      <c r="N252" s="91"/>
      <c r="O252" s="91"/>
    </row>
    <row r="253" spans="2:15" hidden="1" outlineLevel="1" x14ac:dyDescent="0.3">
      <c r="B253" s="83">
        <v>2019</v>
      </c>
      <c r="C253" s="84" t="str">
        <f>CONCATENATE('[1]Vehicle Safety'!C253," ",'[1]Vehicle Safety'!D253)</f>
        <v>Suzuki Celerio</v>
      </c>
      <c r="D253" s="85">
        <v>30</v>
      </c>
      <c r="E253" s="86">
        <v>30</v>
      </c>
      <c r="F253" s="86"/>
      <c r="G253" s="86"/>
      <c r="H253" s="87">
        <f>(Table179[[#This Row],[Number of 4-star passenger cars]]+Table179[[#This Row],[Number of 5-star passenger cars]])/Table179[[#This Row],[Number of new passenger cars]]</f>
        <v>0</v>
      </c>
      <c r="I253" s="88">
        <f>+Table179[[#This Row],[Number of 5-star passenger cars]]/Table179[[#This Row],[Number of new passenger cars]]</f>
        <v>0</v>
      </c>
      <c r="J253" s="89"/>
      <c r="K253" s="90"/>
      <c r="L253" s="91"/>
      <c r="M253" s="91"/>
      <c r="N253" s="91"/>
      <c r="O253" s="91"/>
    </row>
    <row r="254" spans="2:15" hidden="1" outlineLevel="1" x14ac:dyDescent="0.3">
      <c r="B254" s="83">
        <v>2019</v>
      </c>
      <c r="C254" s="84" t="str">
        <f>CONCATENATE('[1]Vehicle Safety'!C254," ",'[1]Vehicle Safety'!D254)</f>
        <v>Suzuki Ignis</v>
      </c>
      <c r="D254" s="85">
        <v>45</v>
      </c>
      <c r="E254" s="86"/>
      <c r="F254" s="86"/>
      <c r="G254" s="86">
        <v>45</v>
      </c>
      <c r="H254" s="87">
        <f>(Table179[[#This Row],[Number of 4-star passenger cars]]+Table179[[#This Row],[Number of 5-star passenger cars]])/Table179[[#This Row],[Number of new passenger cars]]</f>
        <v>1</v>
      </c>
      <c r="I254" s="88">
        <f>+Table179[[#This Row],[Number of 5-star passenger cars]]/Table179[[#This Row],[Number of new passenger cars]]</f>
        <v>1</v>
      </c>
      <c r="J254" s="89"/>
      <c r="K254" s="90"/>
      <c r="L254" s="91"/>
      <c r="M254" s="91"/>
      <c r="N254" s="91"/>
      <c r="O254" s="91"/>
    </row>
    <row r="255" spans="2:15" hidden="1" outlineLevel="1" x14ac:dyDescent="0.3">
      <c r="B255" s="83">
        <v>2019</v>
      </c>
      <c r="C255" s="84" t="str">
        <f>CONCATENATE('[1]Vehicle Safety'!C255," ",'[1]Vehicle Safety'!D255)</f>
        <v>Suzuki Jimny</v>
      </c>
      <c r="D255" s="85">
        <v>58</v>
      </c>
      <c r="E255" s="86">
        <v>58</v>
      </c>
      <c r="F255" s="86"/>
      <c r="G255" s="86"/>
      <c r="H255" s="87">
        <f>(Table179[[#This Row],[Number of 4-star passenger cars]]+Table179[[#This Row],[Number of 5-star passenger cars]])/Table179[[#This Row],[Number of new passenger cars]]</f>
        <v>0</v>
      </c>
      <c r="I255" s="88">
        <f>+Table179[[#This Row],[Number of 5-star passenger cars]]/Table179[[#This Row],[Number of new passenger cars]]</f>
        <v>0</v>
      </c>
      <c r="J255" s="89"/>
      <c r="K255" s="90"/>
      <c r="L255" s="91"/>
      <c r="M255" s="91"/>
      <c r="N255" s="91"/>
      <c r="O255" s="91"/>
    </row>
    <row r="256" spans="2:15" hidden="1" outlineLevel="1" x14ac:dyDescent="0.3">
      <c r="B256" s="83">
        <v>2019</v>
      </c>
      <c r="C256" s="84" t="str">
        <f>CONCATENATE('[1]Vehicle Safety'!C256," ",'[1]Vehicle Safety'!D256)</f>
        <v>Suzuki Swift</v>
      </c>
      <c r="D256" s="85">
        <v>95</v>
      </c>
      <c r="E256" s="86"/>
      <c r="F256" s="86">
        <v>95</v>
      </c>
      <c r="G256" s="86"/>
      <c r="H256" s="87">
        <f>(Table179[[#This Row],[Number of 4-star passenger cars]]+Table179[[#This Row],[Number of 5-star passenger cars]])/Table179[[#This Row],[Number of new passenger cars]]</f>
        <v>1</v>
      </c>
      <c r="I256" s="88">
        <f>+Table179[[#This Row],[Number of 5-star passenger cars]]/Table179[[#This Row],[Number of new passenger cars]]</f>
        <v>0</v>
      </c>
      <c r="J256" s="89"/>
      <c r="K256" s="90"/>
      <c r="L256" s="91"/>
      <c r="M256" s="91"/>
      <c r="N256" s="91"/>
      <c r="O256" s="91"/>
    </row>
    <row r="257" spans="2:15" hidden="1" outlineLevel="1" x14ac:dyDescent="0.3">
      <c r="B257" s="83">
        <v>2019</v>
      </c>
      <c r="C257" s="84" t="str">
        <f>CONCATENATE('[1]Vehicle Safety'!C257," ",'[1]Vehicle Safety'!D257)</f>
        <v>Suzuki SX4</v>
      </c>
      <c r="D257" s="85">
        <v>51</v>
      </c>
      <c r="E257" s="86"/>
      <c r="F257" s="86"/>
      <c r="G257" s="86">
        <v>51</v>
      </c>
      <c r="H257" s="87">
        <f>(Table179[[#This Row],[Number of 4-star passenger cars]]+Table179[[#This Row],[Number of 5-star passenger cars]])/Table179[[#This Row],[Number of new passenger cars]]</f>
        <v>1</v>
      </c>
      <c r="I257" s="88">
        <f>+Table179[[#This Row],[Number of 5-star passenger cars]]/Table179[[#This Row],[Number of new passenger cars]]</f>
        <v>1</v>
      </c>
      <c r="J257" s="89"/>
      <c r="K257" s="90"/>
      <c r="L257" s="91"/>
      <c r="M257" s="91"/>
      <c r="N257" s="91"/>
      <c r="O257" s="91"/>
    </row>
    <row r="258" spans="2:15" hidden="1" outlineLevel="1" x14ac:dyDescent="0.3">
      <c r="B258" s="83">
        <v>2019</v>
      </c>
      <c r="C258" s="84" t="str">
        <f>CONCATENATE('[1]Vehicle Safety'!C258," ",'[1]Vehicle Safety'!D258)</f>
        <v>Suzuki Vitara</v>
      </c>
      <c r="D258" s="85">
        <v>174</v>
      </c>
      <c r="E258" s="86"/>
      <c r="F258" s="86"/>
      <c r="G258" s="86">
        <v>174</v>
      </c>
      <c r="H258" s="87">
        <f>(Table179[[#This Row],[Number of 4-star passenger cars]]+Table179[[#This Row],[Number of 5-star passenger cars]])/Table179[[#This Row],[Number of new passenger cars]]</f>
        <v>1</v>
      </c>
      <c r="I258" s="88">
        <f>+Table179[[#This Row],[Number of 5-star passenger cars]]/Table179[[#This Row],[Number of new passenger cars]]</f>
        <v>1</v>
      </c>
      <c r="J258" s="89"/>
      <c r="K258" s="90"/>
      <c r="L258" s="91"/>
      <c r="M258" s="91"/>
      <c r="N258" s="91"/>
      <c r="O258" s="91"/>
    </row>
    <row r="259" spans="2:15" hidden="1" outlineLevel="1" x14ac:dyDescent="0.3">
      <c r="B259" s="83">
        <v>2019</v>
      </c>
      <c r="C259" s="84" t="str">
        <f>CONCATENATE('[1]Vehicle Safety'!C259," ",'[1]Vehicle Safety'!D259)</f>
        <v>Tesla Model 3</v>
      </c>
      <c r="D259" s="85">
        <v>1543</v>
      </c>
      <c r="E259" s="86"/>
      <c r="F259" s="86"/>
      <c r="G259" s="86">
        <v>1543</v>
      </c>
      <c r="H259" s="87">
        <f>(Table179[[#This Row],[Number of 4-star passenger cars]]+Table179[[#This Row],[Number of 5-star passenger cars]])/Table179[[#This Row],[Number of new passenger cars]]</f>
        <v>1</v>
      </c>
      <c r="I259" s="88">
        <f>+Table179[[#This Row],[Number of 5-star passenger cars]]/Table179[[#This Row],[Number of new passenger cars]]</f>
        <v>1</v>
      </c>
      <c r="J259" s="89"/>
      <c r="K259" s="90"/>
      <c r="L259" s="91"/>
      <c r="M259" s="91"/>
      <c r="N259" s="91"/>
      <c r="O259" s="91"/>
    </row>
    <row r="260" spans="2:15" hidden="1" outlineLevel="1" x14ac:dyDescent="0.3">
      <c r="B260" s="83">
        <v>2019</v>
      </c>
      <c r="C260" s="84" t="str">
        <f>CONCATENATE('[1]Vehicle Safety'!C260," ",'[1]Vehicle Safety'!D260)</f>
        <v>Tesla Model S</v>
      </c>
      <c r="D260" s="85">
        <v>243</v>
      </c>
      <c r="E260" s="86"/>
      <c r="F260" s="86"/>
      <c r="G260" s="86">
        <v>243</v>
      </c>
      <c r="H260" s="87">
        <f>(Table179[[#This Row],[Number of 4-star passenger cars]]+Table179[[#This Row],[Number of 5-star passenger cars]])/Table179[[#This Row],[Number of new passenger cars]]</f>
        <v>1</v>
      </c>
      <c r="I260" s="88">
        <f>+Table179[[#This Row],[Number of 5-star passenger cars]]/Table179[[#This Row],[Number of new passenger cars]]</f>
        <v>1</v>
      </c>
      <c r="J260" s="89"/>
      <c r="K260" s="90"/>
      <c r="L260" s="91"/>
      <c r="M260" s="91"/>
      <c r="N260" s="91"/>
      <c r="O260" s="91"/>
    </row>
    <row r="261" spans="2:15" hidden="1" outlineLevel="1" x14ac:dyDescent="0.3">
      <c r="B261" s="83">
        <v>2019</v>
      </c>
      <c r="C261" s="84" t="str">
        <f>CONCATENATE('[1]Vehicle Safety'!C261," ",'[1]Vehicle Safety'!D261)</f>
        <v>Tesla Model X</v>
      </c>
      <c r="D261" s="85">
        <v>194</v>
      </c>
      <c r="E261" s="86"/>
      <c r="F261" s="86"/>
      <c r="G261" s="86">
        <v>17</v>
      </c>
      <c r="H261" s="87">
        <f>(Table179[[#This Row],[Number of 4-star passenger cars]]+Table179[[#This Row],[Number of 5-star passenger cars]])/Table179[[#This Row],[Number of new passenger cars]]</f>
        <v>8.7628865979381437E-2</v>
      </c>
      <c r="I261" s="88">
        <f>+Table179[[#This Row],[Number of 5-star passenger cars]]/Table179[[#This Row],[Number of new passenger cars]]</f>
        <v>8.7628865979381437E-2</v>
      </c>
      <c r="J261" s="89"/>
      <c r="K261" s="90"/>
      <c r="L261" s="91"/>
      <c r="M261" s="91"/>
      <c r="N261" s="91"/>
      <c r="O261" s="91"/>
    </row>
    <row r="262" spans="2:15" hidden="1" outlineLevel="1" x14ac:dyDescent="0.3">
      <c r="B262" s="83">
        <v>2019</v>
      </c>
      <c r="C262" s="84" t="str">
        <f>CONCATENATE('[1]Vehicle Safety'!C262," ",'[1]Vehicle Safety'!D262)</f>
        <v>Toyota Auris</v>
      </c>
      <c r="D262" s="85">
        <v>219</v>
      </c>
      <c r="E262" s="86"/>
      <c r="F262" s="86"/>
      <c r="G262" s="86">
        <v>219</v>
      </c>
      <c r="H262" s="87">
        <f>(Table179[[#This Row],[Number of 4-star passenger cars]]+Table179[[#This Row],[Number of 5-star passenger cars]])/Table179[[#This Row],[Number of new passenger cars]]</f>
        <v>1</v>
      </c>
      <c r="I262" s="88">
        <f>+Table179[[#This Row],[Number of 5-star passenger cars]]/Table179[[#This Row],[Number of new passenger cars]]</f>
        <v>1</v>
      </c>
      <c r="J262" s="89"/>
      <c r="K262" s="90"/>
      <c r="L262" s="91"/>
      <c r="M262" s="91"/>
      <c r="N262" s="91"/>
      <c r="O262" s="91"/>
    </row>
    <row r="263" spans="2:15" hidden="1" outlineLevel="1" x14ac:dyDescent="0.3">
      <c r="B263" s="83">
        <v>2019</v>
      </c>
      <c r="C263" s="84" t="str">
        <f>CONCATENATE('[1]Vehicle Safety'!C263," ",'[1]Vehicle Safety'!D263)</f>
        <v>Toyota Avensis</v>
      </c>
      <c r="D263" s="85">
        <v>6</v>
      </c>
      <c r="E263" s="86"/>
      <c r="F263" s="86"/>
      <c r="G263" s="86">
        <v>6</v>
      </c>
      <c r="H263" s="87">
        <f>(Table179[[#This Row],[Number of 4-star passenger cars]]+Table179[[#This Row],[Number of 5-star passenger cars]])/Table179[[#This Row],[Number of new passenger cars]]</f>
        <v>1</v>
      </c>
      <c r="I263" s="88">
        <f>+Table179[[#This Row],[Number of 5-star passenger cars]]/Table179[[#This Row],[Number of new passenger cars]]</f>
        <v>1</v>
      </c>
      <c r="J263" s="89"/>
      <c r="K263" s="90"/>
      <c r="L263" s="91"/>
      <c r="M263" s="91"/>
      <c r="N263" s="91"/>
      <c r="O263" s="91"/>
    </row>
    <row r="264" spans="2:15" hidden="1" outlineLevel="1" x14ac:dyDescent="0.3">
      <c r="B264" s="83">
        <v>2019</v>
      </c>
      <c r="C264" s="84" t="str">
        <f>CONCATENATE('[1]Vehicle Safety'!C264," ",'[1]Vehicle Safety'!D264)</f>
        <v>Toyota Aygo</v>
      </c>
      <c r="D264" s="85">
        <v>622</v>
      </c>
      <c r="E264" s="86"/>
      <c r="F264" s="86">
        <v>222</v>
      </c>
      <c r="G264" s="86"/>
      <c r="H264" s="87">
        <f>(Table179[[#This Row],[Number of 4-star passenger cars]]+Table179[[#This Row],[Number of 5-star passenger cars]])/Table179[[#This Row],[Number of new passenger cars]]</f>
        <v>0.35691318327974275</v>
      </c>
      <c r="I264" s="88">
        <f>+Table179[[#This Row],[Number of 5-star passenger cars]]/Table179[[#This Row],[Number of new passenger cars]]</f>
        <v>0</v>
      </c>
      <c r="J264" s="89"/>
      <c r="K264" s="90"/>
      <c r="L264" s="91"/>
      <c r="M264" s="91"/>
      <c r="N264" s="91"/>
      <c r="O264" s="91"/>
    </row>
    <row r="265" spans="2:15" hidden="1" outlineLevel="1" x14ac:dyDescent="0.3">
      <c r="B265" s="83">
        <v>2019</v>
      </c>
      <c r="C265" s="84" t="str">
        <f>CONCATENATE('[1]Vehicle Safety'!C265," ",'[1]Vehicle Safety'!D265)</f>
        <v>Toyota Camry</v>
      </c>
      <c r="D265" s="85">
        <v>80</v>
      </c>
      <c r="E265" s="86"/>
      <c r="F265" s="86"/>
      <c r="G265" s="86"/>
      <c r="H265" s="87">
        <f>(Table179[[#This Row],[Number of 4-star passenger cars]]+Table179[[#This Row],[Number of 5-star passenger cars]])/Table179[[#This Row],[Number of new passenger cars]]</f>
        <v>0</v>
      </c>
      <c r="I265" s="88">
        <f>+Table179[[#This Row],[Number of 5-star passenger cars]]/Table179[[#This Row],[Number of new passenger cars]]</f>
        <v>0</v>
      </c>
      <c r="J265" s="89"/>
      <c r="K265" s="90"/>
      <c r="L265" s="91"/>
      <c r="M265" s="91"/>
      <c r="N265" s="91"/>
      <c r="O265" s="91"/>
    </row>
    <row r="266" spans="2:15" hidden="1" outlineLevel="1" x14ac:dyDescent="0.3">
      <c r="B266" s="83">
        <v>2019</v>
      </c>
      <c r="C266" s="84" t="str">
        <f>CONCATENATE('[1]Vehicle Safety'!C266," ",'[1]Vehicle Safety'!D266)</f>
        <v>Toyota C-HR</v>
      </c>
      <c r="D266" s="85">
        <v>2264</v>
      </c>
      <c r="E266" s="86"/>
      <c r="F266" s="86"/>
      <c r="G266" s="86">
        <v>712</v>
      </c>
      <c r="H266" s="87">
        <f>(Table179[[#This Row],[Number of 4-star passenger cars]]+Table179[[#This Row],[Number of 5-star passenger cars]])/Table179[[#This Row],[Number of new passenger cars]]</f>
        <v>0.31448763250883394</v>
      </c>
      <c r="I266" s="88">
        <f>+Table179[[#This Row],[Number of 5-star passenger cars]]/Table179[[#This Row],[Number of new passenger cars]]</f>
        <v>0.31448763250883394</v>
      </c>
      <c r="J266" s="89"/>
      <c r="K266" s="90"/>
      <c r="L266" s="91"/>
      <c r="M266" s="91"/>
      <c r="N266" s="91"/>
      <c r="O266" s="91"/>
    </row>
    <row r="267" spans="2:15" hidden="1" outlineLevel="1" x14ac:dyDescent="0.3">
      <c r="B267" s="83">
        <v>2019</v>
      </c>
      <c r="C267" s="84" t="str">
        <f>CONCATENATE('[1]Vehicle Safety'!C267," ",'[1]Vehicle Safety'!D267)</f>
        <v>Toyota Corolla</v>
      </c>
      <c r="D267" s="85">
        <v>2379</v>
      </c>
      <c r="E267" s="86"/>
      <c r="F267" s="86"/>
      <c r="G267" s="86">
        <v>2379</v>
      </c>
      <c r="H267" s="87">
        <f>(Table179[[#This Row],[Number of 4-star passenger cars]]+Table179[[#This Row],[Number of 5-star passenger cars]])/Table179[[#This Row],[Number of new passenger cars]]</f>
        <v>1</v>
      </c>
      <c r="I267" s="88">
        <f>+Table179[[#This Row],[Number of 5-star passenger cars]]/Table179[[#This Row],[Number of new passenger cars]]</f>
        <v>1</v>
      </c>
      <c r="J267" s="89"/>
      <c r="K267" s="90"/>
      <c r="L267" s="91"/>
      <c r="M267" s="91"/>
      <c r="N267" s="91"/>
      <c r="O267" s="91"/>
    </row>
    <row r="268" spans="2:15" hidden="1" outlineLevel="1" x14ac:dyDescent="0.3">
      <c r="B268" s="83">
        <v>2019</v>
      </c>
      <c r="C268" s="84" t="str">
        <f>CONCATENATE('[1]Vehicle Safety'!C268," ",'[1]Vehicle Safety'!D268)</f>
        <v>Toyota Land Cruiser</v>
      </c>
      <c r="D268" s="85">
        <v>3</v>
      </c>
      <c r="E268" s="86"/>
      <c r="F268" s="86"/>
      <c r="G268" s="86"/>
      <c r="H268" s="87">
        <f>(Table179[[#This Row],[Number of 4-star passenger cars]]+Table179[[#This Row],[Number of 5-star passenger cars]])/Table179[[#This Row],[Number of new passenger cars]]</f>
        <v>0</v>
      </c>
      <c r="I268" s="88">
        <f>+Table179[[#This Row],[Number of 5-star passenger cars]]/Table179[[#This Row],[Number of new passenger cars]]</f>
        <v>0</v>
      </c>
      <c r="J268" s="89"/>
      <c r="K268" s="90"/>
      <c r="L268" s="91"/>
      <c r="M268" s="91"/>
      <c r="N268" s="91"/>
      <c r="O268" s="91"/>
    </row>
    <row r="269" spans="2:15" hidden="1" outlineLevel="1" x14ac:dyDescent="0.3">
      <c r="B269" s="83">
        <v>2019</v>
      </c>
      <c r="C269" s="84" t="str">
        <f>CONCATENATE('[1]Vehicle Safety'!C269," ",'[1]Vehicle Safety'!D269)</f>
        <v>Toyota Prius</v>
      </c>
      <c r="D269" s="85">
        <v>133</v>
      </c>
      <c r="E269" s="86"/>
      <c r="F269" s="86"/>
      <c r="G269" s="86">
        <v>1</v>
      </c>
      <c r="H269" s="87">
        <f>(Table179[[#This Row],[Number of 4-star passenger cars]]+Table179[[#This Row],[Number of 5-star passenger cars]])/Table179[[#This Row],[Number of new passenger cars]]</f>
        <v>7.5187969924812026E-3</v>
      </c>
      <c r="I269" s="88">
        <f>+Table179[[#This Row],[Number of 5-star passenger cars]]/Table179[[#This Row],[Number of new passenger cars]]</f>
        <v>7.5187969924812026E-3</v>
      </c>
      <c r="J269" s="89"/>
      <c r="K269" s="90"/>
      <c r="L269" s="91"/>
      <c r="M269" s="91"/>
      <c r="N269" s="91"/>
      <c r="O269" s="91"/>
    </row>
    <row r="270" spans="2:15" hidden="1" outlineLevel="1" x14ac:dyDescent="0.3">
      <c r="B270" s="83">
        <v>2019</v>
      </c>
      <c r="C270" s="84" t="str">
        <f>CONCATENATE('[1]Vehicle Safety'!C270," ",'[1]Vehicle Safety'!D270)</f>
        <v>Toyota RAV4</v>
      </c>
      <c r="D270" s="85">
        <v>568</v>
      </c>
      <c r="E270" s="86"/>
      <c r="F270" s="86"/>
      <c r="G270" s="86">
        <v>541</v>
      </c>
      <c r="H270" s="87">
        <f>(Table179[[#This Row],[Number of 4-star passenger cars]]+Table179[[#This Row],[Number of 5-star passenger cars]])/Table179[[#This Row],[Number of new passenger cars]]</f>
        <v>0.95246478873239437</v>
      </c>
      <c r="I270" s="88">
        <f>+Table179[[#This Row],[Number of 5-star passenger cars]]/Table179[[#This Row],[Number of new passenger cars]]</f>
        <v>0.95246478873239437</v>
      </c>
      <c r="J270" s="89"/>
      <c r="K270" s="90"/>
      <c r="L270" s="91"/>
      <c r="M270" s="91"/>
      <c r="N270" s="91"/>
      <c r="O270" s="91"/>
    </row>
    <row r="271" spans="2:15" hidden="1" outlineLevel="1" x14ac:dyDescent="0.3">
      <c r="B271" s="83">
        <v>2019</v>
      </c>
      <c r="C271" s="84" t="str">
        <f>CONCATENATE('[1]Vehicle Safety'!C271," ",'[1]Vehicle Safety'!D271)</f>
        <v>Toyota Supra</v>
      </c>
      <c r="D271" s="85">
        <v>6</v>
      </c>
      <c r="E271" s="86"/>
      <c r="F271" s="86"/>
      <c r="G271" s="86"/>
      <c r="H271" s="87">
        <f>(Table179[[#This Row],[Number of 4-star passenger cars]]+Table179[[#This Row],[Number of 5-star passenger cars]])/Table179[[#This Row],[Number of new passenger cars]]</f>
        <v>0</v>
      </c>
      <c r="I271" s="88">
        <f>+Table179[[#This Row],[Number of 5-star passenger cars]]/Table179[[#This Row],[Number of new passenger cars]]</f>
        <v>0</v>
      </c>
      <c r="J271" s="89"/>
      <c r="K271" s="90"/>
      <c r="L271" s="91"/>
      <c r="M271" s="91"/>
      <c r="N271" s="91"/>
      <c r="O271" s="91"/>
    </row>
    <row r="272" spans="2:15" hidden="1" outlineLevel="1" x14ac:dyDescent="0.3">
      <c r="B272" s="83">
        <v>2019</v>
      </c>
      <c r="C272" s="84" t="str">
        <f>CONCATENATE('[1]Vehicle Safety'!C272," ",'[1]Vehicle Safety'!D272)</f>
        <v>Toyota Verso</v>
      </c>
      <c r="D272" s="85">
        <v>1</v>
      </c>
      <c r="E272" s="86"/>
      <c r="F272" s="86"/>
      <c r="G272" s="86"/>
      <c r="H272" s="87">
        <f>(Table179[[#This Row],[Number of 4-star passenger cars]]+Table179[[#This Row],[Number of 5-star passenger cars]])/Table179[[#This Row],[Number of new passenger cars]]</f>
        <v>0</v>
      </c>
      <c r="I272" s="88">
        <f>+Table179[[#This Row],[Number of 5-star passenger cars]]/Table179[[#This Row],[Number of new passenger cars]]</f>
        <v>0</v>
      </c>
      <c r="J272" s="89"/>
      <c r="K272" s="90"/>
      <c r="L272" s="91"/>
      <c r="M272" s="91"/>
      <c r="N272" s="91"/>
      <c r="O272" s="91"/>
    </row>
    <row r="273" spans="2:15" hidden="1" outlineLevel="1" x14ac:dyDescent="0.3">
      <c r="B273" s="83">
        <v>2019</v>
      </c>
      <c r="C273" s="84" t="str">
        <f>CONCATENATE('[1]Vehicle Safety'!C273," ",'[1]Vehicle Safety'!D273)</f>
        <v>Toyota Yaris</v>
      </c>
      <c r="D273" s="85">
        <v>3070</v>
      </c>
      <c r="E273" s="86"/>
      <c r="F273" s="86"/>
      <c r="G273" s="86">
        <v>677</v>
      </c>
      <c r="H273" s="87">
        <f>(Table179[[#This Row],[Number of 4-star passenger cars]]+Table179[[#This Row],[Number of 5-star passenger cars]])/Table179[[#This Row],[Number of new passenger cars]]</f>
        <v>0.22052117263843649</v>
      </c>
      <c r="I273" s="88">
        <f>+Table179[[#This Row],[Number of 5-star passenger cars]]/Table179[[#This Row],[Number of new passenger cars]]</f>
        <v>0.22052117263843649</v>
      </c>
      <c r="J273" s="89"/>
      <c r="K273" s="90"/>
      <c r="L273" s="91"/>
      <c r="M273" s="91"/>
      <c r="N273" s="91"/>
      <c r="O273" s="91"/>
    </row>
    <row r="274" spans="2:15" hidden="1" outlineLevel="1" x14ac:dyDescent="0.3">
      <c r="B274" s="83">
        <v>2019</v>
      </c>
      <c r="C274" s="84" t="str">
        <f>CONCATENATE('[1]Vehicle Safety'!C274," ",'[1]Vehicle Safety'!D274)</f>
        <v>Toyota Z</v>
      </c>
      <c r="D274" s="85">
        <v>2</v>
      </c>
      <c r="E274" s="86"/>
      <c r="F274" s="86"/>
      <c r="G274" s="86"/>
      <c r="H274" s="87">
        <f>(Table179[[#This Row],[Number of 4-star passenger cars]]+Table179[[#This Row],[Number of 5-star passenger cars]])/Table179[[#This Row],[Number of new passenger cars]]</f>
        <v>0</v>
      </c>
      <c r="I274" s="88">
        <f>+Table179[[#This Row],[Number of 5-star passenger cars]]/Table179[[#This Row],[Number of new passenger cars]]</f>
        <v>0</v>
      </c>
      <c r="J274" s="89"/>
      <c r="K274" s="90"/>
      <c r="L274" s="91"/>
      <c r="M274" s="91"/>
      <c r="N274" s="91"/>
      <c r="O274" s="91"/>
    </row>
    <row r="275" spans="2:15" hidden="1" outlineLevel="1" x14ac:dyDescent="0.3">
      <c r="B275" s="83">
        <v>2019</v>
      </c>
      <c r="C275" s="84" t="str">
        <f>CONCATENATE('[1]Vehicle Safety'!C275," ",'[1]Vehicle Safety'!D275)</f>
        <v>Volkswagen Arteon</v>
      </c>
      <c r="D275" s="85">
        <v>408</v>
      </c>
      <c r="E275" s="86"/>
      <c r="F275" s="86"/>
      <c r="G275" s="86">
        <v>408</v>
      </c>
      <c r="H275" s="87">
        <f>(Table179[[#This Row],[Number of 4-star passenger cars]]+Table179[[#This Row],[Number of 5-star passenger cars]])/Table179[[#This Row],[Number of new passenger cars]]</f>
        <v>1</v>
      </c>
      <c r="I275" s="88">
        <f>+Table179[[#This Row],[Number of 5-star passenger cars]]/Table179[[#This Row],[Number of new passenger cars]]</f>
        <v>1</v>
      </c>
      <c r="J275" s="89"/>
      <c r="K275" s="90"/>
      <c r="L275" s="91"/>
      <c r="M275" s="91"/>
      <c r="N275" s="91"/>
      <c r="O275" s="91"/>
    </row>
    <row r="276" spans="2:15" hidden="1" outlineLevel="1" x14ac:dyDescent="0.3">
      <c r="B276" s="83">
        <v>2019</v>
      </c>
      <c r="C276" s="84" t="str">
        <f>CONCATENATE('[1]Vehicle Safety'!C276," ",'[1]Vehicle Safety'!D276)</f>
        <v>Volkswagen Beetle</v>
      </c>
      <c r="D276" s="85">
        <v>5</v>
      </c>
      <c r="E276" s="86"/>
      <c r="F276" s="86"/>
      <c r="G276" s="86"/>
      <c r="H276" s="87">
        <f>(Table179[[#This Row],[Number of 4-star passenger cars]]+Table179[[#This Row],[Number of 5-star passenger cars]])/Table179[[#This Row],[Number of new passenger cars]]</f>
        <v>0</v>
      </c>
      <c r="I276" s="88">
        <f>+Table179[[#This Row],[Number of 5-star passenger cars]]/Table179[[#This Row],[Number of new passenger cars]]</f>
        <v>0</v>
      </c>
      <c r="J276" s="89"/>
      <c r="K276" s="90"/>
      <c r="L276" s="91"/>
      <c r="M276" s="91"/>
      <c r="N276" s="91"/>
      <c r="O276" s="91"/>
    </row>
    <row r="277" spans="2:15" hidden="1" outlineLevel="1" x14ac:dyDescent="0.3">
      <c r="B277" s="83">
        <v>2019</v>
      </c>
      <c r="C277" s="84" t="str">
        <f>CONCATENATE('[1]Vehicle Safety'!C277," ",'[1]Vehicle Safety'!D277)</f>
        <v>Volkswagen Caddy</v>
      </c>
      <c r="D277" s="85">
        <v>79</v>
      </c>
      <c r="E277" s="86"/>
      <c r="F277" s="86">
        <v>39</v>
      </c>
      <c r="G277" s="86"/>
      <c r="H277" s="87">
        <f>(Table179[[#This Row],[Number of 4-star passenger cars]]+Table179[[#This Row],[Number of 5-star passenger cars]])/Table179[[#This Row],[Number of new passenger cars]]</f>
        <v>0.49367088607594939</v>
      </c>
      <c r="I277" s="88">
        <f>+Table179[[#This Row],[Number of 5-star passenger cars]]/Table179[[#This Row],[Number of new passenger cars]]</f>
        <v>0</v>
      </c>
      <c r="J277" s="89"/>
      <c r="K277" s="90"/>
      <c r="L277" s="91"/>
      <c r="M277" s="91"/>
      <c r="N277" s="91"/>
      <c r="O277" s="91"/>
    </row>
    <row r="278" spans="2:15" hidden="1" outlineLevel="1" x14ac:dyDescent="0.3">
      <c r="B278" s="83">
        <v>2019</v>
      </c>
      <c r="C278" s="84" t="str">
        <f>CONCATENATE('[1]Vehicle Safety'!C278," ",'[1]Vehicle Safety'!D278)</f>
        <v>Volkswagen Golf</v>
      </c>
      <c r="D278" s="85">
        <v>2181</v>
      </c>
      <c r="E278" s="86"/>
      <c r="F278" s="86"/>
      <c r="G278" s="86"/>
      <c r="H278" s="87">
        <f>(Table179[[#This Row],[Number of 4-star passenger cars]]+Table179[[#This Row],[Number of 5-star passenger cars]])/Table179[[#This Row],[Number of new passenger cars]]</f>
        <v>0</v>
      </c>
      <c r="I278" s="88">
        <f>+Table179[[#This Row],[Number of 5-star passenger cars]]/Table179[[#This Row],[Number of new passenger cars]]</f>
        <v>0</v>
      </c>
      <c r="J278" s="89"/>
      <c r="K278" s="90"/>
      <c r="L278" s="91"/>
      <c r="M278" s="91"/>
      <c r="N278" s="91"/>
      <c r="O278" s="91"/>
    </row>
    <row r="279" spans="2:15" hidden="1" outlineLevel="1" x14ac:dyDescent="0.3">
      <c r="B279" s="83">
        <v>2019</v>
      </c>
      <c r="C279" s="84" t="str">
        <f>CONCATENATE('[1]Vehicle Safety'!C279," ",'[1]Vehicle Safety'!D279)</f>
        <v>Volkswagen Golf Sportsvan</v>
      </c>
      <c r="D279" s="85">
        <v>1</v>
      </c>
      <c r="E279" s="86"/>
      <c r="F279" s="86"/>
      <c r="G279" s="86">
        <v>1</v>
      </c>
      <c r="H279" s="87">
        <f>(Table179[[#This Row],[Number of 4-star passenger cars]]+Table179[[#This Row],[Number of 5-star passenger cars]])/Table179[[#This Row],[Number of new passenger cars]]</f>
        <v>1</v>
      </c>
      <c r="I279" s="88">
        <f>+Table179[[#This Row],[Number of 5-star passenger cars]]/Table179[[#This Row],[Number of new passenger cars]]</f>
        <v>1</v>
      </c>
      <c r="J279" s="89"/>
      <c r="K279" s="90"/>
      <c r="L279" s="91"/>
      <c r="M279" s="91"/>
      <c r="N279" s="91"/>
      <c r="O279" s="91"/>
    </row>
    <row r="280" spans="2:15" hidden="1" outlineLevel="1" x14ac:dyDescent="0.3">
      <c r="B280" s="83">
        <v>2019</v>
      </c>
      <c r="C280" s="84" t="str">
        <f>CONCATENATE('[1]Vehicle Safety'!C280," ",'[1]Vehicle Safety'!D280)</f>
        <v>Volkswagen Passat</v>
      </c>
      <c r="D280" s="85">
        <v>422</v>
      </c>
      <c r="E280" s="86"/>
      <c r="F280" s="86"/>
      <c r="G280" s="86">
        <v>403</v>
      </c>
      <c r="H280" s="87">
        <f>(Table179[[#This Row],[Number of 4-star passenger cars]]+Table179[[#This Row],[Number of 5-star passenger cars]])/Table179[[#This Row],[Number of new passenger cars]]</f>
        <v>0.95497630331753558</v>
      </c>
      <c r="I280" s="88">
        <f>+Table179[[#This Row],[Number of 5-star passenger cars]]/Table179[[#This Row],[Number of new passenger cars]]</f>
        <v>0.95497630331753558</v>
      </c>
      <c r="J280" s="89"/>
      <c r="K280" s="90"/>
      <c r="L280" s="91"/>
      <c r="M280" s="91"/>
      <c r="N280" s="91"/>
      <c r="O280" s="91"/>
    </row>
    <row r="281" spans="2:15" hidden="1" outlineLevel="1" x14ac:dyDescent="0.3">
      <c r="B281" s="83">
        <v>2019</v>
      </c>
      <c r="C281" s="84" t="str">
        <f>CONCATENATE('[1]Vehicle Safety'!C281," ",'[1]Vehicle Safety'!D281)</f>
        <v>Volkswagen Polo</v>
      </c>
      <c r="D281" s="85">
        <v>2700</v>
      </c>
      <c r="E281" s="86"/>
      <c r="F281" s="86"/>
      <c r="G281" s="86">
        <v>2700</v>
      </c>
      <c r="H281" s="87">
        <f>(Table179[[#This Row],[Number of 4-star passenger cars]]+Table179[[#This Row],[Number of 5-star passenger cars]])/Table179[[#This Row],[Number of new passenger cars]]</f>
        <v>1</v>
      </c>
      <c r="I281" s="88">
        <f>+Table179[[#This Row],[Number of 5-star passenger cars]]/Table179[[#This Row],[Number of new passenger cars]]</f>
        <v>1</v>
      </c>
      <c r="J281" s="89"/>
      <c r="K281" s="90"/>
      <c r="L281" s="91"/>
      <c r="M281" s="91"/>
      <c r="N281" s="91"/>
      <c r="O281" s="91"/>
    </row>
    <row r="282" spans="2:15" hidden="1" outlineLevel="1" x14ac:dyDescent="0.3">
      <c r="B282" s="83">
        <v>2019</v>
      </c>
      <c r="C282" s="84" t="str">
        <f>CONCATENATE('[1]Vehicle Safety'!C282," ",'[1]Vehicle Safety'!D282)</f>
        <v>Volkswagen Scirocco</v>
      </c>
      <c r="D282" s="85">
        <v>1</v>
      </c>
      <c r="E282" s="86"/>
      <c r="F282" s="86"/>
      <c r="G282" s="86"/>
      <c r="H282" s="87">
        <f>(Table179[[#This Row],[Number of 4-star passenger cars]]+Table179[[#This Row],[Number of 5-star passenger cars]])/Table179[[#This Row],[Number of new passenger cars]]</f>
        <v>0</v>
      </c>
      <c r="I282" s="88">
        <f>+Table179[[#This Row],[Number of 5-star passenger cars]]/Table179[[#This Row],[Number of new passenger cars]]</f>
        <v>0</v>
      </c>
      <c r="J282" s="89"/>
      <c r="K282" s="90"/>
      <c r="L282" s="91"/>
      <c r="M282" s="91"/>
      <c r="N282" s="91"/>
      <c r="O282" s="91"/>
    </row>
    <row r="283" spans="2:15" hidden="1" outlineLevel="1" x14ac:dyDescent="0.3">
      <c r="B283" s="83">
        <v>2019</v>
      </c>
      <c r="C283" s="84" t="str">
        <f>CONCATENATE('[1]Vehicle Safety'!C283," ",'[1]Vehicle Safety'!D283)</f>
        <v>Volkswagen Sharan</v>
      </c>
      <c r="D283" s="85">
        <v>215</v>
      </c>
      <c r="E283" s="86"/>
      <c r="F283" s="86">
        <v>215</v>
      </c>
      <c r="G283" s="86"/>
      <c r="H283" s="87">
        <f>(Table179[[#This Row],[Number of 4-star passenger cars]]+Table179[[#This Row],[Number of 5-star passenger cars]])/Table179[[#This Row],[Number of new passenger cars]]</f>
        <v>1</v>
      </c>
      <c r="I283" s="88">
        <f>+Table179[[#This Row],[Number of 5-star passenger cars]]/Table179[[#This Row],[Number of new passenger cars]]</f>
        <v>0</v>
      </c>
      <c r="J283" s="89"/>
      <c r="K283" s="90"/>
      <c r="L283" s="91"/>
      <c r="M283" s="91"/>
      <c r="N283" s="91"/>
      <c r="O283" s="91"/>
    </row>
    <row r="284" spans="2:15" hidden="1" outlineLevel="1" x14ac:dyDescent="0.3">
      <c r="B284" s="83">
        <v>2019</v>
      </c>
      <c r="C284" s="84" t="str">
        <f>CONCATENATE('[1]Vehicle Safety'!C284," ",'[1]Vehicle Safety'!D284)</f>
        <v>Volkswagen T-Cross</v>
      </c>
      <c r="D284" s="85">
        <v>1304</v>
      </c>
      <c r="E284" s="86"/>
      <c r="F284" s="86"/>
      <c r="G284" s="86">
        <v>1304</v>
      </c>
      <c r="H284" s="87">
        <f>(Table179[[#This Row],[Number of 4-star passenger cars]]+Table179[[#This Row],[Number of 5-star passenger cars]])/Table179[[#This Row],[Number of new passenger cars]]</f>
        <v>1</v>
      </c>
      <c r="I284" s="88">
        <f>+Table179[[#This Row],[Number of 5-star passenger cars]]/Table179[[#This Row],[Number of new passenger cars]]</f>
        <v>1</v>
      </c>
      <c r="J284" s="89"/>
      <c r="K284" s="90"/>
      <c r="L284" s="91"/>
      <c r="M284" s="91"/>
      <c r="N284" s="91"/>
      <c r="O284" s="91"/>
    </row>
    <row r="285" spans="2:15" hidden="1" outlineLevel="1" x14ac:dyDescent="0.3">
      <c r="B285" s="83">
        <v>2019</v>
      </c>
      <c r="C285" s="84" t="str">
        <f>CONCATENATE('[1]Vehicle Safety'!C285," ",'[1]Vehicle Safety'!D285)</f>
        <v>Volkswagen Tiguan</v>
      </c>
      <c r="D285" s="85">
        <v>575</v>
      </c>
      <c r="E285" s="86"/>
      <c r="F285" s="86"/>
      <c r="G285" s="86">
        <v>556</v>
      </c>
      <c r="H285" s="87">
        <f>(Table179[[#This Row],[Number of 4-star passenger cars]]+Table179[[#This Row],[Number of 5-star passenger cars]])/Table179[[#This Row],[Number of new passenger cars]]</f>
        <v>0.96695652173913038</v>
      </c>
      <c r="I285" s="88">
        <f>+Table179[[#This Row],[Number of 5-star passenger cars]]/Table179[[#This Row],[Number of new passenger cars]]</f>
        <v>0.96695652173913038</v>
      </c>
      <c r="J285" s="89"/>
      <c r="K285" s="90"/>
      <c r="L285" s="91"/>
      <c r="M285" s="91"/>
      <c r="N285" s="91"/>
      <c r="O285" s="91"/>
    </row>
    <row r="286" spans="2:15" hidden="1" outlineLevel="1" x14ac:dyDescent="0.3">
      <c r="B286" s="83">
        <v>2019</v>
      </c>
      <c r="C286" s="84" t="str">
        <f>CONCATENATE('[1]Vehicle Safety'!C286," ",'[1]Vehicle Safety'!D286)</f>
        <v>Volkswagen Touareg</v>
      </c>
      <c r="D286" s="85">
        <v>21</v>
      </c>
      <c r="E286" s="86"/>
      <c r="F286" s="86"/>
      <c r="G286" s="86">
        <v>17</v>
      </c>
      <c r="H286" s="87">
        <f>(Table179[[#This Row],[Number of 4-star passenger cars]]+Table179[[#This Row],[Number of 5-star passenger cars]])/Table179[[#This Row],[Number of new passenger cars]]</f>
        <v>0.80952380952380953</v>
      </c>
      <c r="I286" s="88">
        <f>+Table179[[#This Row],[Number of 5-star passenger cars]]/Table179[[#This Row],[Number of new passenger cars]]</f>
        <v>0.80952380952380953</v>
      </c>
      <c r="J286" s="89"/>
      <c r="K286" s="90"/>
      <c r="L286" s="91"/>
      <c r="M286" s="91"/>
      <c r="N286" s="91"/>
      <c r="O286" s="91"/>
    </row>
    <row r="287" spans="2:15" hidden="1" outlineLevel="1" x14ac:dyDescent="0.3">
      <c r="B287" s="83">
        <v>2019</v>
      </c>
      <c r="C287" s="84" t="str">
        <f>CONCATENATE('[1]Vehicle Safety'!C287," ",'[1]Vehicle Safety'!D287)</f>
        <v>Volkswagen Touran</v>
      </c>
      <c r="D287" s="85">
        <v>77</v>
      </c>
      <c r="E287" s="86"/>
      <c r="F287" s="86"/>
      <c r="G287" s="86">
        <v>77</v>
      </c>
      <c r="H287" s="87">
        <f>(Table179[[#This Row],[Number of 4-star passenger cars]]+Table179[[#This Row],[Number of 5-star passenger cars]])/Table179[[#This Row],[Number of new passenger cars]]</f>
        <v>1</v>
      </c>
      <c r="I287" s="88">
        <f>+Table179[[#This Row],[Number of 5-star passenger cars]]/Table179[[#This Row],[Number of new passenger cars]]</f>
        <v>1</v>
      </c>
      <c r="J287" s="89"/>
      <c r="K287" s="90"/>
      <c r="L287" s="91"/>
      <c r="M287" s="91"/>
      <c r="N287" s="91"/>
      <c r="O287" s="91"/>
    </row>
    <row r="288" spans="2:15" hidden="1" outlineLevel="1" x14ac:dyDescent="0.3">
      <c r="B288" s="83">
        <v>2019</v>
      </c>
      <c r="C288" s="84" t="str">
        <f>CONCATENATE('[1]Vehicle Safety'!C288," ",'[1]Vehicle Safety'!D288)</f>
        <v>Volkswagen T-Roc</v>
      </c>
      <c r="D288" s="85">
        <v>1194</v>
      </c>
      <c r="E288" s="86"/>
      <c r="F288" s="86"/>
      <c r="G288" s="86">
        <v>1194</v>
      </c>
      <c r="H288" s="87">
        <f>(Table179[[#This Row],[Number of 4-star passenger cars]]+Table179[[#This Row],[Number of 5-star passenger cars]])/Table179[[#This Row],[Number of new passenger cars]]</f>
        <v>1</v>
      </c>
      <c r="I288" s="88">
        <f>+Table179[[#This Row],[Number of 5-star passenger cars]]/Table179[[#This Row],[Number of new passenger cars]]</f>
        <v>1</v>
      </c>
      <c r="J288" s="89"/>
      <c r="K288" s="90"/>
      <c r="L288" s="91"/>
      <c r="M288" s="91"/>
      <c r="N288" s="91"/>
      <c r="O288" s="91"/>
    </row>
    <row r="289" spans="2:15" hidden="1" outlineLevel="1" x14ac:dyDescent="0.3">
      <c r="B289" s="83">
        <v>2019</v>
      </c>
      <c r="C289" s="84" t="str">
        <f>CONCATENATE('[1]Vehicle Safety'!C289," ",'[1]Vehicle Safety'!D289)</f>
        <v>Volkswagen Up!</v>
      </c>
      <c r="D289" s="85">
        <v>739</v>
      </c>
      <c r="E289" s="86">
        <v>739</v>
      </c>
      <c r="F289" s="86"/>
      <c r="G289" s="86"/>
      <c r="H289" s="87">
        <f>(Table179[[#This Row],[Number of 4-star passenger cars]]+Table179[[#This Row],[Number of 5-star passenger cars]])/Table179[[#This Row],[Number of new passenger cars]]</f>
        <v>0</v>
      </c>
      <c r="I289" s="88">
        <f>+Table179[[#This Row],[Number of 5-star passenger cars]]/Table179[[#This Row],[Number of new passenger cars]]</f>
        <v>0</v>
      </c>
      <c r="J289" s="89"/>
      <c r="K289" s="90"/>
      <c r="L289" s="91"/>
      <c r="M289" s="91"/>
      <c r="N289" s="91"/>
      <c r="O289" s="91"/>
    </row>
    <row r="290" spans="2:15" hidden="1" outlineLevel="1" x14ac:dyDescent="0.3">
      <c r="B290" s="83">
        <v>2019</v>
      </c>
      <c r="C290" s="84" t="str">
        <f>CONCATENATE('[1]Vehicle Safety'!C290," ",'[1]Vehicle Safety'!D290)</f>
        <v>Volvo S60/V60</v>
      </c>
      <c r="D290" s="85">
        <v>965</v>
      </c>
      <c r="E290" s="86"/>
      <c r="F290" s="86"/>
      <c r="G290" s="86">
        <v>965</v>
      </c>
      <c r="H290" s="87">
        <f>(Table179[[#This Row],[Number of 4-star passenger cars]]+Table179[[#This Row],[Number of 5-star passenger cars]])/Table179[[#This Row],[Number of new passenger cars]]</f>
        <v>1</v>
      </c>
      <c r="I290" s="88">
        <f>+Table179[[#This Row],[Number of 5-star passenger cars]]/Table179[[#This Row],[Number of new passenger cars]]</f>
        <v>1</v>
      </c>
      <c r="J290" s="89"/>
      <c r="K290" s="90"/>
      <c r="L290" s="91"/>
      <c r="M290" s="91"/>
      <c r="N290" s="91"/>
      <c r="O290" s="91"/>
    </row>
    <row r="291" spans="2:15" hidden="1" outlineLevel="1" x14ac:dyDescent="0.3">
      <c r="B291" s="83">
        <v>2019</v>
      </c>
      <c r="C291" s="84" t="str">
        <f>CONCATENATE('[1]Vehicle Safety'!C291," ",'[1]Vehicle Safety'!D291)</f>
        <v>Volvo S90/V90</v>
      </c>
      <c r="D291" s="85">
        <v>317</v>
      </c>
      <c r="E291" s="86"/>
      <c r="F291" s="86"/>
      <c r="G291" s="86">
        <v>317</v>
      </c>
      <c r="H291" s="87">
        <f>(Table179[[#This Row],[Number of 4-star passenger cars]]+Table179[[#This Row],[Number of 5-star passenger cars]])/Table179[[#This Row],[Number of new passenger cars]]</f>
        <v>1</v>
      </c>
      <c r="I291" s="88">
        <f>+Table179[[#This Row],[Number of 5-star passenger cars]]/Table179[[#This Row],[Number of new passenger cars]]</f>
        <v>1</v>
      </c>
      <c r="J291" s="89"/>
      <c r="K291" s="90"/>
      <c r="L291" s="91"/>
      <c r="M291" s="91"/>
      <c r="N291" s="91"/>
      <c r="O291" s="91"/>
    </row>
    <row r="292" spans="2:15" hidden="1" outlineLevel="1" x14ac:dyDescent="0.3">
      <c r="B292" s="83">
        <v>2019</v>
      </c>
      <c r="C292" s="84" t="str">
        <f>CONCATENATE('[1]Vehicle Safety'!C292," ",'[1]Vehicle Safety'!D292)</f>
        <v>Volvo V40</v>
      </c>
      <c r="D292" s="85">
        <v>1495</v>
      </c>
      <c r="E292" s="86"/>
      <c r="F292" s="86"/>
      <c r="G292" s="86"/>
      <c r="H292" s="87">
        <f>(Table179[[#This Row],[Number of 4-star passenger cars]]+Table179[[#This Row],[Number of 5-star passenger cars]])/Table179[[#This Row],[Number of new passenger cars]]</f>
        <v>0</v>
      </c>
      <c r="I292" s="88">
        <f>+Table179[[#This Row],[Number of 5-star passenger cars]]/Table179[[#This Row],[Number of new passenger cars]]</f>
        <v>0</v>
      </c>
      <c r="J292" s="89"/>
      <c r="K292" s="90"/>
      <c r="L292" s="91"/>
      <c r="M292" s="91"/>
      <c r="N292" s="91"/>
      <c r="O292" s="91"/>
    </row>
    <row r="293" spans="2:15" hidden="1" outlineLevel="1" x14ac:dyDescent="0.3">
      <c r="B293" s="83">
        <v>2019</v>
      </c>
      <c r="C293" s="84" t="str">
        <f>CONCATENATE('[1]Vehicle Safety'!C293," ",'[1]Vehicle Safety'!D293)</f>
        <v>Volvo XC40</v>
      </c>
      <c r="D293" s="85">
        <v>1488</v>
      </c>
      <c r="E293" s="86"/>
      <c r="F293" s="86"/>
      <c r="G293" s="86">
        <v>1488</v>
      </c>
      <c r="H293" s="87">
        <f>(Table179[[#This Row],[Number of 4-star passenger cars]]+Table179[[#This Row],[Number of 5-star passenger cars]])/Table179[[#This Row],[Number of new passenger cars]]</f>
        <v>1</v>
      </c>
      <c r="I293" s="88">
        <f>+Table179[[#This Row],[Number of 5-star passenger cars]]/Table179[[#This Row],[Number of new passenger cars]]</f>
        <v>1</v>
      </c>
      <c r="J293" s="89"/>
      <c r="K293" s="90"/>
      <c r="L293" s="91"/>
      <c r="M293" s="91"/>
      <c r="N293" s="91"/>
      <c r="O293" s="91"/>
    </row>
    <row r="294" spans="2:15" hidden="1" outlineLevel="1" x14ac:dyDescent="0.3">
      <c r="B294" s="83">
        <v>2019</v>
      </c>
      <c r="C294" s="84" t="str">
        <f>CONCATENATE('[1]Vehicle Safety'!C294," ",'[1]Vehicle Safety'!D294)</f>
        <v>Volvo XC60</v>
      </c>
      <c r="D294" s="85">
        <v>858</v>
      </c>
      <c r="E294" s="86"/>
      <c r="F294" s="86"/>
      <c r="G294" s="86">
        <v>858</v>
      </c>
      <c r="H294" s="87">
        <f>(Table179[[#This Row],[Number of 4-star passenger cars]]+Table179[[#This Row],[Number of 5-star passenger cars]])/Table179[[#This Row],[Number of new passenger cars]]</f>
        <v>1</v>
      </c>
      <c r="I294" s="88">
        <f>+Table179[[#This Row],[Number of 5-star passenger cars]]/Table179[[#This Row],[Number of new passenger cars]]</f>
        <v>1</v>
      </c>
      <c r="J294" s="89"/>
      <c r="K294" s="90"/>
      <c r="L294" s="91"/>
      <c r="M294" s="91"/>
      <c r="N294" s="91"/>
      <c r="O294" s="91"/>
    </row>
    <row r="295" spans="2:15" hidden="1" outlineLevel="1" x14ac:dyDescent="0.3">
      <c r="B295" s="83">
        <v>2019</v>
      </c>
      <c r="C295" s="84" t="str">
        <f>CONCATENATE('[1]Vehicle Safety'!C295," ",'[1]Vehicle Safety'!D295)</f>
        <v>Volvo XC90</v>
      </c>
      <c r="D295" s="85">
        <v>198</v>
      </c>
      <c r="E295" s="86"/>
      <c r="F295" s="86"/>
      <c r="G295" s="86">
        <v>198</v>
      </c>
      <c r="H295" s="87">
        <f>(Table179[[#This Row],[Number of 4-star passenger cars]]+Table179[[#This Row],[Number of 5-star passenger cars]])/Table179[[#This Row],[Number of new passenger cars]]</f>
        <v>1</v>
      </c>
      <c r="I295" s="88">
        <f>+Table179[[#This Row],[Number of 5-star passenger cars]]/Table179[[#This Row],[Number of new passenger cars]]</f>
        <v>1</v>
      </c>
      <c r="J295" s="89"/>
      <c r="K295" s="90"/>
      <c r="L295" s="91"/>
      <c r="M295" s="91"/>
      <c r="N295" s="91"/>
      <c r="O295" s="91"/>
    </row>
    <row r="296" spans="2:15" collapsed="1" x14ac:dyDescent="0.3">
      <c r="B296" s="92">
        <v>2019</v>
      </c>
      <c r="C296" s="14" t="s">
        <v>33</v>
      </c>
      <c r="D296" s="93">
        <f>+E297+F297+G297</f>
        <v>171678</v>
      </c>
      <c r="E296" s="93">
        <f>SUM($E$5:$E$295)</f>
        <v>17597</v>
      </c>
      <c r="F296" s="93">
        <f>SUM($F$5:$F$295)</f>
        <v>34990</v>
      </c>
      <c r="G296" s="93">
        <f>SUM($G$5:$G$295)</f>
        <v>119091</v>
      </c>
      <c r="H296" s="94">
        <f>(Table179[[#This Row],[Number of 4-star passenger cars]]+Table179[[#This Row],[Number of 5-star passenger cars]])/Table179[[#This Row],[Number of new passenger cars]]</f>
        <v>0.89749997087570921</v>
      </c>
      <c r="I296" s="95">
        <f>+Table179[[#This Row],[Number of 5-star passenger cars]]/Table179[[#This Row],[Number of new passenger cars]]</f>
        <v>0.69368818369272711</v>
      </c>
      <c r="J296" s="15"/>
      <c r="K296" s="15"/>
      <c r="L296" s="15"/>
      <c r="M296" s="15"/>
      <c r="N296" s="15"/>
      <c r="O296" s="15"/>
    </row>
    <row r="297" spans="2:15" x14ac:dyDescent="0.3">
      <c r="B297" s="92">
        <v>2019</v>
      </c>
      <c r="C297" s="14" t="s">
        <v>34</v>
      </c>
      <c r="D297" s="93">
        <f>SUM($D$5:$D$295)</f>
        <v>221015</v>
      </c>
      <c r="E297" s="93">
        <f>SUM($E$5:$E$295)</f>
        <v>17597</v>
      </c>
      <c r="F297" s="93">
        <f>SUM($F$5:$F$295)</f>
        <v>34990</v>
      </c>
      <c r="G297" s="93">
        <f>SUM($G$5:$G$295)</f>
        <v>119091</v>
      </c>
      <c r="H297" s="94">
        <f>(Table179[[#This Row],[Number of 4-star passenger cars]]+Table179[[#This Row],[Number of 5-star passenger cars]])/Table179[[#This Row],[Number of new passenger cars]]</f>
        <v>0.69715177702870845</v>
      </c>
      <c r="I297" s="95">
        <f>+Table179[[#This Row],[Number of 5-star passenger cars]]/Table179[[#This Row],[Number of new passenger cars]]</f>
        <v>0.53883673053865122</v>
      </c>
      <c r="J297" s="16"/>
      <c r="K297" s="16"/>
      <c r="L297" s="16"/>
      <c r="M297" s="16"/>
      <c r="N297" s="16"/>
      <c r="O297" s="16"/>
    </row>
    <row r="298" spans="2:15" hidden="1" outlineLevel="1" x14ac:dyDescent="0.3">
      <c r="B298" s="83">
        <v>2020</v>
      </c>
      <c r="C298" s="84" t="s">
        <v>521</v>
      </c>
      <c r="D298" s="96">
        <v>65</v>
      </c>
      <c r="E298" s="96"/>
      <c r="F298" s="96"/>
      <c r="G298" s="96">
        <v>65</v>
      </c>
      <c r="H298" s="97">
        <f>(Table179[[#This Row],[Number of 4-star passenger cars]]+Table179[[#This Row],[Number of 5-star passenger cars]])/Table179[[#This Row],[Number of new passenger cars]]</f>
        <v>1</v>
      </c>
      <c r="I298" s="98">
        <f>+Table179[[#This Row],[Number of 5-star passenger cars]]/Table179[[#This Row],[Number of new passenger cars]]</f>
        <v>1</v>
      </c>
      <c r="J298" s="5"/>
      <c r="K298" s="99"/>
      <c r="L298" s="5"/>
      <c r="M298" s="5"/>
      <c r="N298" s="5"/>
      <c r="O298" s="5"/>
    </row>
    <row r="299" spans="2:15" hidden="1" outlineLevel="1" x14ac:dyDescent="0.3">
      <c r="B299" s="83">
        <v>2020</v>
      </c>
      <c r="C299" s="84" t="s">
        <v>520</v>
      </c>
      <c r="D299" s="96">
        <v>58</v>
      </c>
      <c r="E299" s="96">
        <v>58</v>
      </c>
      <c r="F299" s="96"/>
      <c r="G299" s="96"/>
      <c r="H299" s="97">
        <f>(Table179[[#This Row],[Number of 4-star passenger cars]]+Table179[[#This Row],[Number of 5-star passenger cars]])/Table179[[#This Row],[Number of new passenger cars]]</f>
        <v>0</v>
      </c>
      <c r="I299" s="98">
        <f>+Table179[[#This Row],[Number of 5-star passenger cars]]/Table179[[#This Row],[Number of new passenger cars]]</f>
        <v>0</v>
      </c>
      <c r="J299" s="5"/>
      <c r="K299" s="99"/>
      <c r="L299" s="5"/>
      <c r="M299" s="5"/>
      <c r="N299" s="5"/>
      <c r="O299" s="5"/>
    </row>
    <row r="300" spans="2:15" hidden="1" outlineLevel="1" x14ac:dyDescent="0.3">
      <c r="B300" s="83">
        <v>2020</v>
      </c>
      <c r="C300" s="84" t="s">
        <v>518</v>
      </c>
      <c r="D300" s="96">
        <v>42</v>
      </c>
      <c r="E300" s="96"/>
      <c r="F300" s="96"/>
      <c r="G300" s="96">
        <v>42</v>
      </c>
      <c r="H300" s="97">
        <f>(Table179[[#This Row],[Number of 4-star passenger cars]]+Table179[[#This Row],[Number of 5-star passenger cars]])/Table179[[#This Row],[Number of new passenger cars]]</f>
        <v>1</v>
      </c>
      <c r="I300" s="98">
        <f>+Table179[[#This Row],[Number of 5-star passenger cars]]/Table179[[#This Row],[Number of new passenger cars]]</f>
        <v>1</v>
      </c>
      <c r="J300" s="5"/>
      <c r="K300" s="99"/>
      <c r="L300" s="5"/>
      <c r="M300" s="5"/>
      <c r="N300" s="5"/>
      <c r="O300" s="5"/>
    </row>
    <row r="301" spans="2:15" hidden="1" outlineLevel="1" x14ac:dyDescent="0.3">
      <c r="B301" s="83">
        <v>2020</v>
      </c>
      <c r="C301" s="84" t="s">
        <v>580</v>
      </c>
      <c r="D301" s="96">
        <v>6</v>
      </c>
      <c r="E301" s="96"/>
      <c r="F301" s="96"/>
      <c r="G301" s="96"/>
      <c r="H301" s="97">
        <f>(Table179[[#This Row],[Number of 4-star passenger cars]]+Table179[[#This Row],[Number of 5-star passenger cars]])/Table179[[#This Row],[Number of new passenger cars]]</f>
        <v>0</v>
      </c>
      <c r="I301" s="98">
        <f>+Table179[[#This Row],[Number of 5-star passenger cars]]/Table179[[#This Row],[Number of new passenger cars]]</f>
        <v>0</v>
      </c>
      <c r="J301" s="5"/>
      <c r="K301" s="99"/>
      <c r="L301" s="5"/>
      <c r="M301" s="5"/>
      <c r="N301" s="5"/>
      <c r="O301" s="5"/>
    </row>
    <row r="302" spans="2:15" hidden="1" outlineLevel="1" x14ac:dyDescent="0.3">
      <c r="B302" s="83">
        <v>2020</v>
      </c>
      <c r="C302" s="84" t="s">
        <v>581</v>
      </c>
      <c r="D302" s="96">
        <v>3</v>
      </c>
      <c r="E302" s="96"/>
      <c r="F302" s="96"/>
      <c r="G302" s="96"/>
      <c r="H302" s="97">
        <f>(Table179[[#This Row],[Number of 4-star passenger cars]]+Table179[[#This Row],[Number of 5-star passenger cars]])/Table179[[#This Row],[Number of new passenger cars]]</f>
        <v>0</v>
      </c>
      <c r="I302" s="98">
        <f>+Table179[[#This Row],[Number of 5-star passenger cars]]/Table179[[#This Row],[Number of new passenger cars]]</f>
        <v>0</v>
      </c>
      <c r="J302" s="5"/>
      <c r="K302" s="99"/>
      <c r="L302" s="5"/>
      <c r="M302" s="5"/>
      <c r="N302" s="5"/>
      <c r="O302" s="5"/>
    </row>
    <row r="303" spans="2:15" hidden="1" outlineLevel="1" x14ac:dyDescent="0.3">
      <c r="B303" s="83">
        <v>2020</v>
      </c>
      <c r="C303" s="84" t="s">
        <v>582</v>
      </c>
      <c r="D303" s="96">
        <v>2</v>
      </c>
      <c r="E303" s="96"/>
      <c r="F303" s="96"/>
      <c r="G303" s="96"/>
      <c r="H303" s="97">
        <f>(Table179[[#This Row],[Number of 4-star passenger cars]]+Table179[[#This Row],[Number of 5-star passenger cars]])/Table179[[#This Row],[Number of new passenger cars]]</f>
        <v>0</v>
      </c>
      <c r="I303" s="98">
        <f>+Table179[[#This Row],[Number of 5-star passenger cars]]/Table179[[#This Row],[Number of new passenger cars]]</f>
        <v>0</v>
      </c>
      <c r="J303" s="5"/>
      <c r="K303" s="99"/>
      <c r="L303" s="5"/>
      <c r="M303" s="5"/>
      <c r="N303" s="5"/>
      <c r="O303" s="5"/>
    </row>
    <row r="304" spans="2:15" hidden="1" outlineLevel="1" x14ac:dyDescent="0.3">
      <c r="B304" s="83">
        <v>2020</v>
      </c>
      <c r="C304" s="84" t="s">
        <v>583</v>
      </c>
      <c r="D304" s="96">
        <v>3</v>
      </c>
      <c r="E304" s="96"/>
      <c r="F304" s="96"/>
      <c r="G304" s="96"/>
      <c r="H304" s="97">
        <f>(Table179[[#This Row],[Number of 4-star passenger cars]]+Table179[[#This Row],[Number of 5-star passenger cars]])/Table179[[#This Row],[Number of new passenger cars]]</f>
        <v>0</v>
      </c>
      <c r="I304" s="98">
        <f>+Table179[[#This Row],[Number of 5-star passenger cars]]/Table179[[#This Row],[Number of new passenger cars]]</f>
        <v>0</v>
      </c>
      <c r="J304" s="5"/>
      <c r="K304" s="99"/>
      <c r="L304" s="5"/>
      <c r="M304" s="5"/>
      <c r="N304" s="5"/>
      <c r="O304" s="5"/>
    </row>
    <row r="305" spans="2:15" hidden="1" outlineLevel="1" x14ac:dyDescent="0.3">
      <c r="B305" s="83">
        <v>2020</v>
      </c>
      <c r="C305" s="84" t="s">
        <v>584</v>
      </c>
      <c r="D305" s="96">
        <v>1</v>
      </c>
      <c r="E305" s="96"/>
      <c r="F305" s="96"/>
      <c r="G305" s="96"/>
      <c r="H305" s="97">
        <f>(Table179[[#This Row],[Number of 4-star passenger cars]]+Table179[[#This Row],[Number of 5-star passenger cars]])/Table179[[#This Row],[Number of new passenger cars]]</f>
        <v>0</v>
      </c>
      <c r="I305" s="98">
        <f>+Table179[[#This Row],[Number of 5-star passenger cars]]/Table179[[#This Row],[Number of new passenger cars]]</f>
        <v>0</v>
      </c>
      <c r="J305" s="5"/>
      <c r="K305" s="99"/>
      <c r="L305" s="5"/>
      <c r="M305" s="5"/>
      <c r="N305" s="5"/>
      <c r="O305" s="5"/>
    </row>
    <row r="306" spans="2:15" hidden="1" outlineLevel="1" x14ac:dyDescent="0.3">
      <c r="B306" s="83">
        <v>2020</v>
      </c>
      <c r="C306" s="84" t="s">
        <v>516</v>
      </c>
      <c r="D306" s="96">
        <v>365</v>
      </c>
      <c r="E306" s="96"/>
      <c r="F306" s="96"/>
      <c r="G306" s="96">
        <v>363</v>
      </c>
      <c r="H306" s="97">
        <f>(Table179[[#This Row],[Number of 4-star passenger cars]]+Table179[[#This Row],[Number of 5-star passenger cars]])/Table179[[#This Row],[Number of new passenger cars]]</f>
        <v>0.9945205479452055</v>
      </c>
      <c r="I306" s="98">
        <f>+Table179[[#This Row],[Number of 5-star passenger cars]]/Table179[[#This Row],[Number of new passenger cars]]</f>
        <v>0.9945205479452055</v>
      </c>
      <c r="J306" s="5"/>
      <c r="K306" s="99"/>
      <c r="L306" s="5"/>
      <c r="M306" s="5"/>
      <c r="N306" s="5"/>
      <c r="O306" s="5"/>
    </row>
    <row r="307" spans="2:15" hidden="1" outlineLevel="1" x14ac:dyDescent="0.3">
      <c r="B307" s="83">
        <v>2020</v>
      </c>
      <c r="C307" s="84" t="s">
        <v>514</v>
      </c>
      <c r="D307" s="96">
        <v>658</v>
      </c>
      <c r="E307" s="96"/>
      <c r="F307" s="96"/>
      <c r="G307" s="96">
        <v>282</v>
      </c>
      <c r="H307" s="97">
        <f>(Table179[[#This Row],[Number of 4-star passenger cars]]+Table179[[#This Row],[Number of 5-star passenger cars]])/Table179[[#This Row],[Number of new passenger cars]]</f>
        <v>0.42857142857142855</v>
      </c>
      <c r="I307" s="98">
        <f>+Table179[[#This Row],[Number of 5-star passenger cars]]/Table179[[#This Row],[Number of new passenger cars]]</f>
        <v>0.42857142857142855</v>
      </c>
      <c r="J307" s="5"/>
      <c r="K307" s="99"/>
      <c r="L307" s="5"/>
      <c r="M307" s="5"/>
      <c r="N307" s="5"/>
      <c r="O307" s="5"/>
    </row>
    <row r="308" spans="2:15" hidden="1" outlineLevel="1" x14ac:dyDescent="0.3">
      <c r="B308" s="83">
        <v>2020</v>
      </c>
      <c r="C308" s="84" t="s">
        <v>511</v>
      </c>
      <c r="D308" s="96">
        <v>635</v>
      </c>
      <c r="E308" s="96"/>
      <c r="F308" s="96"/>
      <c r="G308" s="96">
        <v>635</v>
      </c>
      <c r="H308" s="97">
        <f>(Table179[[#This Row],[Number of 4-star passenger cars]]+Table179[[#This Row],[Number of 5-star passenger cars]])/Table179[[#This Row],[Number of new passenger cars]]</f>
        <v>1</v>
      </c>
      <c r="I308" s="98">
        <f>+Table179[[#This Row],[Number of 5-star passenger cars]]/Table179[[#This Row],[Number of new passenger cars]]</f>
        <v>1</v>
      </c>
      <c r="J308" s="5"/>
      <c r="K308" s="99"/>
      <c r="L308" s="5"/>
      <c r="M308" s="5"/>
      <c r="N308" s="5"/>
      <c r="O308" s="5"/>
    </row>
    <row r="309" spans="2:15" hidden="1" outlineLevel="1" x14ac:dyDescent="0.3">
      <c r="B309" s="83">
        <v>2020</v>
      </c>
      <c r="C309" s="84" t="s">
        <v>510</v>
      </c>
      <c r="D309" s="96">
        <v>127</v>
      </c>
      <c r="E309" s="96"/>
      <c r="F309" s="96"/>
      <c r="G309" s="96">
        <v>127</v>
      </c>
      <c r="H309" s="97">
        <f>(Table179[[#This Row],[Number of 4-star passenger cars]]+Table179[[#This Row],[Number of 5-star passenger cars]])/Table179[[#This Row],[Number of new passenger cars]]</f>
        <v>1</v>
      </c>
      <c r="I309" s="98">
        <f>+Table179[[#This Row],[Number of 5-star passenger cars]]/Table179[[#This Row],[Number of new passenger cars]]</f>
        <v>1</v>
      </c>
      <c r="J309" s="5"/>
      <c r="K309" s="99"/>
      <c r="L309" s="5"/>
      <c r="M309" s="5"/>
      <c r="N309" s="5"/>
      <c r="O309" s="5"/>
    </row>
    <row r="310" spans="2:15" hidden="1" outlineLevel="1" x14ac:dyDescent="0.3">
      <c r="B310" s="83">
        <v>2020</v>
      </c>
      <c r="C310" s="84" t="s">
        <v>509</v>
      </c>
      <c r="D310" s="96">
        <v>222</v>
      </c>
      <c r="E310" s="96"/>
      <c r="F310" s="96"/>
      <c r="G310" s="96">
        <v>222</v>
      </c>
      <c r="H310" s="97">
        <f>(Table179[[#This Row],[Number of 4-star passenger cars]]+Table179[[#This Row],[Number of 5-star passenger cars]])/Table179[[#This Row],[Number of new passenger cars]]</f>
        <v>1</v>
      </c>
      <c r="I310" s="98">
        <f>+Table179[[#This Row],[Number of 5-star passenger cars]]/Table179[[#This Row],[Number of new passenger cars]]</f>
        <v>1</v>
      </c>
      <c r="J310" s="5"/>
      <c r="K310" s="99"/>
      <c r="L310" s="5"/>
      <c r="M310" s="5"/>
      <c r="N310" s="5"/>
      <c r="O310" s="5"/>
    </row>
    <row r="311" spans="2:15" hidden="1" outlineLevel="1" x14ac:dyDescent="0.3">
      <c r="B311" s="83">
        <v>2020</v>
      </c>
      <c r="C311" s="84" t="s">
        <v>507</v>
      </c>
      <c r="D311" s="96">
        <v>55</v>
      </c>
      <c r="E311" s="96"/>
      <c r="F311" s="96"/>
      <c r="G311" s="96">
        <v>55</v>
      </c>
      <c r="H311" s="97">
        <f>(Table179[[#This Row],[Number of 4-star passenger cars]]+Table179[[#This Row],[Number of 5-star passenger cars]])/Table179[[#This Row],[Number of new passenger cars]]</f>
        <v>1</v>
      </c>
      <c r="I311" s="98">
        <f>+Table179[[#This Row],[Number of 5-star passenger cars]]/Table179[[#This Row],[Number of new passenger cars]]</f>
        <v>1</v>
      </c>
      <c r="J311" s="5"/>
      <c r="K311" s="99"/>
      <c r="L311" s="5"/>
      <c r="M311" s="5"/>
      <c r="N311" s="5"/>
      <c r="O311" s="5"/>
    </row>
    <row r="312" spans="2:15" hidden="1" outlineLevel="1" x14ac:dyDescent="0.3">
      <c r="B312" s="83">
        <v>2020</v>
      </c>
      <c r="C312" s="84" t="s">
        <v>585</v>
      </c>
      <c r="D312" s="96">
        <v>6</v>
      </c>
      <c r="E312" s="96"/>
      <c r="F312" s="96"/>
      <c r="G312" s="96"/>
      <c r="H312" s="97">
        <f>(Table179[[#This Row],[Number of 4-star passenger cars]]+Table179[[#This Row],[Number of 5-star passenger cars]])/Table179[[#This Row],[Number of new passenger cars]]</f>
        <v>0</v>
      </c>
      <c r="I312" s="98">
        <f>+Table179[[#This Row],[Number of 5-star passenger cars]]/Table179[[#This Row],[Number of new passenger cars]]</f>
        <v>0</v>
      </c>
      <c r="J312" s="5"/>
      <c r="K312" s="99"/>
      <c r="L312" s="5"/>
      <c r="M312" s="5"/>
      <c r="N312" s="5"/>
      <c r="O312" s="5"/>
    </row>
    <row r="313" spans="2:15" hidden="1" outlineLevel="1" x14ac:dyDescent="0.3">
      <c r="B313" s="83">
        <v>2020</v>
      </c>
      <c r="C313" s="84" t="s">
        <v>506</v>
      </c>
      <c r="D313" s="96">
        <v>202</v>
      </c>
      <c r="E313" s="96"/>
      <c r="F313" s="96"/>
      <c r="G313" s="96">
        <v>202</v>
      </c>
      <c r="H313" s="97">
        <f>(Table179[[#This Row],[Number of 4-star passenger cars]]+Table179[[#This Row],[Number of 5-star passenger cars]])/Table179[[#This Row],[Number of new passenger cars]]</f>
        <v>1</v>
      </c>
      <c r="I313" s="98">
        <f>+Table179[[#This Row],[Number of 5-star passenger cars]]/Table179[[#This Row],[Number of new passenger cars]]</f>
        <v>1</v>
      </c>
      <c r="J313" s="5"/>
      <c r="K313" s="99"/>
      <c r="L313" s="5"/>
      <c r="M313" s="5"/>
      <c r="N313" s="5"/>
      <c r="O313" s="5"/>
    </row>
    <row r="314" spans="2:15" hidden="1" outlineLevel="1" x14ac:dyDescent="0.3">
      <c r="B314" s="83">
        <v>2020</v>
      </c>
      <c r="C314" s="84" t="s">
        <v>504</v>
      </c>
      <c r="D314" s="96">
        <v>246</v>
      </c>
      <c r="E314" s="96"/>
      <c r="F314" s="96"/>
      <c r="G314" s="96">
        <v>246</v>
      </c>
      <c r="H314" s="97">
        <f>(Table179[[#This Row],[Number of 4-star passenger cars]]+Table179[[#This Row],[Number of 5-star passenger cars]])/Table179[[#This Row],[Number of new passenger cars]]</f>
        <v>1</v>
      </c>
      <c r="I314" s="98">
        <f>+Table179[[#This Row],[Number of 5-star passenger cars]]/Table179[[#This Row],[Number of new passenger cars]]</f>
        <v>1</v>
      </c>
      <c r="J314" s="5"/>
      <c r="K314" s="99"/>
      <c r="L314" s="5"/>
      <c r="M314" s="5"/>
      <c r="N314" s="5"/>
      <c r="O314" s="5"/>
    </row>
    <row r="315" spans="2:15" hidden="1" outlineLevel="1" x14ac:dyDescent="0.3">
      <c r="B315" s="83">
        <v>2020</v>
      </c>
      <c r="C315" s="84" t="s">
        <v>502</v>
      </c>
      <c r="D315" s="96">
        <v>230</v>
      </c>
      <c r="E315" s="96"/>
      <c r="F315" s="96"/>
      <c r="G315" s="96">
        <v>230</v>
      </c>
      <c r="H315" s="97">
        <f>(Table179[[#This Row],[Number of 4-star passenger cars]]+Table179[[#This Row],[Number of 5-star passenger cars]])/Table179[[#This Row],[Number of new passenger cars]]</f>
        <v>1</v>
      </c>
      <c r="I315" s="98">
        <f>+Table179[[#This Row],[Number of 5-star passenger cars]]/Table179[[#This Row],[Number of new passenger cars]]</f>
        <v>1</v>
      </c>
      <c r="J315" s="5"/>
      <c r="K315" s="99"/>
      <c r="L315" s="5"/>
      <c r="M315" s="5"/>
      <c r="N315" s="5"/>
      <c r="O315" s="5"/>
    </row>
    <row r="316" spans="2:15" hidden="1" outlineLevel="1" x14ac:dyDescent="0.3">
      <c r="B316" s="83">
        <v>2020</v>
      </c>
      <c r="C316" s="84" t="s">
        <v>500</v>
      </c>
      <c r="D316" s="96">
        <v>173</v>
      </c>
      <c r="E316" s="96"/>
      <c r="F316" s="96"/>
      <c r="G316" s="96">
        <v>173</v>
      </c>
      <c r="H316" s="97">
        <f>(Table179[[#This Row],[Number of 4-star passenger cars]]+Table179[[#This Row],[Number of 5-star passenger cars]])/Table179[[#This Row],[Number of new passenger cars]]</f>
        <v>1</v>
      </c>
      <c r="I316" s="98">
        <f>+Table179[[#This Row],[Number of 5-star passenger cars]]/Table179[[#This Row],[Number of new passenger cars]]</f>
        <v>1</v>
      </c>
      <c r="J316" s="5"/>
      <c r="K316" s="99"/>
      <c r="L316" s="5"/>
      <c r="M316" s="5"/>
      <c r="N316" s="5"/>
      <c r="O316" s="5"/>
    </row>
    <row r="317" spans="2:15" hidden="1" outlineLevel="1" x14ac:dyDescent="0.3">
      <c r="B317" s="83">
        <v>2020</v>
      </c>
      <c r="C317" s="84" t="s">
        <v>497</v>
      </c>
      <c r="D317" s="96">
        <v>37</v>
      </c>
      <c r="E317" s="96"/>
      <c r="F317" s="96"/>
      <c r="G317" s="96">
        <v>37</v>
      </c>
      <c r="H317" s="97">
        <f>(Table179[[#This Row],[Number of 4-star passenger cars]]+Table179[[#This Row],[Number of 5-star passenger cars]])/Table179[[#This Row],[Number of new passenger cars]]</f>
        <v>1</v>
      </c>
      <c r="I317" s="98">
        <f>+Table179[[#This Row],[Number of 5-star passenger cars]]/Table179[[#This Row],[Number of new passenger cars]]</f>
        <v>1</v>
      </c>
      <c r="J317" s="5"/>
      <c r="K317" s="99"/>
      <c r="L317" s="5"/>
      <c r="M317" s="5"/>
      <c r="N317" s="5"/>
      <c r="O317" s="5"/>
    </row>
    <row r="318" spans="2:15" hidden="1" outlineLevel="1" x14ac:dyDescent="0.3">
      <c r="B318" s="83">
        <v>2020</v>
      </c>
      <c r="C318" s="84" t="s">
        <v>495</v>
      </c>
      <c r="D318" s="96">
        <v>36</v>
      </c>
      <c r="E318" s="96"/>
      <c r="F318" s="96"/>
      <c r="G318" s="96">
        <v>36</v>
      </c>
      <c r="H318" s="97">
        <f>(Table179[[#This Row],[Number of 4-star passenger cars]]+Table179[[#This Row],[Number of 5-star passenger cars]])/Table179[[#This Row],[Number of new passenger cars]]</f>
        <v>1</v>
      </c>
      <c r="I318" s="98">
        <f>+Table179[[#This Row],[Number of 5-star passenger cars]]/Table179[[#This Row],[Number of new passenger cars]]</f>
        <v>1</v>
      </c>
      <c r="J318" s="5"/>
      <c r="K318" s="99"/>
      <c r="L318" s="5"/>
      <c r="M318" s="5"/>
      <c r="N318" s="5"/>
      <c r="O318" s="5"/>
    </row>
    <row r="319" spans="2:15" hidden="1" outlineLevel="1" x14ac:dyDescent="0.3">
      <c r="B319" s="83">
        <v>2020</v>
      </c>
      <c r="C319" s="84" t="s">
        <v>586</v>
      </c>
      <c r="D319" s="96">
        <v>1</v>
      </c>
      <c r="E319" s="96"/>
      <c r="F319" s="96"/>
      <c r="G319" s="96"/>
      <c r="H319" s="97">
        <f>(Table179[[#This Row],[Number of 4-star passenger cars]]+Table179[[#This Row],[Number of 5-star passenger cars]])/Table179[[#This Row],[Number of new passenger cars]]</f>
        <v>0</v>
      </c>
      <c r="I319" s="98">
        <f>+Table179[[#This Row],[Number of 5-star passenger cars]]/Table179[[#This Row],[Number of new passenger cars]]</f>
        <v>0</v>
      </c>
      <c r="J319" s="5"/>
      <c r="K319" s="99"/>
      <c r="L319" s="5"/>
      <c r="M319" s="5"/>
      <c r="N319" s="5"/>
      <c r="O319" s="5"/>
    </row>
    <row r="320" spans="2:15" hidden="1" outlineLevel="1" x14ac:dyDescent="0.3">
      <c r="B320" s="83">
        <v>2020</v>
      </c>
      <c r="C320" s="84" t="s">
        <v>587</v>
      </c>
      <c r="D320" s="96">
        <v>3</v>
      </c>
      <c r="E320" s="96"/>
      <c r="F320" s="96"/>
      <c r="G320" s="96"/>
      <c r="H320" s="97">
        <f>(Table179[[#This Row],[Number of 4-star passenger cars]]+Table179[[#This Row],[Number of 5-star passenger cars]])/Table179[[#This Row],[Number of new passenger cars]]</f>
        <v>0</v>
      </c>
      <c r="I320" s="98">
        <f>+Table179[[#This Row],[Number of 5-star passenger cars]]/Table179[[#This Row],[Number of new passenger cars]]</f>
        <v>0</v>
      </c>
      <c r="J320" s="5"/>
      <c r="K320" s="99"/>
      <c r="L320" s="5"/>
      <c r="M320" s="5"/>
      <c r="N320" s="5"/>
      <c r="O320" s="5"/>
    </row>
    <row r="321" spans="2:15" hidden="1" outlineLevel="1" x14ac:dyDescent="0.3">
      <c r="B321" s="83">
        <v>2020</v>
      </c>
      <c r="C321" s="84" t="s">
        <v>588</v>
      </c>
      <c r="D321" s="96">
        <v>4</v>
      </c>
      <c r="E321" s="96"/>
      <c r="F321" s="96"/>
      <c r="G321" s="96"/>
      <c r="H321" s="97">
        <f>(Table179[[#This Row],[Number of 4-star passenger cars]]+Table179[[#This Row],[Number of 5-star passenger cars]])/Table179[[#This Row],[Number of new passenger cars]]</f>
        <v>0</v>
      </c>
      <c r="I321" s="98">
        <f>+Table179[[#This Row],[Number of 5-star passenger cars]]/Table179[[#This Row],[Number of new passenger cars]]</f>
        <v>0</v>
      </c>
      <c r="J321" s="5"/>
      <c r="K321" s="99"/>
      <c r="L321" s="5"/>
      <c r="M321" s="5"/>
      <c r="N321" s="5"/>
      <c r="O321" s="5"/>
    </row>
    <row r="322" spans="2:15" hidden="1" outlineLevel="1" x14ac:dyDescent="0.3">
      <c r="B322" s="83">
        <v>2020</v>
      </c>
      <c r="C322" s="84" t="s">
        <v>589</v>
      </c>
      <c r="D322" s="96">
        <v>2</v>
      </c>
      <c r="E322" s="96"/>
      <c r="F322" s="96"/>
      <c r="G322" s="96"/>
      <c r="H322" s="97">
        <f>(Table179[[#This Row],[Number of 4-star passenger cars]]+Table179[[#This Row],[Number of 5-star passenger cars]])/Table179[[#This Row],[Number of new passenger cars]]</f>
        <v>0</v>
      </c>
      <c r="I322" s="98">
        <f>+Table179[[#This Row],[Number of 5-star passenger cars]]/Table179[[#This Row],[Number of new passenger cars]]</f>
        <v>0</v>
      </c>
      <c r="J322" s="5"/>
      <c r="K322" s="99"/>
      <c r="L322" s="5"/>
      <c r="M322" s="5"/>
      <c r="N322" s="5"/>
      <c r="O322" s="5"/>
    </row>
    <row r="323" spans="2:15" hidden="1" outlineLevel="1" x14ac:dyDescent="0.3">
      <c r="B323" s="83">
        <v>2020</v>
      </c>
      <c r="C323" s="84" t="s">
        <v>590</v>
      </c>
      <c r="D323" s="96">
        <v>1</v>
      </c>
      <c r="E323" s="96"/>
      <c r="F323" s="96"/>
      <c r="G323" s="96"/>
      <c r="H323" s="97">
        <f>(Table179[[#This Row],[Number of 4-star passenger cars]]+Table179[[#This Row],[Number of 5-star passenger cars]])/Table179[[#This Row],[Number of new passenger cars]]</f>
        <v>0</v>
      </c>
      <c r="I323" s="98">
        <f>+Table179[[#This Row],[Number of 5-star passenger cars]]/Table179[[#This Row],[Number of new passenger cars]]</f>
        <v>0</v>
      </c>
      <c r="J323" s="5"/>
      <c r="K323" s="99"/>
      <c r="L323" s="5"/>
      <c r="M323" s="5"/>
      <c r="N323" s="5"/>
      <c r="O323" s="5"/>
    </row>
    <row r="324" spans="2:15" hidden="1" outlineLevel="1" x14ac:dyDescent="0.3">
      <c r="B324" s="83">
        <v>2020</v>
      </c>
      <c r="C324" s="84" t="s">
        <v>591</v>
      </c>
      <c r="D324" s="96">
        <v>1</v>
      </c>
      <c r="E324" s="96"/>
      <c r="F324" s="96"/>
      <c r="G324" s="96"/>
      <c r="H324" s="97">
        <f>(Table179[[#This Row],[Number of 4-star passenger cars]]+Table179[[#This Row],[Number of 5-star passenger cars]])/Table179[[#This Row],[Number of new passenger cars]]</f>
        <v>0</v>
      </c>
      <c r="I324" s="98">
        <f>+Table179[[#This Row],[Number of 5-star passenger cars]]/Table179[[#This Row],[Number of new passenger cars]]</f>
        <v>0</v>
      </c>
      <c r="J324" s="5"/>
      <c r="K324" s="99"/>
      <c r="L324" s="5"/>
      <c r="M324" s="5"/>
      <c r="N324" s="5"/>
      <c r="O324" s="5"/>
    </row>
    <row r="325" spans="2:15" hidden="1" outlineLevel="1" x14ac:dyDescent="0.3">
      <c r="B325" s="83">
        <v>2020</v>
      </c>
      <c r="C325" s="84" t="s">
        <v>592</v>
      </c>
      <c r="D325" s="96">
        <v>7</v>
      </c>
      <c r="E325" s="96"/>
      <c r="F325" s="96"/>
      <c r="G325" s="96"/>
      <c r="H325" s="97">
        <f>(Table179[[#This Row],[Number of 4-star passenger cars]]+Table179[[#This Row],[Number of 5-star passenger cars]])/Table179[[#This Row],[Number of new passenger cars]]</f>
        <v>0</v>
      </c>
      <c r="I325" s="98">
        <f>+Table179[[#This Row],[Number of 5-star passenger cars]]/Table179[[#This Row],[Number of new passenger cars]]</f>
        <v>0</v>
      </c>
      <c r="J325" s="5"/>
      <c r="K325" s="99"/>
      <c r="L325" s="5"/>
      <c r="M325" s="5"/>
      <c r="N325" s="5"/>
      <c r="O325" s="5"/>
    </row>
    <row r="326" spans="2:15" hidden="1" outlineLevel="1" x14ac:dyDescent="0.3">
      <c r="B326" s="83">
        <v>2020</v>
      </c>
      <c r="C326" s="84" t="s">
        <v>593</v>
      </c>
      <c r="D326" s="96">
        <v>1</v>
      </c>
      <c r="E326" s="96"/>
      <c r="F326" s="96"/>
      <c r="G326" s="96"/>
      <c r="H326" s="97">
        <f>(Table179[[#This Row],[Number of 4-star passenger cars]]+Table179[[#This Row],[Number of 5-star passenger cars]])/Table179[[#This Row],[Number of new passenger cars]]</f>
        <v>0</v>
      </c>
      <c r="I326" s="98">
        <f>+Table179[[#This Row],[Number of 5-star passenger cars]]/Table179[[#This Row],[Number of new passenger cars]]</f>
        <v>0</v>
      </c>
      <c r="J326" s="5"/>
      <c r="K326" s="99"/>
      <c r="L326" s="5"/>
      <c r="M326" s="5"/>
      <c r="N326" s="5"/>
      <c r="O326" s="5"/>
    </row>
    <row r="327" spans="2:15" hidden="1" outlineLevel="1" x14ac:dyDescent="0.3">
      <c r="B327" s="83">
        <v>2020</v>
      </c>
      <c r="C327" s="84" t="s">
        <v>594</v>
      </c>
      <c r="D327" s="96">
        <v>3</v>
      </c>
      <c r="E327" s="96"/>
      <c r="F327" s="96"/>
      <c r="G327" s="96"/>
      <c r="H327" s="97">
        <f>(Table179[[#This Row],[Number of 4-star passenger cars]]+Table179[[#This Row],[Number of 5-star passenger cars]])/Table179[[#This Row],[Number of new passenger cars]]</f>
        <v>0</v>
      </c>
      <c r="I327" s="98">
        <f>+Table179[[#This Row],[Number of 5-star passenger cars]]/Table179[[#This Row],[Number of new passenger cars]]</f>
        <v>0</v>
      </c>
      <c r="J327" s="5"/>
      <c r="K327" s="99"/>
      <c r="L327" s="5"/>
      <c r="M327" s="5"/>
      <c r="N327" s="5"/>
      <c r="O327" s="5"/>
    </row>
    <row r="328" spans="2:15" hidden="1" outlineLevel="1" x14ac:dyDescent="0.3">
      <c r="B328" s="83">
        <v>2020</v>
      </c>
      <c r="C328" s="84" t="s">
        <v>595</v>
      </c>
      <c r="D328" s="96">
        <v>3</v>
      </c>
      <c r="E328" s="96"/>
      <c r="F328" s="96"/>
      <c r="G328" s="96"/>
      <c r="H328" s="97">
        <f>(Table179[[#This Row],[Number of 4-star passenger cars]]+Table179[[#This Row],[Number of 5-star passenger cars]])/Table179[[#This Row],[Number of new passenger cars]]</f>
        <v>0</v>
      </c>
      <c r="I328" s="98">
        <f>+Table179[[#This Row],[Number of 5-star passenger cars]]/Table179[[#This Row],[Number of new passenger cars]]</f>
        <v>0</v>
      </c>
      <c r="J328" s="5"/>
      <c r="K328" s="99"/>
      <c r="L328" s="5"/>
      <c r="M328" s="5"/>
      <c r="N328" s="5"/>
      <c r="O328" s="5"/>
    </row>
    <row r="329" spans="2:15" hidden="1" outlineLevel="1" x14ac:dyDescent="0.3">
      <c r="B329" s="83">
        <v>2020</v>
      </c>
      <c r="C329" s="84" t="s">
        <v>493</v>
      </c>
      <c r="D329" s="96">
        <v>3</v>
      </c>
      <c r="E329" s="96"/>
      <c r="F329" s="96">
        <v>3</v>
      </c>
      <c r="G329" s="96"/>
      <c r="H329" s="97">
        <f>(Table179[[#This Row],[Number of 4-star passenger cars]]+Table179[[#This Row],[Number of 5-star passenger cars]])/Table179[[#This Row],[Number of new passenger cars]]</f>
        <v>1</v>
      </c>
      <c r="I329" s="98">
        <f>+Table179[[#This Row],[Number of 5-star passenger cars]]/Table179[[#This Row],[Number of new passenger cars]]</f>
        <v>0</v>
      </c>
      <c r="J329" s="5"/>
      <c r="K329" s="99"/>
      <c r="L329" s="5"/>
      <c r="M329" s="5"/>
      <c r="N329" s="5"/>
      <c r="O329" s="5"/>
    </row>
    <row r="330" spans="2:15" hidden="1" outlineLevel="1" x14ac:dyDescent="0.3">
      <c r="B330" s="83">
        <v>2020</v>
      </c>
      <c r="C330" s="84" t="s">
        <v>596</v>
      </c>
      <c r="D330" s="96">
        <v>16</v>
      </c>
      <c r="E330" s="96"/>
      <c r="F330" s="96"/>
      <c r="G330" s="96"/>
      <c r="H330" s="97">
        <f>(Table179[[#This Row],[Number of 4-star passenger cars]]+Table179[[#This Row],[Number of 5-star passenger cars]])/Table179[[#This Row],[Number of new passenger cars]]</f>
        <v>0</v>
      </c>
      <c r="I330" s="98">
        <f>+Table179[[#This Row],[Number of 5-star passenger cars]]/Table179[[#This Row],[Number of new passenger cars]]</f>
        <v>0</v>
      </c>
      <c r="J330" s="5"/>
      <c r="K330" s="99"/>
      <c r="L330" s="5"/>
      <c r="M330" s="5"/>
      <c r="N330" s="5"/>
      <c r="O330" s="5"/>
    </row>
    <row r="331" spans="2:15" hidden="1" outlineLevel="1" x14ac:dyDescent="0.3">
      <c r="B331" s="83">
        <v>2020</v>
      </c>
      <c r="C331" s="84" t="s">
        <v>597</v>
      </c>
      <c r="D331" s="96">
        <v>21</v>
      </c>
      <c r="E331" s="96"/>
      <c r="F331" s="96"/>
      <c r="G331" s="96"/>
      <c r="H331" s="97">
        <f>(Table179[[#This Row],[Number of 4-star passenger cars]]+Table179[[#This Row],[Number of 5-star passenger cars]])/Table179[[#This Row],[Number of new passenger cars]]</f>
        <v>0</v>
      </c>
      <c r="I331" s="98">
        <f>+Table179[[#This Row],[Number of 5-star passenger cars]]/Table179[[#This Row],[Number of new passenger cars]]</f>
        <v>0</v>
      </c>
      <c r="J331" s="5"/>
      <c r="K331" s="99"/>
      <c r="L331" s="5"/>
      <c r="M331" s="5"/>
      <c r="N331" s="5"/>
      <c r="O331" s="5"/>
    </row>
    <row r="332" spans="2:15" hidden="1" outlineLevel="1" x14ac:dyDescent="0.3">
      <c r="B332" s="83">
        <v>2020</v>
      </c>
      <c r="C332" s="84" t="s">
        <v>598</v>
      </c>
      <c r="D332" s="96">
        <v>5</v>
      </c>
      <c r="E332" s="96"/>
      <c r="F332" s="96"/>
      <c r="G332" s="96"/>
      <c r="H332" s="97">
        <f>(Table179[[#This Row],[Number of 4-star passenger cars]]+Table179[[#This Row],[Number of 5-star passenger cars]])/Table179[[#This Row],[Number of new passenger cars]]</f>
        <v>0</v>
      </c>
      <c r="I332" s="98">
        <f>+Table179[[#This Row],[Number of 5-star passenger cars]]/Table179[[#This Row],[Number of new passenger cars]]</f>
        <v>0</v>
      </c>
      <c r="J332" s="5"/>
      <c r="K332" s="99"/>
      <c r="L332" s="5"/>
      <c r="M332" s="5"/>
      <c r="N332" s="5"/>
      <c r="O332" s="5"/>
    </row>
    <row r="333" spans="2:15" hidden="1" outlineLevel="1" x14ac:dyDescent="0.3">
      <c r="B333" s="83">
        <v>2020</v>
      </c>
      <c r="C333" s="84" t="s">
        <v>491</v>
      </c>
      <c r="D333" s="96">
        <v>3260</v>
      </c>
      <c r="E333" s="96"/>
      <c r="F333" s="96"/>
      <c r="G333" s="96">
        <v>3260</v>
      </c>
      <c r="H333" s="97">
        <f>(Table179[[#This Row],[Number of 4-star passenger cars]]+Table179[[#This Row],[Number of 5-star passenger cars]])/Table179[[#This Row],[Number of new passenger cars]]</f>
        <v>1</v>
      </c>
      <c r="I333" s="98">
        <f>+Table179[[#This Row],[Number of 5-star passenger cars]]/Table179[[#This Row],[Number of new passenger cars]]</f>
        <v>1</v>
      </c>
      <c r="J333" s="5"/>
      <c r="K333" s="99"/>
      <c r="L333" s="5"/>
      <c r="M333" s="5"/>
      <c r="N333" s="5"/>
      <c r="O333" s="5"/>
    </row>
    <row r="334" spans="2:15" hidden="1" outlineLevel="1" x14ac:dyDescent="0.3">
      <c r="B334" s="83">
        <v>2020</v>
      </c>
      <c r="C334" s="84" t="s">
        <v>599</v>
      </c>
      <c r="D334" s="96">
        <v>587</v>
      </c>
      <c r="E334" s="96"/>
      <c r="F334" s="96"/>
      <c r="G334" s="96"/>
      <c r="H334" s="97">
        <f>(Table179[[#This Row],[Number of 4-star passenger cars]]+Table179[[#This Row],[Number of 5-star passenger cars]])/Table179[[#This Row],[Number of new passenger cars]]</f>
        <v>0</v>
      </c>
      <c r="I334" s="98">
        <f>+Table179[[#This Row],[Number of 5-star passenger cars]]/Table179[[#This Row],[Number of new passenger cars]]</f>
        <v>0</v>
      </c>
      <c r="J334" s="5"/>
      <c r="K334" s="99"/>
      <c r="L334" s="5"/>
      <c r="M334" s="5"/>
      <c r="N334" s="5"/>
      <c r="O334" s="5"/>
    </row>
    <row r="335" spans="2:15" hidden="1" outlineLevel="1" x14ac:dyDescent="0.3">
      <c r="B335" s="83">
        <v>2020</v>
      </c>
      <c r="C335" s="84" t="s">
        <v>490</v>
      </c>
      <c r="D335" s="96">
        <v>372</v>
      </c>
      <c r="E335" s="96"/>
      <c r="F335" s="96"/>
      <c r="G335" s="96">
        <v>372</v>
      </c>
      <c r="H335" s="97">
        <f>(Table179[[#This Row],[Number of 4-star passenger cars]]+Table179[[#This Row],[Number of 5-star passenger cars]])/Table179[[#This Row],[Number of new passenger cars]]</f>
        <v>1</v>
      </c>
      <c r="I335" s="98">
        <f>+Table179[[#This Row],[Number of 5-star passenger cars]]/Table179[[#This Row],[Number of new passenger cars]]</f>
        <v>1</v>
      </c>
      <c r="J335" s="5"/>
      <c r="K335" s="99"/>
      <c r="L335" s="5"/>
      <c r="M335" s="5"/>
      <c r="N335" s="5"/>
      <c r="O335" s="5"/>
    </row>
    <row r="336" spans="2:15" hidden="1" outlineLevel="1" x14ac:dyDescent="0.3">
      <c r="B336" s="83">
        <v>2020</v>
      </c>
      <c r="C336" s="84" t="s">
        <v>600</v>
      </c>
      <c r="D336" s="96">
        <v>150</v>
      </c>
      <c r="E336" s="96"/>
      <c r="F336" s="96"/>
      <c r="G336" s="96"/>
      <c r="H336" s="97">
        <f>(Table179[[#This Row],[Number of 4-star passenger cars]]+Table179[[#This Row],[Number of 5-star passenger cars]])/Table179[[#This Row],[Number of new passenger cars]]</f>
        <v>0</v>
      </c>
      <c r="I336" s="98">
        <f>+Table179[[#This Row],[Number of 5-star passenger cars]]/Table179[[#This Row],[Number of new passenger cars]]</f>
        <v>0</v>
      </c>
      <c r="J336" s="5"/>
      <c r="K336" s="99"/>
      <c r="L336" s="5"/>
      <c r="M336" s="5"/>
      <c r="N336" s="5"/>
      <c r="O336" s="5"/>
    </row>
    <row r="337" spans="2:15" hidden="1" outlineLevel="1" x14ac:dyDescent="0.3">
      <c r="B337" s="83">
        <v>2020</v>
      </c>
      <c r="C337" s="84" t="s">
        <v>489</v>
      </c>
      <c r="D337" s="96">
        <v>2014</v>
      </c>
      <c r="E337" s="96"/>
      <c r="F337" s="96"/>
      <c r="G337" s="96">
        <v>2014</v>
      </c>
      <c r="H337" s="97">
        <f>(Table179[[#This Row],[Number of 4-star passenger cars]]+Table179[[#This Row],[Number of 5-star passenger cars]])/Table179[[#This Row],[Number of new passenger cars]]</f>
        <v>1</v>
      </c>
      <c r="I337" s="98">
        <f>+Table179[[#This Row],[Number of 5-star passenger cars]]/Table179[[#This Row],[Number of new passenger cars]]</f>
        <v>1</v>
      </c>
      <c r="J337" s="5"/>
      <c r="K337" s="99"/>
      <c r="L337" s="5"/>
      <c r="M337" s="5"/>
      <c r="N337" s="5"/>
      <c r="O337" s="5"/>
    </row>
    <row r="338" spans="2:15" hidden="1" outlineLevel="1" x14ac:dyDescent="0.3">
      <c r="B338" s="83">
        <v>2020</v>
      </c>
      <c r="C338" s="84" t="s">
        <v>601</v>
      </c>
      <c r="D338" s="96">
        <v>417</v>
      </c>
      <c r="E338" s="96"/>
      <c r="F338" s="96"/>
      <c r="G338" s="96"/>
      <c r="H338" s="97">
        <f>(Table179[[#This Row],[Number of 4-star passenger cars]]+Table179[[#This Row],[Number of 5-star passenger cars]])/Table179[[#This Row],[Number of new passenger cars]]</f>
        <v>0</v>
      </c>
      <c r="I338" s="98">
        <f>+Table179[[#This Row],[Number of 5-star passenger cars]]/Table179[[#This Row],[Number of new passenger cars]]</f>
        <v>0</v>
      </c>
      <c r="J338" s="5"/>
      <c r="K338" s="99"/>
      <c r="L338" s="5"/>
      <c r="M338" s="5"/>
      <c r="N338" s="5"/>
      <c r="O338" s="5"/>
    </row>
    <row r="339" spans="2:15" hidden="1" outlineLevel="1" x14ac:dyDescent="0.3">
      <c r="B339" s="83">
        <v>2020</v>
      </c>
      <c r="C339" s="84" t="s">
        <v>488</v>
      </c>
      <c r="D339" s="96">
        <v>903</v>
      </c>
      <c r="E339" s="96"/>
      <c r="F339" s="96"/>
      <c r="G339" s="96">
        <v>550</v>
      </c>
      <c r="H339" s="97">
        <f>(Table179[[#This Row],[Number of 4-star passenger cars]]+Table179[[#This Row],[Number of 5-star passenger cars]])/Table179[[#This Row],[Number of new passenger cars]]</f>
        <v>0.60908084163898113</v>
      </c>
      <c r="I339" s="98">
        <f>+Table179[[#This Row],[Number of 5-star passenger cars]]/Table179[[#This Row],[Number of new passenger cars]]</f>
        <v>0.60908084163898113</v>
      </c>
      <c r="J339" s="5"/>
      <c r="K339" s="99"/>
      <c r="L339" s="5"/>
      <c r="M339" s="5"/>
      <c r="N339" s="5"/>
      <c r="O339" s="5"/>
    </row>
    <row r="340" spans="2:15" hidden="1" outlineLevel="1" x14ac:dyDescent="0.3">
      <c r="B340" s="83">
        <v>2020</v>
      </c>
      <c r="C340" s="84" t="s">
        <v>486</v>
      </c>
      <c r="D340" s="96">
        <v>26</v>
      </c>
      <c r="E340" s="96"/>
      <c r="F340" s="96"/>
      <c r="G340" s="96">
        <v>26</v>
      </c>
      <c r="H340" s="97">
        <f>(Table179[[#This Row],[Number of 4-star passenger cars]]+Table179[[#This Row],[Number of 5-star passenger cars]])/Table179[[#This Row],[Number of new passenger cars]]</f>
        <v>1</v>
      </c>
      <c r="I340" s="98">
        <f>+Table179[[#This Row],[Number of 5-star passenger cars]]/Table179[[#This Row],[Number of new passenger cars]]</f>
        <v>1</v>
      </c>
      <c r="J340" s="5"/>
      <c r="K340" s="99"/>
      <c r="L340" s="5"/>
      <c r="M340" s="5"/>
      <c r="N340" s="5"/>
      <c r="O340" s="5"/>
    </row>
    <row r="341" spans="2:15" hidden="1" outlineLevel="1" x14ac:dyDescent="0.3">
      <c r="B341" s="83">
        <v>2020</v>
      </c>
      <c r="C341" s="84" t="s">
        <v>602</v>
      </c>
      <c r="D341" s="96">
        <v>64</v>
      </c>
      <c r="E341" s="96"/>
      <c r="F341" s="96"/>
      <c r="G341" s="96"/>
      <c r="H341" s="97">
        <f>(Table179[[#This Row],[Number of 4-star passenger cars]]+Table179[[#This Row],[Number of 5-star passenger cars]])/Table179[[#This Row],[Number of new passenger cars]]</f>
        <v>0</v>
      </c>
      <c r="I341" s="98">
        <f>+Table179[[#This Row],[Number of 5-star passenger cars]]/Table179[[#This Row],[Number of new passenger cars]]</f>
        <v>0</v>
      </c>
      <c r="J341" s="5"/>
      <c r="K341" s="99"/>
      <c r="L341" s="5"/>
      <c r="M341" s="5"/>
      <c r="N341" s="5"/>
      <c r="O341" s="5"/>
    </row>
    <row r="342" spans="2:15" hidden="1" outlineLevel="1" x14ac:dyDescent="0.3">
      <c r="B342" s="83">
        <v>2020</v>
      </c>
      <c r="C342" s="84" t="s">
        <v>603</v>
      </c>
      <c r="D342" s="96">
        <v>108</v>
      </c>
      <c r="E342" s="96"/>
      <c r="F342" s="96"/>
      <c r="G342" s="96"/>
      <c r="H342" s="97">
        <f>(Table179[[#This Row],[Number of 4-star passenger cars]]+Table179[[#This Row],[Number of 5-star passenger cars]])/Table179[[#This Row],[Number of new passenger cars]]</f>
        <v>0</v>
      </c>
      <c r="I342" s="98">
        <f>+Table179[[#This Row],[Number of 5-star passenger cars]]/Table179[[#This Row],[Number of new passenger cars]]</f>
        <v>0</v>
      </c>
      <c r="J342" s="5"/>
      <c r="K342" s="99"/>
      <c r="L342" s="5"/>
      <c r="M342" s="5"/>
      <c r="N342" s="5"/>
      <c r="O342" s="5"/>
    </row>
    <row r="343" spans="2:15" hidden="1" outlineLevel="1" x14ac:dyDescent="0.3">
      <c r="B343" s="83">
        <v>2020</v>
      </c>
      <c r="C343" s="84" t="s">
        <v>485</v>
      </c>
      <c r="D343" s="96">
        <v>209</v>
      </c>
      <c r="E343" s="96"/>
      <c r="F343" s="96">
        <v>209</v>
      </c>
      <c r="G343" s="96"/>
      <c r="H343" s="97">
        <f>(Table179[[#This Row],[Number of 4-star passenger cars]]+Table179[[#This Row],[Number of 5-star passenger cars]])/Table179[[#This Row],[Number of new passenger cars]]</f>
        <v>1</v>
      </c>
      <c r="I343" s="98">
        <f>+Table179[[#This Row],[Number of 5-star passenger cars]]/Table179[[#This Row],[Number of new passenger cars]]</f>
        <v>0</v>
      </c>
      <c r="J343" s="5"/>
      <c r="K343" s="99"/>
      <c r="L343" s="5"/>
      <c r="M343" s="5"/>
      <c r="N343" s="5"/>
      <c r="O343" s="5"/>
    </row>
    <row r="344" spans="2:15" hidden="1" outlineLevel="1" x14ac:dyDescent="0.3">
      <c r="B344" s="83">
        <v>2020</v>
      </c>
      <c r="C344" s="84" t="s">
        <v>604</v>
      </c>
      <c r="D344" s="96">
        <v>8</v>
      </c>
      <c r="E344" s="96"/>
      <c r="F344" s="96"/>
      <c r="G344" s="96"/>
      <c r="H344" s="97">
        <f>(Table179[[#This Row],[Number of 4-star passenger cars]]+Table179[[#This Row],[Number of 5-star passenger cars]])/Table179[[#This Row],[Number of new passenger cars]]</f>
        <v>0</v>
      </c>
      <c r="I344" s="98">
        <f>+Table179[[#This Row],[Number of 5-star passenger cars]]/Table179[[#This Row],[Number of new passenger cars]]</f>
        <v>0</v>
      </c>
      <c r="J344" s="5"/>
      <c r="K344" s="99"/>
      <c r="L344" s="5"/>
      <c r="M344" s="5"/>
      <c r="N344" s="5"/>
      <c r="O344" s="5"/>
    </row>
    <row r="345" spans="2:15" hidden="1" outlineLevel="1" x14ac:dyDescent="0.3">
      <c r="B345" s="83">
        <v>2020</v>
      </c>
      <c r="C345" s="84" t="s">
        <v>484</v>
      </c>
      <c r="D345" s="96">
        <v>942</v>
      </c>
      <c r="E345" s="96"/>
      <c r="F345" s="96"/>
      <c r="G345" s="96">
        <v>942</v>
      </c>
      <c r="H345" s="97">
        <f>(Table179[[#This Row],[Number of 4-star passenger cars]]+Table179[[#This Row],[Number of 5-star passenger cars]])/Table179[[#This Row],[Number of new passenger cars]]</f>
        <v>1</v>
      </c>
      <c r="I345" s="98">
        <f>+Table179[[#This Row],[Number of 5-star passenger cars]]/Table179[[#This Row],[Number of new passenger cars]]</f>
        <v>1</v>
      </c>
      <c r="J345" s="5"/>
      <c r="K345" s="99"/>
      <c r="L345" s="5"/>
      <c r="M345" s="5"/>
      <c r="N345" s="5"/>
      <c r="O345" s="5"/>
    </row>
    <row r="346" spans="2:15" hidden="1" outlineLevel="1" x14ac:dyDescent="0.3">
      <c r="B346" s="83">
        <v>2020</v>
      </c>
      <c r="C346" s="84" t="s">
        <v>482</v>
      </c>
      <c r="D346" s="96">
        <v>482</v>
      </c>
      <c r="E346" s="96"/>
      <c r="F346" s="96"/>
      <c r="G346" s="96">
        <v>482</v>
      </c>
      <c r="H346" s="97">
        <f>(Table179[[#This Row],[Number of 4-star passenger cars]]+Table179[[#This Row],[Number of 5-star passenger cars]])/Table179[[#This Row],[Number of new passenger cars]]</f>
        <v>1</v>
      </c>
      <c r="I346" s="98">
        <f>+Table179[[#This Row],[Number of 5-star passenger cars]]/Table179[[#This Row],[Number of new passenger cars]]</f>
        <v>1</v>
      </c>
      <c r="J346" s="5"/>
      <c r="K346" s="99"/>
      <c r="L346" s="5"/>
      <c r="M346" s="5"/>
      <c r="N346" s="5"/>
      <c r="O346" s="5"/>
    </row>
    <row r="347" spans="2:15" hidden="1" outlineLevel="1" x14ac:dyDescent="0.3">
      <c r="B347" s="83">
        <v>2020</v>
      </c>
      <c r="C347" s="84" t="s">
        <v>481</v>
      </c>
      <c r="D347" s="96">
        <v>563</v>
      </c>
      <c r="E347" s="96"/>
      <c r="F347" s="96"/>
      <c r="G347" s="96">
        <v>563</v>
      </c>
      <c r="H347" s="97">
        <f>(Table179[[#This Row],[Number of 4-star passenger cars]]+Table179[[#This Row],[Number of 5-star passenger cars]])/Table179[[#This Row],[Number of new passenger cars]]</f>
        <v>1</v>
      </c>
      <c r="I347" s="98">
        <f>+Table179[[#This Row],[Number of 5-star passenger cars]]/Table179[[#This Row],[Number of new passenger cars]]</f>
        <v>1</v>
      </c>
      <c r="J347" s="5"/>
      <c r="K347" s="99"/>
      <c r="L347" s="5"/>
      <c r="M347" s="5"/>
      <c r="N347" s="5"/>
      <c r="O347" s="5"/>
    </row>
    <row r="348" spans="2:15" hidden="1" outlineLevel="1" x14ac:dyDescent="0.3">
      <c r="B348" s="83">
        <v>2020</v>
      </c>
      <c r="C348" s="84" t="s">
        <v>480</v>
      </c>
      <c r="D348" s="96">
        <v>138</v>
      </c>
      <c r="E348" s="96"/>
      <c r="F348" s="96"/>
      <c r="G348" s="96">
        <v>138</v>
      </c>
      <c r="H348" s="97">
        <f>(Table179[[#This Row],[Number of 4-star passenger cars]]+Table179[[#This Row],[Number of 5-star passenger cars]])/Table179[[#This Row],[Number of new passenger cars]]</f>
        <v>1</v>
      </c>
      <c r="I348" s="98">
        <f>+Table179[[#This Row],[Number of 5-star passenger cars]]/Table179[[#This Row],[Number of new passenger cars]]</f>
        <v>1</v>
      </c>
      <c r="J348" s="5"/>
      <c r="K348" s="99"/>
      <c r="L348" s="5"/>
      <c r="M348" s="5"/>
      <c r="N348" s="5"/>
      <c r="O348" s="5"/>
    </row>
    <row r="349" spans="2:15" hidden="1" outlineLevel="1" x14ac:dyDescent="0.3">
      <c r="B349" s="83">
        <v>2020</v>
      </c>
      <c r="C349" s="84" t="s">
        <v>479</v>
      </c>
      <c r="D349" s="96">
        <v>249</v>
      </c>
      <c r="E349" s="96"/>
      <c r="F349" s="96"/>
      <c r="G349" s="96">
        <v>244</v>
      </c>
      <c r="H349" s="97">
        <f>(Table179[[#This Row],[Number of 4-star passenger cars]]+Table179[[#This Row],[Number of 5-star passenger cars]])/Table179[[#This Row],[Number of new passenger cars]]</f>
        <v>0.97991967871485941</v>
      </c>
      <c r="I349" s="98">
        <f>+Table179[[#This Row],[Number of 5-star passenger cars]]/Table179[[#This Row],[Number of new passenger cars]]</f>
        <v>0.97991967871485941</v>
      </c>
      <c r="J349" s="5"/>
      <c r="K349" s="99"/>
      <c r="L349" s="5"/>
      <c r="M349" s="5"/>
      <c r="N349" s="5"/>
      <c r="O349" s="5"/>
    </row>
    <row r="350" spans="2:15" hidden="1" outlineLevel="1" x14ac:dyDescent="0.3">
      <c r="B350" s="83">
        <v>2020</v>
      </c>
      <c r="C350" s="84" t="s">
        <v>605</v>
      </c>
      <c r="D350" s="96">
        <v>65</v>
      </c>
      <c r="E350" s="96"/>
      <c r="F350" s="96"/>
      <c r="G350" s="96"/>
      <c r="H350" s="97">
        <f>(Table179[[#This Row],[Number of 4-star passenger cars]]+Table179[[#This Row],[Number of 5-star passenger cars]])/Table179[[#This Row],[Number of new passenger cars]]</f>
        <v>0</v>
      </c>
      <c r="I350" s="98">
        <f>+Table179[[#This Row],[Number of 5-star passenger cars]]/Table179[[#This Row],[Number of new passenger cars]]</f>
        <v>0</v>
      </c>
      <c r="J350" s="5"/>
      <c r="K350" s="99"/>
      <c r="L350" s="5"/>
      <c r="M350" s="5"/>
      <c r="N350" s="5"/>
      <c r="O350" s="5"/>
    </row>
    <row r="351" spans="2:15" hidden="1" outlineLevel="1" x14ac:dyDescent="0.3">
      <c r="B351" s="83">
        <v>2020</v>
      </c>
      <c r="C351" s="84" t="s">
        <v>606</v>
      </c>
      <c r="D351" s="96">
        <v>41</v>
      </c>
      <c r="E351" s="96"/>
      <c r="F351" s="96"/>
      <c r="G351" s="96"/>
      <c r="H351" s="97">
        <f>(Table179[[#This Row],[Number of 4-star passenger cars]]+Table179[[#This Row],[Number of 5-star passenger cars]])/Table179[[#This Row],[Number of new passenger cars]]</f>
        <v>0</v>
      </c>
      <c r="I351" s="98">
        <f>+Table179[[#This Row],[Number of 5-star passenger cars]]/Table179[[#This Row],[Number of new passenger cars]]</f>
        <v>0</v>
      </c>
      <c r="J351" s="5"/>
      <c r="K351" s="99"/>
      <c r="L351" s="5"/>
      <c r="M351" s="5"/>
      <c r="N351" s="5"/>
      <c r="O351" s="5"/>
    </row>
    <row r="352" spans="2:15" hidden="1" outlineLevel="1" x14ac:dyDescent="0.3">
      <c r="B352" s="83">
        <v>2020</v>
      </c>
      <c r="C352" s="84" t="s">
        <v>477</v>
      </c>
      <c r="D352" s="96">
        <v>62</v>
      </c>
      <c r="E352" s="96"/>
      <c r="F352" s="96"/>
      <c r="G352" s="96">
        <v>62</v>
      </c>
      <c r="H352" s="97">
        <f>(Table179[[#This Row],[Number of 4-star passenger cars]]+Table179[[#This Row],[Number of 5-star passenger cars]])/Table179[[#This Row],[Number of new passenger cars]]</f>
        <v>1</v>
      </c>
      <c r="I352" s="98">
        <f>+Table179[[#This Row],[Number of 5-star passenger cars]]/Table179[[#This Row],[Number of new passenger cars]]</f>
        <v>1</v>
      </c>
      <c r="J352" s="5"/>
      <c r="K352" s="99"/>
      <c r="L352" s="5"/>
      <c r="M352" s="5"/>
      <c r="N352" s="5"/>
      <c r="O352" s="5"/>
    </row>
    <row r="353" spans="2:15" hidden="1" outlineLevel="1" x14ac:dyDescent="0.3">
      <c r="B353" s="83">
        <v>2020</v>
      </c>
      <c r="C353" s="84" t="s">
        <v>607</v>
      </c>
      <c r="D353" s="96">
        <v>1</v>
      </c>
      <c r="E353" s="96"/>
      <c r="F353" s="96"/>
      <c r="G353" s="96"/>
      <c r="H353" s="97">
        <f>(Table179[[#This Row],[Number of 4-star passenger cars]]+Table179[[#This Row],[Number of 5-star passenger cars]])/Table179[[#This Row],[Number of new passenger cars]]</f>
        <v>0</v>
      </c>
      <c r="I353" s="98">
        <f>+Table179[[#This Row],[Number of 5-star passenger cars]]/Table179[[#This Row],[Number of new passenger cars]]</f>
        <v>0</v>
      </c>
      <c r="J353" s="5"/>
      <c r="K353" s="99"/>
      <c r="L353" s="5"/>
      <c r="M353" s="5"/>
      <c r="N353" s="5"/>
      <c r="O353" s="5"/>
    </row>
    <row r="354" spans="2:15" hidden="1" outlineLevel="1" x14ac:dyDescent="0.3">
      <c r="B354" s="83">
        <v>2020</v>
      </c>
      <c r="C354" s="84" t="s">
        <v>475</v>
      </c>
      <c r="D354" s="96">
        <v>129</v>
      </c>
      <c r="E354" s="96"/>
      <c r="F354" s="96">
        <v>129</v>
      </c>
      <c r="G354" s="96"/>
      <c r="H354" s="97">
        <f>(Table179[[#This Row],[Number of 4-star passenger cars]]+Table179[[#This Row],[Number of 5-star passenger cars]])/Table179[[#This Row],[Number of new passenger cars]]</f>
        <v>1</v>
      </c>
      <c r="I354" s="98">
        <f>+Table179[[#This Row],[Number of 5-star passenger cars]]/Table179[[#This Row],[Number of new passenger cars]]</f>
        <v>0</v>
      </c>
      <c r="J354" s="5"/>
      <c r="K354" s="99"/>
      <c r="L354" s="5"/>
      <c r="M354" s="5"/>
      <c r="N354" s="5"/>
      <c r="O354" s="5"/>
    </row>
    <row r="355" spans="2:15" hidden="1" outlineLevel="1" x14ac:dyDescent="0.3">
      <c r="B355" s="83">
        <v>2020</v>
      </c>
      <c r="C355" s="84" t="s">
        <v>474</v>
      </c>
      <c r="D355" s="96">
        <v>771</v>
      </c>
      <c r="E355" s="96"/>
      <c r="F355" s="96">
        <v>771</v>
      </c>
      <c r="G355" s="96"/>
      <c r="H355" s="97">
        <f>(Table179[[#This Row],[Number of 4-star passenger cars]]+Table179[[#This Row],[Number of 5-star passenger cars]])/Table179[[#This Row],[Number of new passenger cars]]</f>
        <v>1</v>
      </c>
      <c r="I355" s="98">
        <f>+Table179[[#This Row],[Number of 5-star passenger cars]]/Table179[[#This Row],[Number of new passenger cars]]</f>
        <v>0</v>
      </c>
      <c r="J355" s="5"/>
      <c r="K355" s="99"/>
      <c r="L355" s="5"/>
      <c r="M355" s="5"/>
      <c r="N355" s="5"/>
      <c r="O355" s="5"/>
    </row>
    <row r="356" spans="2:15" hidden="1" outlineLevel="1" x14ac:dyDescent="0.3">
      <c r="B356" s="83">
        <v>2020</v>
      </c>
      <c r="C356" s="84" t="s">
        <v>473</v>
      </c>
      <c r="D356" s="96">
        <v>3362</v>
      </c>
      <c r="E356" s="96"/>
      <c r="F356" s="96">
        <v>3362</v>
      </c>
      <c r="G356" s="96"/>
      <c r="H356" s="97">
        <f>(Table179[[#This Row],[Number of 4-star passenger cars]]+Table179[[#This Row],[Number of 5-star passenger cars]])/Table179[[#This Row],[Number of new passenger cars]]</f>
        <v>1</v>
      </c>
      <c r="I356" s="98">
        <f>+Table179[[#This Row],[Number of 5-star passenger cars]]/Table179[[#This Row],[Number of new passenger cars]]</f>
        <v>0</v>
      </c>
      <c r="J356" s="5"/>
      <c r="K356" s="99"/>
      <c r="L356" s="5"/>
      <c r="M356" s="5"/>
      <c r="N356" s="5"/>
      <c r="O356" s="5"/>
    </row>
    <row r="357" spans="2:15" hidden="1" outlineLevel="1" x14ac:dyDescent="0.3">
      <c r="B357" s="83">
        <v>2020</v>
      </c>
      <c r="C357" s="84" t="s">
        <v>472</v>
      </c>
      <c r="D357" s="96">
        <v>867</v>
      </c>
      <c r="E357" s="96"/>
      <c r="F357" s="96"/>
      <c r="G357" s="96">
        <v>867</v>
      </c>
      <c r="H357" s="97">
        <f>(Table179[[#This Row],[Number of 4-star passenger cars]]+Table179[[#This Row],[Number of 5-star passenger cars]])/Table179[[#This Row],[Number of new passenger cars]]</f>
        <v>1</v>
      </c>
      <c r="I357" s="98">
        <f>+Table179[[#This Row],[Number of 5-star passenger cars]]/Table179[[#This Row],[Number of new passenger cars]]</f>
        <v>1</v>
      </c>
      <c r="J357" s="5"/>
      <c r="K357" s="99"/>
      <c r="L357" s="5"/>
      <c r="M357" s="5"/>
      <c r="N357" s="5"/>
      <c r="O357" s="5"/>
    </row>
    <row r="358" spans="2:15" hidden="1" outlineLevel="1" x14ac:dyDescent="0.3">
      <c r="B358" s="83">
        <v>2020</v>
      </c>
      <c r="C358" s="84" t="s">
        <v>471</v>
      </c>
      <c r="D358" s="96">
        <v>146</v>
      </c>
      <c r="E358" s="96"/>
      <c r="F358" s="96">
        <v>146</v>
      </c>
      <c r="G358" s="96"/>
      <c r="H358" s="97">
        <f>(Table179[[#This Row],[Number of 4-star passenger cars]]+Table179[[#This Row],[Number of 5-star passenger cars]])/Table179[[#This Row],[Number of new passenger cars]]</f>
        <v>1</v>
      </c>
      <c r="I358" s="98">
        <f>+Table179[[#This Row],[Number of 5-star passenger cars]]/Table179[[#This Row],[Number of new passenger cars]]</f>
        <v>0</v>
      </c>
      <c r="J358" s="5"/>
      <c r="K358" s="99"/>
      <c r="L358" s="5"/>
      <c r="M358" s="5"/>
      <c r="N358" s="5"/>
      <c r="O358" s="5"/>
    </row>
    <row r="359" spans="2:15" hidden="1" outlineLevel="1" x14ac:dyDescent="0.3">
      <c r="B359" s="83">
        <v>2020</v>
      </c>
      <c r="C359" s="84" t="s">
        <v>469</v>
      </c>
      <c r="D359" s="96">
        <v>1291</v>
      </c>
      <c r="E359" s="96"/>
      <c r="F359" s="96">
        <v>1291</v>
      </c>
      <c r="G359" s="96"/>
      <c r="H359" s="97">
        <f>(Table179[[#This Row],[Number of 4-star passenger cars]]+Table179[[#This Row],[Number of 5-star passenger cars]])/Table179[[#This Row],[Number of new passenger cars]]</f>
        <v>1</v>
      </c>
      <c r="I359" s="98">
        <f>+Table179[[#This Row],[Number of 5-star passenger cars]]/Table179[[#This Row],[Number of new passenger cars]]</f>
        <v>0</v>
      </c>
      <c r="J359" s="5"/>
      <c r="K359" s="99"/>
      <c r="L359" s="5"/>
      <c r="M359" s="5"/>
      <c r="N359" s="5"/>
      <c r="O359" s="5"/>
    </row>
    <row r="360" spans="2:15" hidden="1" outlineLevel="1" x14ac:dyDescent="0.3">
      <c r="B360" s="83">
        <v>2020</v>
      </c>
      <c r="C360" s="84" t="s">
        <v>466</v>
      </c>
      <c r="D360" s="96">
        <v>828</v>
      </c>
      <c r="E360" s="96"/>
      <c r="F360" s="96"/>
      <c r="G360" s="96">
        <v>828</v>
      </c>
      <c r="H360" s="97">
        <f>(Table179[[#This Row],[Number of 4-star passenger cars]]+Table179[[#This Row],[Number of 5-star passenger cars]])/Table179[[#This Row],[Number of new passenger cars]]</f>
        <v>1</v>
      </c>
      <c r="I360" s="98">
        <f>+Table179[[#This Row],[Number of 5-star passenger cars]]/Table179[[#This Row],[Number of new passenger cars]]</f>
        <v>1</v>
      </c>
      <c r="J360" s="5"/>
      <c r="K360" s="99"/>
      <c r="L360" s="5"/>
      <c r="M360" s="5"/>
      <c r="N360" s="5"/>
      <c r="O360" s="5"/>
    </row>
    <row r="361" spans="2:15" hidden="1" outlineLevel="1" x14ac:dyDescent="0.3">
      <c r="B361" s="83">
        <v>2020</v>
      </c>
      <c r="C361" s="84" t="s">
        <v>464</v>
      </c>
      <c r="D361" s="96">
        <v>280</v>
      </c>
      <c r="E361" s="96">
        <v>280</v>
      </c>
      <c r="F361" s="96"/>
      <c r="G361" s="96"/>
      <c r="H361" s="97">
        <f>(Table179[[#This Row],[Number of 4-star passenger cars]]+Table179[[#This Row],[Number of 5-star passenger cars]])/Table179[[#This Row],[Number of new passenger cars]]</f>
        <v>0</v>
      </c>
      <c r="I361" s="98">
        <f>+Table179[[#This Row],[Number of 5-star passenger cars]]/Table179[[#This Row],[Number of new passenger cars]]</f>
        <v>0</v>
      </c>
      <c r="J361" s="5"/>
      <c r="K361" s="99"/>
      <c r="L361" s="5"/>
      <c r="M361" s="5"/>
      <c r="N361" s="5"/>
      <c r="O361" s="5"/>
    </row>
    <row r="362" spans="2:15" hidden="1" outlineLevel="1" x14ac:dyDescent="0.3">
      <c r="B362" s="83">
        <v>2020</v>
      </c>
      <c r="C362" s="84" t="s">
        <v>608</v>
      </c>
      <c r="D362" s="96">
        <v>12</v>
      </c>
      <c r="E362" s="96"/>
      <c r="F362" s="96"/>
      <c r="G362" s="96"/>
      <c r="H362" s="97">
        <f>(Table179[[#This Row],[Number of 4-star passenger cars]]+Table179[[#This Row],[Number of 5-star passenger cars]])/Table179[[#This Row],[Number of new passenger cars]]</f>
        <v>0</v>
      </c>
      <c r="I362" s="98">
        <f>+Table179[[#This Row],[Number of 5-star passenger cars]]/Table179[[#This Row],[Number of new passenger cars]]</f>
        <v>0</v>
      </c>
      <c r="J362" s="5"/>
      <c r="K362" s="99"/>
      <c r="L362" s="5"/>
      <c r="M362" s="5"/>
      <c r="N362" s="5"/>
      <c r="O362" s="5"/>
    </row>
    <row r="363" spans="2:15" hidden="1" outlineLevel="1" x14ac:dyDescent="0.3">
      <c r="B363" s="83">
        <v>2020</v>
      </c>
      <c r="C363" s="84" t="s">
        <v>460</v>
      </c>
      <c r="D363" s="96">
        <v>459</v>
      </c>
      <c r="E363" s="96"/>
      <c r="F363" s="96"/>
      <c r="G363" s="96">
        <v>459</v>
      </c>
      <c r="H363" s="97">
        <f>(Table179[[#This Row],[Number of 4-star passenger cars]]+Table179[[#This Row],[Number of 5-star passenger cars]])/Table179[[#This Row],[Number of new passenger cars]]</f>
        <v>1</v>
      </c>
      <c r="I363" s="98">
        <f>+Table179[[#This Row],[Number of 5-star passenger cars]]/Table179[[#This Row],[Number of new passenger cars]]</f>
        <v>1</v>
      </c>
      <c r="J363" s="5"/>
      <c r="K363" s="99"/>
      <c r="L363" s="5"/>
      <c r="M363" s="5"/>
      <c r="N363" s="5"/>
      <c r="O363" s="5"/>
    </row>
    <row r="364" spans="2:15" hidden="1" outlineLevel="1" x14ac:dyDescent="0.3">
      <c r="B364" s="83">
        <v>2020</v>
      </c>
      <c r="C364" s="84" t="s">
        <v>459</v>
      </c>
      <c r="D364" s="96">
        <v>1</v>
      </c>
      <c r="E364" s="96"/>
      <c r="F364" s="96"/>
      <c r="G364" s="96">
        <v>1</v>
      </c>
      <c r="H364" s="97">
        <f>(Table179[[#This Row],[Number of 4-star passenger cars]]+Table179[[#This Row],[Number of 5-star passenger cars]])/Table179[[#This Row],[Number of new passenger cars]]</f>
        <v>1</v>
      </c>
      <c r="I364" s="98">
        <f>+Table179[[#This Row],[Number of 5-star passenger cars]]/Table179[[#This Row],[Number of new passenger cars]]</f>
        <v>1</v>
      </c>
      <c r="J364" s="5"/>
      <c r="K364" s="99"/>
      <c r="L364" s="5"/>
      <c r="M364" s="5"/>
      <c r="N364" s="5"/>
      <c r="O364" s="5"/>
    </row>
    <row r="365" spans="2:15" hidden="1" outlineLevel="1" x14ac:dyDescent="0.3">
      <c r="B365" s="83">
        <v>2020</v>
      </c>
      <c r="C365" s="84" t="s">
        <v>609</v>
      </c>
      <c r="D365" s="96">
        <v>104</v>
      </c>
      <c r="E365" s="96"/>
      <c r="F365" s="96"/>
      <c r="G365" s="96"/>
      <c r="H365" s="97">
        <f>(Table179[[#This Row],[Number of 4-star passenger cars]]+Table179[[#This Row],[Number of 5-star passenger cars]])/Table179[[#This Row],[Number of new passenger cars]]</f>
        <v>0</v>
      </c>
      <c r="I365" s="98">
        <f>+Table179[[#This Row],[Number of 5-star passenger cars]]/Table179[[#This Row],[Number of new passenger cars]]</f>
        <v>0</v>
      </c>
      <c r="J365" s="5"/>
      <c r="K365" s="99"/>
      <c r="L365" s="5"/>
      <c r="M365" s="5"/>
      <c r="N365" s="5"/>
      <c r="O365" s="5"/>
    </row>
    <row r="366" spans="2:15" hidden="1" outlineLevel="1" x14ac:dyDescent="0.3">
      <c r="B366" s="83">
        <v>2020</v>
      </c>
      <c r="C366" s="84" t="s">
        <v>457</v>
      </c>
      <c r="D366" s="96">
        <v>1329</v>
      </c>
      <c r="E366" s="96">
        <v>1329</v>
      </c>
      <c r="F366" s="96"/>
      <c r="G366" s="96"/>
      <c r="H366" s="97">
        <f>(Table179[[#This Row],[Number of 4-star passenger cars]]+Table179[[#This Row],[Number of 5-star passenger cars]])/Table179[[#This Row],[Number of new passenger cars]]</f>
        <v>0</v>
      </c>
      <c r="I366" s="98">
        <f>+Table179[[#This Row],[Number of 5-star passenger cars]]/Table179[[#This Row],[Number of new passenger cars]]</f>
        <v>0</v>
      </c>
      <c r="J366" s="5"/>
      <c r="K366" s="99"/>
      <c r="L366" s="5"/>
      <c r="M366" s="5"/>
      <c r="N366" s="5"/>
      <c r="O366" s="5"/>
    </row>
    <row r="367" spans="2:15" hidden="1" outlineLevel="1" x14ac:dyDescent="0.3">
      <c r="B367" s="83">
        <v>2020</v>
      </c>
      <c r="C367" s="84" t="s">
        <v>610</v>
      </c>
      <c r="D367" s="96">
        <v>256</v>
      </c>
      <c r="E367" s="96"/>
      <c r="F367" s="96"/>
      <c r="G367" s="96"/>
      <c r="H367" s="97">
        <f>(Table179[[#This Row],[Number of 4-star passenger cars]]+Table179[[#This Row],[Number of 5-star passenger cars]])/Table179[[#This Row],[Number of new passenger cars]]</f>
        <v>0</v>
      </c>
      <c r="I367" s="98">
        <f>+Table179[[#This Row],[Number of 5-star passenger cars]]/Table179[[#This Row],[Number of new passenger cars]]</f>
        <v>0</v>
      </c>
      <c r="J367" s="5"/>
      <c r="K367" s="99"/>
      <c r="L367" s="5"/>
      <c r="M367" s="5"/>
      <c r="N367" s="5"/>
      <c r="O367" s="5"/>
    </row>
    <row r="368" spans="2:15" hidden="1" outlineLevel="1" x14ac:dyDescent="0.3">
      <c r="B368" s="83">
        <v>2020</v>
      </c>
      <c r="C368" s="84" t="s">
        <v>455</v>
      </c>
      <c r="D368" s="96">
        <v>520</v>
      </c>
      <c r="E368" s="96">
        <v>520</v>
      </c>
      <c r="F368" s="96"/>
      <c r="G368" s="96"/>
      <c r="H368" s="97">
        <f>(Table179[[#This Row],[Number of 4-star passenger cars]]+Table179[[#This Row],[Number of 5-star passenger cars]])/Table179[[#This Row],[Number of new passenger cars]]</f>
        <v>0</v>
      </c>
      <c r="I368" s="98">
        <f>+Table179[[#This Row],[Number of 5-star passenger cars]]/Table179[[#This Row],[Number of new passenger cars]]</f>
        <v>0</v>
      </c>
      <c r="J368" s="5"/>
      <c r="K368" s="99"/>
      <c r="L368" s="5"/>
      <c r="M368" s="5"/>
      <c r="N368" s="5"/>
      <c r="O368" s="5"/>
    </row>
    <row r="369" spans="2:15" hidden="1" outlineLevel="1" x14ac:dyDescent="0.3">
      <c r="B369" s="83">
        <v>2020</v>
      </c>
      <c r="C369" s="84" t="s">
        <v>453</v>
      </c>
      <c r="D369" s="96">
        <v>2427</v>
      </c>
      <c r="E369" s="96">
        <v>2427</v>
      </c>
      <c r="F369" s="96"/>
      <c r="G369" s="96"/>
      <c r="H369" s="97">
        <f>(Table179[[#This Row],[Number of 4-star passenger cars]]+Table179[[#This Row],[Number of 5-star passenger cars]])/Table179[[#This Row],[Number of new passenger cars]]</f>
        <v>0</v>
      </c>
      <c r="I369" s="98">
        <f>+Table179[[#This Row],[Number of 5-star passenger cars]]/Table179[[#This Row],[Number of new passenger cars]]</f>
        <v>0</v>
      </c>
      <c r="J369" s="5"/>
      <c r="K369" s="99"/>
      <c r="L369" s="5"/>
      <c r="M369" s="5"/>
      <c r="N369" s="5"/>
      <c r="O369" s="5"/>
    </row>
    <row r="370" spans="2:15" hidden="1" outlineLevel="1" x14ac:dyDescent="0.3">
      <c r="B370" s="83">
        <v>2020</v>
      </c>
      <c r="C370" s="84" t="s">
        <v>448</v>
      </c>
      <c r="D370" s="96">
        <v>141</v>
      </c>
      <c r="E370" s="96"/>
      <c r="F370" s="96">
        <v>141</v>
      </c>
      <c r="G370" s="96"/>
      <c r="H370" s="97">
        <f>(Table179[[#This Row],[Number of 4-star passenger cars]]+Table179[[#This Row],[Number of 5-star passenger cars]])/Table179[[#This Row],[Number of new passenger cars]]</f>
        <v>1</v>
      </c>
      <c r="I370" s="98">
        <f>+Table179[[#This Row],[Number of 5-star passenger cars]]/Table179[[#This Row],[Number of new passenger cars]]</f>
        <v>0</v>
      </c>
      <c r="J370" s="5"/>
      <c r="K370" s="99"/>
      <c r="L370" s="5"/>
      <c r="M370" s="5"/>
      <c r="N370" s="5"/>
      <c r="O370" s="5"/>
    </row>
    <row r="371" spans="2:15" hidden="1" outlineLevel="1" x14ac:dyDescent="0.3">
      <c r="B371" s="83">
        <v>2020</v>
      </c>
      <c r="C371" s="84" t="s">
        <v>446</v>
      </c>
      <c r="D371" s="96">
        <v>340</v>
      </c>
      <c r="E371" s="96"/>
      <c r="F371" s="96"/>
      <c r="G371" s="96">
        <v>340</v>
      </c>
      <c r="H371" s="97">
        <f>(Table179[[#This Row],[Number of 4-star passenger cars]]+Table179[[#This Row],[Number of 5-star passenger cars]])/Table179[[#This Row],[Number of new passenger cars]]</f>
        <v>1</v>
      </c>
      <c r="I371" s="98">
        <f>+Table179[[#This Row],[Number of 5-star passenger cars]]/Table179[[#This Row],[Number of new passenger cars]]</f>
        <v>1</v>
      </c>
      <c r="J371" s="5"/>
      <c r="K371" s="99"/>
      <c r="L371" s="5"/>
      <c r="M371" s="5"/>
      <c r="N371" s="5"/>
      <c r="O371" s="5"/>
    </row>
    <row r="372" spans="2:15" hidden="1" outlineLevel="1" x14ac:dyDescent="0.3">
      <c r="B372" s="83">
        <v>2020</v>
      </c>
      <c r="C372" s="84" t="s">
        <v>611</v>
      </c>
      <c r="D372" s="96">
        <v>1</v>
      </c>
      <c r="E372" s="96"/>
      <c r="F372" s="96"/>
      <c r="G372" s="96"/>
      <c r="H372" s="97">
        <f>(Table179[[#This Row],[Number of 4-star passenger cars]]+Table179[[#This Row],[Number of 5-star passenger cars]])/Table179[[#This Row],[Number of new passenger cars]]</f>
        <v>0</v>
      </c>
      <c r="I372" s="98">
        <f>+Table179[[#This Row],[Number of 5-star passenger cars]]/Table179[[#This Row],[Number of new passenger cars]]</f>
        <v>0</v>
      </c>
      <c r="J372" s="5"/>
      <c r="K372" s="99"/>
      <c r="L372" s="5"/>
      <c r="M372" s="5"/>
      <c r="N372" s="5"/>
      <c r="O372" s="5"/>
    </row>
    <row r="373" spans="2:15" hidden="1" outlineLevel="1" x14ac:dyDescent="0.3">
      <c r="B373" s="83">
        <v>2020</v>
      </c>
      <c r="C373" s="84" t="s">
        <v>612</v>
      </c>
      <c r="D373" s="96">
        <v>11</v>
      </c>
      <c r="E373" s="96"/>
      <c r="F373" s="96"/>
      <c r="G373" s="96"/>
      <c r="H373" s="97">
        <f>(Table179[[#This Row],[Number of 4-star passenger cars]]+Table179[[#This Row],[Number of 5-star passenger cars]])/Table179[[#This Row],[Number of new passenger cars]]</f>
        <v>0</v>
      </c>
      <c r="I373" s="98">
        <f>+Table179[[#This Row],[Number of 5-star passenger cars]]/Table179[[#This Row],[Number of new passenger cars]]</f>
        <v>0</v>
      </c>
      <c r="J373" s="5"/>
      <c r="K373" s="99"/>
      <c r="L373" s="5"/>
      <c r="M373" s="5"/>
      <c r="N373" s="5"/>
      <c r="O373" s="5"/>
    </row>
    <row r="374" spans="2:15" hidden="1" outlineLevel="1" x14ac:dyDescent="0.3">
      <c r="B374" s="83">
        <v>2020</v>
      </c>
      <c r="C374" s="84" t="s">
        <v>613</v>
      </c>
      <c r="D374" s="96">
        <v>1</v>
      </c>
      <c r="E374" s="96"/>
      <c r="F374" s="96"/>
      <c r="G374" s="96"/>
      <c r="H374" s="97">
        <f>(Table179[[#This Row],[Number of 4-star passenger cars]]+Table179[[#This Row],[Number of 5-star passenger cars]])/Table179[[#This Row],[Number of new passenger cars]]</f>
        <v>0</v>
      </c>
      <c r="I374" s="98">
        <f>+Table179[[#This Row],[Number of 5-star passenger cars]]/Table179[[#This Row],[Number of new passenger cars]]</f>
        <v>0</v>
      </c>
      <c r="J374" s="5"/>
      <c r="K374" s="99"/>
      <c r="L374" s="5"/>
      <c r="M374" s="5"/>
      <c r="N374" s="5"/>
      <c r="O374" s="5"/>
    </row>
    <row r="375" spans="2:15" hidden="1" outlineLevel="1" x14ac:dyDescent="0.3">
      <c r="B375" s="83">
        <v>2020</v>
      </c>
      <c r="C375" s="84" t="s">
        <v>614</v>
      </c>
      <c r="D375" s="96">
        <v>4</v>
      </c>
      <c r="E375" s="96"/>
      <c r="F375" s="96"/>
      <c r="G375" s="96"/>
      <c r="H375" s="97">
        <f>(Table179[[#This Row],[Number of 4-star passenger cars]]+Table179[[#This Row],[Number of 5-star passenger cars]])/Table179[[#This Row],[Number of new passenger cars]]</f>
        <v>0</v>
      </c>
      <c r="I375" s="98">
        <f>+Table179[[#This Row],[Number of 5-star passenger cars]]/Table179[[#This Row],[Number of new passenger cars]]</f>
        <v>0</v>
      </c>
      <c r="J375" s="5"/>
      <c r="K375" s="99"/>
      <c r="L375" s="5"/>
      <c r="M375" s="5"/>
      <c r="N375" s="5"/>
      <c r="O375" s="5"/>
    </row>
    <row r="376" spans="2:15" hidden="1" outlineLevel="1" x14ac:dyDescent="0.3">
      <c r="B376" s="83">
        <v>2020</v>
      </c>
      <c r="C376" s="84" t="s">
        <v>615</v>
      </c>
      <c r="D376" s="96">
        <v>13</v>
      </c>
      <c r="E376" s="96"/>
      <c r="F376" s="96"/>
      <c r="G376" s="96"/>
      <c r="H376" s="97">
        <f>(Table179[[#This Row],[Number of 4-star passenger cars]]+Table179[[#This Row],[Number of 5-star passenger cars]])/Table179[[#This Row],[Number of new passenger cars]]</f>
        <v>0</v>
      </c>
      <c r="I376" s="98">
        <f>+Table179[[#This Row],[Number of 5-star passenger cars]]/Table179[[#This Row],[Number of new passenger cars]]</f>
        <v>0</v>
      </c>
      <c r="J376" s="5"/>
      <c r="K376" s="99"/>
      <c r="L376" s="5"/>
      <c r="M376" s="5"/>
      <c r="N376" s="5"/>
      <c r="O376" s="5"/>
    </row>
    <row r="377" spans="2:15" hidden="1" outlineLevel="1" x14ac:dyDescent="0.3">
      <c r="B377" s="83">
        <v>2020</v>
      </c>
      <c r="C377" s="84" t="s">
        <v>616</v>
      </c>
      <c r="D377" s="96">
        <v>2</v>
      </c>
      <c r="E377" s="96"/>
      <c r="F377" s="96"/>
      <c r="G377" s="96"/>
      <c r="H377" s="97">
        <f>(Table179[[#This Row],[Number of 4-star passenger cars]]+Table179[[#This Row],[Number of 5-star passenger cars]])/Table179[[#This Row],[Number of new passenger cars]]</f>
        <v>0</v>
      </c>
      <c r="I377" s="98">
        <f>+Table179[[#This Row],[Number of 5-star passenger cars]]/Table179[[#This Row],[Number of new passenger cars]]</f>
        <v>0</v>
      </c>
      <c r="J377" s="5"/>
      <c r="K377" s="99"/>
      <c r="L377" s="5"/>
      <c r="M377" s="5"/>
      <c r="N377" s="5"/>
      <c r="O377" s="5"/>
    </row>
    <row r="378" spans="2:15" hidden="1" outlineLevel="1" x14ac:dyDescent="0.3">
      <c r="B378" s="83">
        <v>2020</v>
      </c>
      <c r="C378" s="84" t="s">
        <v>445</v>
      </c>
      <c r="D378" s="96">
        <v>2841</v>
      </c>
      <c r="E378" s="96">
        <v>2765</v>
      </c>
      <c r="F378" s="96"/>
      <c r="G378" s="96"/>
      <c r="H378" s="97">
        <f>(Table179[[#This Row],[Number of 4-star passenger cars]]+Table179[[#This Row],[Number of 5-star passenger cars]])/Table179[[#This Row],[Number of new passenger cars]]</f>
        <v>0</v>
      </c>
      <c r="I378" s="98">
        <f>+Table179[[#This Row],[Number of 5-star passenger cars]]/Table179[[#This Row],[Number of new passenger cars]]</f>
        <v>0</v>
      </c>
      <c r="J378" s="5"/>
      <c r="K378" s="99"/>
      <c r="L378" s="5"/>
      <c r="M378" s="5"/>
      <c r="N378" s="5"/>
      <c r="O378" s="5"/>
    </row>
    <row r="379" spans="2:15" hidden="1" outlineLevel="1" x14ac:dyDescent="0.3">
      <c r="B379" s="83">
        <v>2020</v>
      </c>
      <c r="C379" s="84" t="s">
        <v>443</v>
      </c>
      <c r="D379" s="96">
        <v>619</v>
      </c>
      <c r="E379" s="96"/>
      <c r="F379" s="96">
        <v>619</v>
      </c>
      <c r="G379" s="96"/>
      <c r="H379" s="97">
        <f>(Table179[[#This Row],[Number of 4-star passenger cars]]+Table179[[#This Row],[Number of 5-star passenger cars]])/Table179[[#This Row],[Number of new passenger cars]]</f>
        <v>1</v>
      </c>
      <c r="I379" s="98">
        <f>+Table179[[#This Row],[Number of 5-star passenger cars]]/Table179[[#This Row],[Number of new passenger cars]]</f>
        <v>0</v>
      </c>
      <c r="J379" s="5"/>
      <c r="K379" s="99"/>
      <c r="L379" s="5"/>
      <c r="M379" s="5"/>
      <c r="N379" s="5"/>
      <c r="O379" s="5"/>
    </row>
    <row r="380" spans="2:15" hidden="1" outlineLevel="1" x14ac:dyDescent="0.3">
      <c r="B380" s="83">
        <v>2020</v>
      </c>
      <c r="C380" s="84" t="s">
        <v>442</v>
      </c>
      <c r="D380" s="96">
        <v>73</v>
      </c>
      <c r="E380" s="96"/>
      <c r="F380" s="96"/>
      <c r="G380" s="96"/>
      <c r="H380" s="97">
        <f>(Table179[[#This Row],[Number of 4-star passenger cars]]+Table179[[#This Row],[Number of 5-star passenger cars]])/Table179[[#This Row],[Number of new passenger cars]]</f>
        <v>0</v>
      </c>
      <c r="I380" s="98">
        <f>+Table179[[#This Row],[Number of 5-star passenger cars]]/Table179[[#This Row],[Number of new passenger cars]]</f>
        <v>0</v>
      </c>
      <c r="J380" s="5"/>
      <c r="K380" s="99"/>
      <c r="L380" s="5"/>
      <c r="M380" s="5"/>
      <c r="N380" s="5"/>
      <c r="O380" s="5"/>
    </row>
    <row r="381" spans="2:15" hidden="1" outlineLevel="1" x14ac:dyDescent="0.3">
      <c r="B381" s="83">
        <v>2020</v>
      </c>
      <c r="C381" s="84" t="s">
        <v>440</v>
      </c>
      <c r="D381" s="96">
        <v>704</v>
      </c>
      <c r="E381" s="96">
        <v>704</v>
      </c>
      <c r="F381" s="96"/>
      <c r="G381" s="96"/>
      <c r="H381" s="97">
        <f>(Table179[[#This Row],[Number of 4-star passenger cars]]+Table179[[#This Row],[Number of 5-star passenger cars]])/Table179[[#This Row],[Number of new passenger cars]]</f>
        <v>0</v>
      </c>
      <c r="I381" s="98">
        <f>+Table179[[#This Row],[Number of 5-star passenger cars]]/Table179[[#This Row],[Number of new passenger cars]]</f>
        <v>0</v>
      </c>
      <c r="J381" s="5"/>
      <c r="K381" s="99"/>
      <c r="L381" s="5"/>
      <c r="M381" s="5"/>
      <c r="N381" s="5"/>
      <c r="O381" s="5"/>
    </row>
    <row r="382" spans="2:15" hidden="1" outlineLevel="1" x14ac:dyDescent="0.3">
      <c r="B382" s="83">
        <v>2020</v>
      </c>
      <c r="C382" s="84" t="s">
        <v>435</v>
      </c>
      <c r="D382" s="96">
        <v>2710</v>
      </c>
      <c r="E382" s="96"/>
      <c r="F382" s="96">
        <v>2710</v>
      </c>
      <c r="G382" s="96"/>
      <c r="H382" s="97">
        <f>(Table179[[#This Row],[Number of 4-star passenger cars]]+Table179[[#This Row],[Number of 5-star passenger cars]])/Table179[[#This Row],[Number of new passenger cars]]</f>
        <v>1</v>
      </c>
      <c r="I382" s="98">
        <f>+Table179[[#This Row],[Number of 5-star passenger cars]]/Table179[[#This Row],[Number of new passenger cars]]</f>
        <v>0</v>
      </c>
      <c r="J382" s="5"/>
      <c r="K382" s="99"/>
      <c r="L382" s="5"/>
      <c r="M382" s="5"/>
      <c r="N382" s="5"/>
      <c r="O382" s="5"/>
    </row>
    <row r="383" spans="2:15" hidden="1" outlineLevel="1" x14ac:dyDescent="0.3">
      <c r="B383" s="83">
        <v>2020</v>
      </c>
      <c r="C383" s="84" t="s">
        <v>432</v>
      </c>
      <c r="D383" s="96">
        <v>136</v>
      </c>
      <c r="E383" s="96"/>
      <c r="F383" s="96">
        <v>136</v>
      </c>
      <c r="G383" s="96"/>
      <c r="H383" s="97">
        <f>(Table179[[#This Row],[Number of 4-star passenger cars]]+Table179[[#This Row],[Number of 5-star passenger cars]])/Table179[[#This Row],[Number of new passenger cars]]</f>
        <v>1</v>
      </c>
      <c r="I383" s="98">
        <f>+Table179[[#This Row],[Number of 5-star passenger cars]]/Table179[[#This Row],[Number of new passenger cars]]</f>
        <v>0</v>
      </c>
      <c r="J383" s="5"/>
      <c r="K383" s="99"/>
      <c r="L383" s="5"/>
      <c r="M383" s="5"/>
      <c r="N383" s="5"/>
      <c r="O383" s="5"/>
    </row>
    <row r="384" spans="2:15" hidden="1" outlineLevel="1" x14ac:dyDescent="0.3">
      <c r="B384" s="83">
        <v>2020</v>
      </c>
      <c r="C384" s="84" t="s">
        <v>428</v>
      </c>
      <c r="D384" s="96">
        <v>1428</v>
      </c>
      <c r="E384" s="96"/>
      <c r="F384" s="96"/>
      <c r="G384" s="96">
        <v>1428</v>
      </c>
      <c r="H384" s="97">
        <f>(Table179[[#This Row],[Number of 4-star passenger cars]]+Table179[[#This Row],[Number of 5-star passenger cars]])/Table179[[#This Row],[Number of new passenger cars]]</f>
        <v>1</v>
      </c>
      <c r="I384" s="98">
        <f>+Table179[[#This Row],[Number of 5-star passenger cars]]/Table179[[#This Row],[Number of new passenger cars]]</f>
        <v>1</v>
      </c>
      <c r="J384" s="5"/>
      <c r="K384" s="99"/>
      <c r="L384" s="5"/>
      <c r="M384" s="5"/>
      <c r="N384" s="5"/>
      <c r="O384" s="5"/>
    </row>
    <row r="385" spans="2:15" hidden="1" outlineLevel="1" x14ac:dyDescent="0.3">
      <c r="B385" s="83">
        <v>2020</v>
      </c>
      <c r="C385" s="84" t="s">
        <v>427</v>
      </c>
      <c r="D385" s="96">
        <v>2685</v>
      </c>
      <c r="E385" s="96"/>
      <c r="F385" s="96"/>
      <c r="G385" s="96">
        <v>2685</v>
      </c>
      <c r="H385" s="97">
        <f>(Table179[[#This Row],[Number of 4-star passenger cars]]+Table179[[#This Row],[Number of 5-star passenger cars]])/Table179[[#This Row],[Number of new passenger cars]]</f>
        <v>1</v>
      </c>
      <c r="I385" s="98">
        <f>+Table179[[#This Row],[Number of 5-star passenger cars]]/Table179[[#This Row],[Number of new passenger cars]]</f>
        <v>1</v>
      </c>
      <c r="J385" s="5"/>
      <c r="K385" s="99"/>
      <c r="L385" s="5"/>
      <c r="M385" s="5"/>
      <c r="N385" s="5"/>
      <c r="O385" s="5"/>
    </row>
    <row r="386" spans="2:15" hidden="1" outlineLevel="1" x14ac:dyDescent="0.3">
      <c r="B386" s="83">
        <v>2020</v>
      </c>
      <c r="C386" s="84" t="s">
        <v>426</v>
      </c>
      <c r="D386" s="96">
        <v>3</v>
      </c>
      <c r="E386" s="96"/>
      <c r="F386" s="96"/>
      <c r="G386" s="96">
        <v>3</v>
      </c>
      <c r="H386" s="97">
        <f>(Table179[[#This Row],[Number of 4-star passenger cars]]+Table179[[#This Row],[Number of 5-star passenger cars]])/Table179[[#This Row],[Number of new passenger cars]]</f>
        <v>1</v>
      </c>
      <c r="I386" s="98">
        <f>+Table179[[#This Row],[Number of 5-star passenger cars]]/Table179[[#This Row],[Number of new passenger cars]]</f>
        <v>1</v>
      </c>
      <c r="J386" s="5"/>
      <c r="K386" s="99"/>
      <c r="L386" s="5"/>
      <c r="M386" s="5"/>
      <c r="N386" s="5"/>
      <c r="O386" s="5"/>
    </row>
    <row r="387" spans="2:15" hidden="1" outlineLevel="1" x14ac:dyDescent="0.3">
      <c r="B387" s="83">
        <v>2020</v>
      </c>
      <c r="C387" s="84" t="s">
        <v>421</v>
      </c>
      <c r="D387" s="96">
        <v>260</v>
      </c>
      <c r="E387" s="96"/>
      <c r="F387" s="96"/>
      <c r="G387" s="96">
        <v>260</v>
      </c>
      <c r="H387" s="97">
        <f>(Table179[[#This Row],[Number of 4-star passenger cars]]+Table179[[#This Row],[Number of 5-star passenger cars]])/Table179[[#This Row],[Number of new passenger cars]]</f>
        <v>1</v>
      </c>
      <c r="I387" s="98">
        <f>+Table179[[#This Row],[Number of 5-star passenger cars]]/Table179[[#This Row],[Number of new passenger cars]]</f>
        <v>1</v>
      </c>
      <c r="J387" s="5"/>
      <c r="K387" s="99"/>
      <c r="L387" s="5"/>
      <c r="M387" s="5"/>
      <c r="N387" s="5"/>
      <c r="O387" s="5"/>
    </row>
    <row r="388" spans="2:15" hidden="1" outlineLevel="1" x14ac:dyDescent="0.3">
      <c r="B388" s="83">
        <v>2020</v>
      </c>
      <c r="C388" s="84" t="s">
        <v>419</v>
      </c>
      <c r="D388" s="96">
        <v>28</v>
      </c>
      <c r="E388" s="96"/>
      <c r="F388" s="96"/>
      <c r="G388" s="96">
        <v>9</v>
      </c>
      <c r="H388" s="97">
        <f>(Table179[[#This Row],[Number of 4-star passenger cars]]+Table179[[#This Row],[Number of 5-star passenger cars]])/Table179[[#This Row],[Number of new passenger cars]]</f>
        <v>0.32142857142857145</v>
      </c>
      <c r="I388" s="98">
        <f>+Table179[[#This Row],[Number of 5-star passenger cars]]/Table179[[#This Row],[Number of new passenger cars]]</f>
        <v>0.32142857142857145</v>
      </c>
      <c r="J388" s="5"/>
      <c r="K388" s="99"/>
      <c r="L388" s="5"/>
      <c r="M388" s="5"/>
      <c r="N388" s="5"/>
      <c r="O388" s="5"/>
    </row>
    <row r="389" spans="2:15" hidden="1" outlineLevel="1" x14ac:dyDescent="0.3">
      <c r="B389" s="83">
        <v>2020</v>
      </c>
      <c r="C389" s="84" t="s">
        <v>417</v>
      </c>
      <c r="D389" s="96">
        <v>22</v>
      </c>
      <c r="E389" s="96"/>
      <c r="F389" s="96"/>
      <c r="G389" s="96"/>
      <c r="H389" s="97">
        <f>(Table179[[#This Row],[Number of 4-star passenger cars]]+Table179[[#This Row],[Number of 5-star passenger cars]])/Table179[[#This Row],[Number of new passenger cars]]</f>
        <v>0</v>
      </c>
      <c r="I389" s="98">
        <f>+Table179[[#This Row],[Number of 5-star passenger cars]]/Table179[[#This Row],[Number of new passenger cars]]</f>
        <v>0</v>
      </c>
      <c r="J389" s="5"/>
      <c r="K389" s="99"/>
      <c r="L389" s="5"/>
      <c r="M389" s="5"/>
      <c r="N389" s="5"/>
      <c r="O389" s="5"/>
    </row>
    <row r="390" spans="2:15" hidden="1" outlineLevel="1" x14ac:dyDescent="0.3">
      <c r="B390" s="83">
        <v>2020</v>
      </c>
      <c r="C390" s="84" t="s">
        <v>416</v>
      </c>
      <c r="D390" s="96">
        <v>1738</v>
      </c>
      <c r="E390" s="96"/>
      <c r="F390" s="96"/>
      <c r="G390" s="96">
        <v>1738</v>
      </c>
      <c r="H390" s="97">
        <f>(Table179[[#This Row],[Number of 4-star passenger cars]]+Table179[[#This Row],[Number of 5-star passenger cars]])/Table179[[#This Row],[Number of new passenger cars]]</f>
        <v>1</v>
      </c>
      <c r="I390" s="98">
        <f>+Table179[[#This Row],[Number of 5-star passenger cars]]/Table179[[#This Row],[Number of new passenger cars]]</f>
        <v>1</v>
      </c>
      <c r="J390" s="5"/>
      <c r="K390" s="99"/>
      <c r="L390" s="5"/>
      <c r="M390" s="5"/>
      <c r="N390" s="5"/>
      <c r="O390" s="5"/>
    </row>
    <row r="391" spans="2:15" hidden="1" outlineLevel="1" x14ac:dyDescent="0.3">
      <c r="B391" s="83">
        <v>2020</v>
      </c>
      <c r="C391" s="84" t="s">
        <v>415</v>
      </c>
      <c r="D391" s="96">
        <v>25</v>
      </c>
      <c r="E391" s="96"/>
      <c r="F391" s="96"/>
      <c r="G391" s="96">
        <v>25</v>
      </c>
      <c r="H391" s="97">
        <f>(Table179[[#This Row],[Number of 4-star passenger cars]]+Table179[[#This Row],[Number of 5-star passenger cars]])/Table179[[#This Row],[Number of new passenger cars]]</f>
        <v>1</v>
      </c>
      <c r="I391" s="98">
        <f>+Table179[[#This Row],[Number of 5-star passenger cars]]/Table179[[#This Row],[Number of new passenger cars]]</f>
        <v>1</v>
      </c>
      <c r="J391" s="5"/>
      <c r="K391" s="99"/>
      <c r="L391" s="5"/>
      <c r="M391" s="5"/>
      <c r="N391" s="5"/>
      <c r="O391" s="5"/>
    </row>
    <row r="392" spans="2:15" hidden="1" outlineLevel="1" x14ac:dyDescent="0.3">
      <c r="B392" s="83">
        <v>2020</v>
      </c>
      <c r="C392" s="84" t="s">
        <v>406</v>
      </c>
      <c r="D392" s="96">
        <v>361</v>
      </c>
      <c r="E392" s="96"/>
      <c r="F392" s="96"/>
      <c r="G392" s="96">
        <v>361</v>
      </c>
      <c r="H392" s="97">
        <f>(Table179[[#This Row],[Number of 4-star passenger cars]]+Table179[[#This Row],[Number of 5-star passenger cars]])/Table179[[#This Row],[Number of new passenger cars]]</f>
        <v>1</v>
      </c>
      <c r="I392" s="98">
        <f>+Table179[[#This Row],[Number of 5-star passenger cars]]/Table179[[#This Row],[Number of new passenger cars]]</f>
        <v>1</v>
      </c>
      <c r="J392" s="5"/>
      <c r="K392" s="99"/>
      <c r="L392" s="5"/>
      <c r="M392" s="5"/>
      <c r="N392" s="5"/>
      <c r="O392" s="5"/>
    </row>
    <row r="393" spans="2:15" hidden="1" outlineLevel="1" x14ac:dyDescent="0.3">
      <c r="B393" s="83">
        <v>2020</v>
      </c>
      <c r="C393" s="84" t="s">
        <v>405</v>
      </c>
      <c r="D393" s="96">
        <v>78</v>
      </c>
      <c r="E393" s="96"/>
      <c r="F393" s="96"/>
      <c r="G393" s="96">
        <v>78</v>
      </c>
      <c r="H393" s="97">
        <f>(Table179[[#This Row],[Number of 4-star passenger cars]]+Table179[[#This Row],[Number of 5-star passenger cars]])/Table179[[#This Row],[Number of new passenger cars]]</f>
        <v>1</v>
      </c>
      <c r="I393" s="98">
        <f>+Table179[[#This Row],[Number of 5-star passenger cars]]/Table179[[#This Row],[Number of new passenger cars]]</f>
        <v>1</v>
      </c>
      <c r="J393" s="5"/>
      <c r="K393" s="99"/>
      <c r="L393" s="5"/>
      <c r="M393" s="5"/>
      <c r="N393" s="5"/>
      <c r="O393" s="5"/>
    </row>
    <row r="394" spans="2:15" hidden="1" outlineLevel="1" x14ac:dyDescent="0.3">
      <c r="B394" s="83">
        <v>2020</v>
      </c>
      <c r="C394" s="84" t="s">
        <v>404</v>
      </c>
      <c r="D394" s="96">
        <v>66</v>
      </c>
      <c r="E394" s="96"/>
      <c r="F394" s="96">
        <v>66</v>
      </c>
      <c r="G394" s="96"/>
      <c r="H394" s="97">
        <f>(Table179[[#This Row],[Number of 4-star passenger cars]]+Table179[[#This Row],[Number of 5-star passenger cars]])/Table179[[#This Row],[Number of new passenger cars]]</f>
        <v>1</v>
      </c>
      <c r="I394" s="98">
        <f>+Table179[[#This Row],[Number of 5-star passenger cars]]/Table179[[#This Row],[Number of new passenger cars]]</f>
        <v>0</v>
      </c>
      <c r="J394" s="5"/>
      <c r="K394" s="99"/>
      <c r="L394" s="5"/>
      <c r="M394" s="5"/>
      <c r="N394" s="5"/>
      <c r="O394" s="5"/>
    </row>
    <row r="395" spans="2:15" hidden="1" outlineLevel="1" x14ac:dyDescent="0.3">
      <c r="B395" s="83">
        <v>2020</v>
      </c>
      <c r="C395" s="84" t="s">
        <v>403</v>
      </c>
      <c r="D395" s="96">
        <v>186</v>
      </c>
      <c r="E395" s="96"/>
      <c r="F395" s="96"/>
      <c r="G395" s="96">
        <v>186</v>
      </c>
      <c r="H395" s="97">
        <f>(Table179[[#This Row],[Number of 4-star passenger cars]]+Table179[[#This Row],[Number of 5-star passenger cars]])/Table179[[#This Row],[Number of new passenger cars]]</f>
        <v>1</v>
      </c>
      <c r="I395" s="98">
        <f>+Table179[[#This Row],[Number of 5-star passenger cars]]/Table179[[#This Row],[Number of new passenger cars]]</f>
        <v>1</v>
      </c>
      <c r="J395" s="5"/>
      <c r="K395" s="99"/>
      <c r="L395" s="5"/>
      <c r="M395" s="5"/>
      <c r="N395" s="5"/>
      <c r="O395" s="5"/>
    </row>
    <row r="396" spans="2:15" hidden="1" outlineLevel="1" x14ac:dyDescent="0.3">
      <c r="B396" s="83">
        <v>2020</v>
      </c>
      <c r="C396" s="84" t="s">
        <v>400</v>
      </c>
      <c r="D396" s="96">
        <v>332</v>
      </c>
      <c r="E396" s="96"/>
      <c r="F396" s="96"/>
      <c r="G396" s="96">
        <v>332</v>
      </c>
      <c r="H396" s="97">
        <f>(Table179[[#This Row],[Number of 4-star passenger cars]]+Table179[[#This Row],[Number of 5-star passenger cars]])/Table179[[#This Row],[Number of new passenger cars]]</f>
        <v>1</v>
      </c>
      <c r="I396" s="98">
        <f>+Table179[[#This Row],[Number of 5-star passenger cars]]/Table179[[#This Row],[Number of new passenger cars]]</f>
        <v>1</v>
      </c>
      <c r="J396" s="5"/>
      <c r="K396" s="99"/>
      <c r="L396" s="5"/>
      <c r="M396" s="5"/>
      <c r="N396" s="5"/>
      <c r="O396" s="5"/>
    </row>
    <row r="397" spans="2:15" hidden="1" outlineLevel="1" x14ac:dyDescent="0.3">
      <c r="B397" s="83">
        <v>2020</v>
      </c>
      <c r="C397" s="84" t="s">
        <v>398</v>
      </c>
      <c r="D397" s="96">
        <v>291</v>
      </c>
      <c r="E397" s="96">
        <v>33</v>
      </c>
      <c r="F397" s="96"/>
      <c r="G397" s="96"/>
      <c r="H397" s="97">
        <f>(Table179[[#This Row],[Number of 4-star passenger cars]]+Table179[[#This Row],[Number of 5-star passenger cars]])/Table179[[#This Row],[Number of new passenger cars]]</f>
        <v>0</v>
      </c>
      <c r="I397" s="98">
        <f>+Table179[[#This Row],[Number of 5-star passenger cars]]/Table179[[#This Row],[Number of new passenger cars]]</f>
        <v>0</v>
      </c>
      <c r="J397" s="5"/>
      <c r="K397" s="99"/>
      <c r="L397" s="5"/>
      <c r="M397" s="5"/>
      <c r="N397" s="5"/>
      <c r="O397" s="5"/>
    </row>
    <row r="398" spans="2:15" hidden="1" outlineLevel="1" x14ac:dyDescent="0.3">
      <c r="B398" s="83">
        <v>2020</v>
      </c>
      <c r="C398" s="84" t="s">
        <v>396</v>
      </c>
      <c r="D398" s="96">
        <v>1060</v>
      </c>
      <c r="E398" s="96"/>
      <c r="F398" s="96">
        <v>100</v>
      </c>
      <c r="G398" s="96"/>
      <c r="H398" s="97">
        <f>(Table179[[#This Row],[Number of 4-star passenger cars]]+Table179[[#This Row],[Number of 5-star passenger cars]])/Table179[[#This Row],[Number of new passenger cars]]</f>
        <v>9.4339622641509441E-2</v>
      </c>
      <c r="I398" s="98">
        <f>+Table179[[#This Row],[Number of 5-star passenger cars]]/Table179[[#This Row],[Number of new passenger cars]]</f>
        <v>0</v>
      </c>
      <c r="J398" s="5"/>
      <c r="K398" s="99"/>
      <c r="L398" s="5"/>
      <c r="M398" s="5"/>
      <c r="N398" s="5"/>
      <c r="O398" s="5"/>
    </row>
    <row r="399" spans="2:15" hidden="1" outlineLevel="1" x14ac:dyDescent="0.3">
      <c r="B399" s="83">
        <v>2020</v>
      </c>
      <c r="C399" s="84" t="s">
        <v>394</v>
      </c>
      <c r="D399" s="96">
        <v>557</v>
      </c>
      <c r="E399" s="96"/>
      <c r="F399" s="96"/>
      <c r="G399" s="96">
        <v>557</v>
      </c>
      <c r="H399" s="97">
        <f>(Table179[[#This Row],[Number of 4-star passenger cars]]+Table179[[#This Row],[Number of 5-star passenger cars]])/Table179[[#This Row],[Number of new passenger cars]]</f>
        <v>1</v>
      </c>
      <c r="I399" s="98">
        <f>+Table179[[#This Row],[Number of 5-star passenger cars]]/Table179[[#This Row],[Number of new passenger cars]]</f>
        <v>1</v>
      </c>
      <c r="J399" s="5"/>
      <c r="K399" s="99"/>
      <c r="L399" s="5"/>
      <c r="M399" s="5"/>
      <c r="N399" s="5"/>
      <c r="O399" s="5"/>
    </row>
    <row r="400" spans="2:15" hidden="1" outlineLevel="1" x14ac:dyDescent="0.3">
      <c r="B400" s="83">
        <v>2020</v>
      </c>
      <c r="C400" s="84" t="s">
        <v>393</v>
      </c>
      <c r="D400" s="96">
        <v>238</v>
      </c>
      <c r="E400" s="96"/>
      <c r="F400" s="96"/>
      <c r="G400" s="96">
        <v>238</v>
      </c>
      <c r="H400" s="97">
        <f>(Table179[[#This Row],[Number of 4-star passenger cars]]+Table179[[#This Row],[Number of 5-star passenger cars]])/Table179[[#This Row],[Number of new passenger cars]]</f>
        <v>1</v>
      </c>
      <c r="I400" s="98">
        <f>+Table179[[#This Row],[Number of 5-star passenger cars]]/Table179[[#This Row],[Number of new passenger cars]]</f>
        <v>1</v>
      </c>
      <c r="J400" s="5"/>
      <c r="K400" s="99"/>
      <c r="L400" s="5"/>
      <c r="M400" s="5"/>
      <c r="N400" s="5"/>
      <c r="O400" s="5"/>
    </row>
    <row r="401" spans="2:15" hidden="1" outlineLevel="1" x14ac:dyDescent="0.3">
      <c r="B401" s="83">
        <v>2020</v>
      </c>
      <c r="C401" s="84" t="s">
        <v>617</v>
      </c>
      <c r="D401" s="96">
        <v>2316</v>
      </c>
      <c r="E401" s="96"/>
      <c r="F401" s="96"/>
      <c r="G401" s="96"/>
      <c r="H401" s="97">
        <f>(Table179[[#This Row],[Number of 4-star passenger cars]]+Table179[[#This Row],[Number of 5-star passenger cars]])/Table179[[#This Row],[Number of new passenger cars]]</f>
        <v>0</v>
      </c>
      <c r="I401" s="98">
        <f>+Table179[[#This Row],[Number of 5-star passenger cars]]/Table179[[#This Row],[Number of new passenger cars]]</f>
        <v>0</v>
      </c>
      <c r="J401" s="5"/>
      <c r="K401" s="99"/>
      <c r="L401" s="5"/>
      <c r="M401" s="5"/>
      <c r="N401" s="5"/>
      <c r="O401" s="5"/>
    </row>
    <row r="402" spans="2:15" hidden="1" outlineLevel="1" x14ac:dyDescent="0.3">
      <c r="B402" s="83">
        <v>2020</v>
      </c>
      <c r="C402" s="84" t="s">
        <v>388</v>
      </c>
      <c r="D402" s="96">
        <v>64</v>
      </c>
      <c r="E402" s="96"/>
      <c r="F402" s="96"/>
      <c r="G402" s="96">
        <v>64</v>
      </c>
      <c r="H402" s="97">
        <f>(Table179[[#This Row],[Number of 4-star passenger cars]]+Table179[[#This Row],[Number of 5-star passenger cars]])/Table179[[#This Row],[Number of new passenger cars]]</f>
        <v>1</v>
      </c>
      <c r="I402" s="98">
        <f>+Table179[[#This Row],[Number of 5-star passenger cars]]/Table179[[#This Row],[Number of new passenger cars]]</f>
        <v>1</v>
      </c>
      <c r="J402" s="5"/>
      <c r="K402" s="99"/>
      <c r="L402" s="5"/>
      <c r="M402" s="5"/>
      <c r="N402" s="5"/>
      <c r="O402" s="5"/>
    </row>
    <row r="403" spans="2:15" hidden="1" outlineLevel="1" x14ac:dyDescent="0.3">
      <c r="B403" s="83">
        <v>2020</v>
      </c>
      <c r="C403" s="84" t="s">
        <v>386</v>
      </c>
      <c r="D403" s="96">
        <v>573</v>
      </c>
      <c r="E403" s="96"/>
      <c r="F403" s="96"/>
      <c r="G403" s="96"/>
      <c r="H403" s="97">
        <f>(Table179[[#This Row],[Number of 4-star passenger cars]]+Table179[[#This Row],[Number of 5-star passenger cars]])/Table179[[#This Row],[Number of new passenger cars]]</f>
        <v>0</v>
      </c>
      <c r="I403" s="98">
        <f>+Table179[[#This Row],[Number of 5-star passenger cars]]/Table179[[#This Row],[Number of new passenger cars]]</f>
        <v>0</v>
      </c>
      <c r="J403" s="5"/>
      <c r="K403" s="99"/>
      <c r="L403" s="5"/>
      <c r="M403" s="5"/>
      <c r="N403" s="5"/>
      <c r="O403" s="5"/>
    </row>
    <row r="404" spans="2:15" hidden="1" outlineLevel="1" x14ac:dyDescent="0.3">
      <c r="B404" s="83">
        <v>2020</v>
      </c>
      <c r="C404" s="84" t="s">
        <v>379</v>
      </c>
      <c r="D404" s="96">
        <v>17</v>
      </c>
      <c r="E404" s="96"/>
      <c r="F404" s="96"/>
      <c r="G404" s="96">
        <v>17</v>
      </c>
      <c r="H404" s="97">
        <f>(Table179[[#This Row],[Number of 4-star passenger cars]]+Table179[[#This Row],[Number of 5-star passenger cars]])/Table179[[#This Row],[Number of new passenger cars]]</f>
        <v>1</v>
      </c>
      <c r="I404" s="98">
        <f>+Table179[[#This Row],[Number of 5-star passenger cars]]/Table179[[#This Row],[Number of new passenger cars]]</f>
        <v>1</v>
      </c>
      <c r="J404" s="5"/>
      <c r="K404" s="99"/>
      <c r="L404" s="5"/>
      <c r="M404" s="5"/>
      <c r="N404" s="5"/>
      <c r="O404" s="5"/>
    </row>
    <row r="405" spans="2:15" hidden="1" outlineLevel="1" x14ac:dyDescent="0.3">
      <c r="B405" s="83">
        <v>2020</v>
      </c>
      <c r="C405" s="84" t="s">
        <v>378</v>
      </c>
      <c r="D405" s="96">
        <v>75</v>
      </c>
      <c r="E405" s="96"/>
      <c r="F405" s="96"/>
      <c r="G405" s="96">
        <v>1</v>
      </c>
      <c r="H405" s="97">
        <f>(Table179[[#This Row],[Number of 4-star passenger cars]]+Table179[[#This Row],[Number of 5-star passenger cars]])/Table179[[#This Row],[Number of new passenger cars]]</f>
        <v>1.3333333333333334E-2</v>
      </c>
      <c r="I405" s="98">
        <f>+Table179[[#This Row],[Number of 5-star passenger cars]]/Table179[[#This Row],[Number of new passenger cars]]</f>
        <v>1.3333333333333334E-2</v>
      </c>
      <c r="J405" s="5"/>
      <c r="K405" s="99"/>
      <c r="L405" s="5"/>
      <c r="M405" s="5"/>
      <c r="N405" s="5"/>
      <c r="O405" s="5"/>
    </row>
    <row r="406" spans="2:15" hidden="1" outlineLevel="1" x14ac:dyDescent="0.3">
      <c r="B406" s="83">
        <v>2020</v>
      </c>
      <c r="C406" s="84" t="s">
        <v>618</v>
      </c>
      <c r="D406" s="96">
        <v>19</v>
      </c>
      <c r="E406" s="96"/>
      <c r="F406" s="96"/>
      <c r="G406" s="96"/>
      <c r="H406" s="97">
        <f>(Table179[[#This Row],[Number of 4-star passenger cars]]+Table179[[#This Row],[Number of 5-star passenger cars]])/Table179[[#This Row],[Number of new passenger cars]]</f>
        <v>0</v>
      </c>
      <c r="I406" s="98">
        <f>+Table179[[#This Row],[Number of 5-star passenger cars]]/Table179[[#This Row],[Number of new passenger cars]]</f>
        <v>0</v>
      </c>
      <c r="J406" s="5"/>
      <c r="K406" s="99"/>
      <c r="L406" s="5"/>
      <c r="M406" s="5"/>
      <c r="N406" s="5"/>
      <c r="O406" s="5"/>
    </row>
    <row r="407" spans="2:15" hidden="1" outlineLevel="1" x14ac:dyDescent="0.3">
      <c r="B407" s="83">
        <v>2020</v>
      </c>
      <c r="C407" s="84" t="s">
        <v>376</v>
      </c>
      <c r="D407" s="96">
        <v>297</v>
      </c>
      <c r="E407" s="96"/>
      <c r="F407" s="96"/>
      <c r="G407" s="96">
        <v>1</v>
      </c>
      <c r="H407" s="97">
        <f>(Table179[[#This Row],[Number of 4-star passenger cars]]+Table179[[#This Row],[Number of 5-star passenger cars]])/Table179[[#This Row],[Number of new passenger cars]]</f>
        <v>3.3670033670033669E-3</v>
      </c>
      <c r="I407" s="98">
        <f>+Table179[[#This Row],[Number of 5-star passenger cars]]/Table179[[#This Row],[Number of new passenger cars]]</f>
        <v>3.3670033670033669E-3</v>
      </c>
      <c r="J407" s="5"/>
      <c r="K407" s="99"/>
      <c r="L407" s="5"/>
      <c r="M407" s="5"/>
      <c r="N407" s="5"/>
      <c r="O407" s="5"/>
    </row>
    <row r="408" spans="2:15" hidden="1" outlineLevel="1" x14ac:dyDescent="0.3">
      <c r="B408" s="83">
        <v>2020</v>
      </c>
      <c r="C408" s="84" t="s">
        <v>374</v>
      </c>
      <c r="D408" s="96">
        <v>18</v>
      </c>
      <c r="E408" s="96"/>
      <c r="F408" s="96"/>
      <c r="G408" s="96"/>
      <c r="H408" s="97">
        <f>(Table179[[#This Row],[Number of 4-star passenger cars]]+Table179[[#This Row],[Number of 5-star passenger cars]])/Table179[[#This Row],[Number of new passenger cars]]</f>
        <v>0</v>
      </c>
      <c r="I408" s="98">
        <f>+Table179[[#This Row],[Number of 5-star passenger cars]]/Table179[[#This Row],[Number of new passenger cars]]</f>
        <v>0</v>
      </c>
      <c r="J408" s="5"/>
      <c r="K408" s="99"/>
      <c r="L408" s="5"/>
      <c r="M408" s="5"/>
      <c r="N408" s="5"/>
      <c r="O408" s="5"/>
    </row>
    <row r="409" spans="2:15" hidden="1" outlineLevel="1" x14ac:dyDescent="0.3">
      <c r="B409" s="83">
        <v>2020</v>
      </c>
      <c r="C409" s="84" t="s">
        <v>372</v>
      </c>
      <c r="D409" s="96">
        <v>6</v>
      </c>
      <c r="E409" s="96"/>
      <c r="F409" s="96"/>
      <c r="G409" s="96">
        <v>6</v>
      </c>
      <c r="H409" s="97">
        <f>(Table179[[#This Row],[Number of 4-star passenger cars]]+Table179[[#This Row],[Number of 5-star passenger cars]])/Table179[[#This Row],[Number of new passenger cars]]</f>
        <v>1</v>
      </c>
      <c r="I409" s="98">
        <f>+Table179[[#This Row],[Number of 5-star passenger cars]]/Table179[[#This Row],[Number of new passenger cars]]</f>
        <v>1</v>
      </c>
      <c r="J409" s="5"/>
      <c r="K409" s="99"/>
      <c r="L409" s="5"/>
      <c r="M409" s="5"/>
      <c r="N409" s="5"/>
      <c r="O409" s="5"/>
    </row>
    <row r="410" spans="2:15" hidden="1" outlineLevel="1" x14ac:dyDescent="0.3">
      <c r="B410" s="83">
        <v>2020</v>
      </c>
      <c r="C410" s="84" t="s">
        <v>371</v>
      </c>
      <c r="D410" s="96">
        <v>12</v>
      </c>
      <c r="E410" s="96"/>
      <c r="F410" s="96"/>
      <c r="G410" s="96">
        <v>12</v>
      </c>
      <c r="H410" s="97">
        <f>(Table179[[#This Row],[Number of 4-star passenger cars]]+Table179[[#This Row],[Number of 5-star passenger cars]])/Table179[[#This Row],[Number of new passenger cars]]</f>
        <v>1</v>
      </c>
      <c r="I410" s="98">
        <f>+Table179[[#This Row],[Number of 5-star passenger cars]]/Table179[[#This Row],[Number of new passenger cars]]</f>
        <v>1</v>
      </c>
      <c r="J410" s="5"/>
      <c r="K410" s="99"/>
      <c r="L410" s="5"/>
      <c r="M410" s="5"/>
      <c r="N410" s="5"/>
      <c r="O410" s="5"/>
    </row>
    <row r="411" spans="2:15" hidden="1" outlineLevel="1" x14ac:dyDescent="0.3">
      <c r="B411" s="83">
        <v>2020</v>
      </c>
      <c r="C411" s="84" t="s">
        <v>369</v>
      </c>
      <c r="D411" s="96">
        <v>183</v>
      </c>
      <c r="E411" s="96"/>
      <c r="F411" s="96"/>
      <c r="G411" s="96">
        <v>39</v>
      </c>
      <c r="H411" s="97">
        <f>(Table179[[#This Row],[Number of 4-star passenger cars]]+Table179[[#This Row],[Number of 5-star passenger cars]])/Table179[[#This Row],[Number of new passenger cars]]</f>
        <v>0.21311475409836064</v>
      </c>
      <c r="I411" s="98">
        <f>+Table179[[#This Row],[Number of 5-star passenger cars]]/Table179[[#This Row],[Number of new passenger cars]]</f>
        <v>0.21311475409836064</v>
      </c>
      <c r="J411" s="5"/>
      <c r="K411" s="99"/>
      <c r="L411" s="5"/>
      <c r="M411" s="5"/>
      <c r="N411" s="5"/>
      <c r="O411" s="5"/>
    </row>
    <row r="412" spans="2:15" hidden="1" outlineLevel="1" x14ac:dyDescent="0.3">
      <c r="B412" s="83">
        <v>2020</v>
      </c>
      <c r="C412" s="84" t="s">
        <v>367</v>
      </c>
      <c r="D412" s="96">
        <v>620</v>
      </c>
      <c r="E412" s="96">
        <v>620</v>
      </c>
      <c r="F412" s="96"/>
      <c r="G412" s="96"/>
      <c r="H412" s="97">
        <f>(Table179[[#This Row],[Number of 4-star passenger cars]]+Table179[[#This Row],[Number of 5-star passenger cars]])/Table179[[#This Row],[Number of new passenger cars]]</f>
        <v>0</v>
      </c>
      <c r="I412" s="98">
        <f>+Table179[[#This Row],[Number of 5-star passenger cars]]/Table179[[#This Row],[Number of new passenger cars]]</f>
        <v>0</v>
      </c>
      <c r="J412" s="5"/>
      <c r="K412" s="99"/>
      <c r="L412" s="5"/>
      <c r="M412" s="5"/>
      <c r="N412" s="5"/>
      <c r="O412" s="5"/>
    </row>
    <row r="413" spans="2:15" hidden="1" outlineLevel="1" x14ac:dyDescent="0.3">
      <c r="B413" s="83">
        <v>2020</v>
      </c>
      <c r="C413" s="84" t="s">
        <v>365</v>
      </c>
      <c r="D413" s="96">
        <v>5</v>
      </c>
      <c r="E413" s="96">
        <v>5</v>
      </c>
      <c r="F413" s="96"/>
      <c r="G413" s="96"/>
      <c r="H413" s="97">
        <f>(Table179[[#This Row],[Number of 4-star passenger cars]]+Table179[[#This Row],[Number of 5-star passenger cars]])/Table179[[#This Row],[Number of new passenger cars]]</f>
        <v>0</v>
      </c>
      <c r="I413" s="98">
        <f>+Table179[[#This Row],[Number of 5-star passenger cars]]/Table179[[#This Row],[Number of new passenger cars]]</f>
        <v>0</v>
      </c>
      <c r="J413" s="5"/>
      <c r="K413" s="99"/>
      <c r="L413" s="5"/>
      <c r="M413" s="5"/>
      <c r="N413" s="5"/>
      <c r="O413" s="5"/>
    </row>
    <row r="414" spans="2:15" hidden="1" outlineLevel="1" x14ac:dyDescent="0.3">
      <c r="B414" s="83">
        <v>2020</v>
      </c>
      <c r="C414" s="84" t="s">
        <v>362</v>
      </c>
      <c r="D414" s="96">
        <v>780</v>
      </c>
      <c r="E414" s="96"/>
      <c r="F414" s="96"/>
      <c r="G414" s="96">
        <v>780</v>
      </c>
      <c r="H414" s="97">
        <f>(Table179[[#This Row],[Number of 4-star passenger cars]]+Table179[[#This Row],[Number of 5-star passenger cars]])/Table179[[#This Row],[Number of new passenger cars]]</f>
        <v>1</v>
      </c>
      <c r="I414" s="98">
        <f>+Table179[[#This Row],[Number of 5-star passenger cars]]/Table179[[#This Row],[Number of new passenger cars]]</f>
        <v>1</v>
      </c>
      <c r="J414" s="5"/>
      <c r="K414" s="99"/>
      <c r="L414" s="5"/>
      <c r="M414" s="5"/>
      <c r="N414" s="5"/>
      <c r="O414" s="5"/>
    </row>
    <row r="415" spans="2:15" hidden="1" outlineLevel="1" x14ac:dyDescent="0.3">
      <c r="B415" s="83">
        <v>2020</v>
      </c>
      <c r="C415" s="84" t="s">
        <v>360</v>
      </c>
      <c r="D415" s="96">
        <v>349</v>
      </c>
      <c r="E415" s="96"/>
      <c r="F415" s="96"/>
      <c r="G415" s="96"/>
      <c r="H415" s="97">
        <f>(Table179[[#This Row],[Number of 4-star passenger cars]]+Table179[[#This Row],[Number of 5-star passenger cars]])/Table179[[#This Row],[Number of new passenger cars]]</f>
        <v>0</v>
      </c>
      <c r="I415" s="98">
        <f>+Table179[[#This Row],[Number of 5-star passenger cars]]/Table179[[#This Row],[Number of new passenger cars]]</f>
        <v>0</v>
      </c>
      <c r="J415" s="5"/>
      <c r="K415" s="99"/>
      <c r="L415" s="5"/>
      <c r="M415" s="5"/>
      <c r="N415" s="5"/>
      <c r="O415" s="5"/>
    </row>
    <row r="416" spans="2:15" hidden="1" outlineLevel="1" x14ac:dyDescent="0.3">
      <c r="B416" s="83">
        <v>2020</v>
      </c>
      <c r="C416" s="84" t="s">
        <v>358</v>
      </c>
      <c r="D416" s="96">
        <v>27</v>
      </c>
      <c r="E416" s="96"/>
      <c r="F416" s="96"/>
      <c r="G416" s="96">
        <v>27</v>
      </c>
      <c r="H416" s="97">
        <f>(Table179[[#This Row],[Number of 4-star passenger cars]]+Table179[[#This Row],[Number of 5-star passenger cars]])/Table179[[#This Row],[Number of new passenger cars]]</f>
        <v>1</v>
      </c>
      <c r="I416" s="98">
        <f>+Table179[[#This Row],[Number of 5-star passenger cars]]/Table179[[#This Row],[Number of new passenger cars]]</f>
        <v>1</v>
      </c>
      <c r="J416" s="5"/>
      <c r="K416" s="99"/>
      <c r="L416" s="5"/>
      <c r="M416" s="5"/>
      <c r="N416" s="5"/>
      <c r="O416" s="5"/>
    </row>
    <row r="417" spans="2:15" hidden="1" outlineLevel="1" x14ac:dyDescent="0.3">
      <c r="B417" s="83">
        <v>2020</v>
      </c>
      <c r="C417" s="84" t="s">
        <v>356</v>
      </c>
      <c r="D417" s="96">
        <v>331</v>
      </c>
      <c r="E417" s="96"/>
      <c r="F417" s="96">
        <v>331</v>
      </c>
      <c r="G417" s="96"/>
      <c r="H417" s="97">
        <f>(Table179[[#This Row],[Number of 4-star passenger cars]]+Table179[[#This Row],[Number of 5-star passenger cars]])/Table179[[#This Row],[Number of new passenger cars]]</f>
        <v>1</v>
      </c>
      <c r="I417" s="98">
        <f>+Table179[[#This Row],[Number of 5-star passenger cars]]/Table179[[#This Row],[Number of new passenger cars]]</f>
        <v>0</v>
      </c>
      <c r="J417" s="5"/>
      <c r="K417" s="99"/>
      <c r="L417" s="5"/>
      <c r="M417" s="5"/>
      <c r="N417" s="5"/>
      <c r="O417" s="5"/>
    </row>
    <row r="418" spans="2:15" hidden="1" outlineLevel="1" x14ac:dyDescent="0.3">
      <c r="B418" s="83">
        <v>2020</v>
      </c>
      <c r="C418" s="84" t="s">
        <v>355</v>
      </c>
      <c r="D418" s="96">
        <v>683</v>
      </c>
      <c r="E418" s="96"/>
      <c r="F418" s="96"/>
      <c r="G418" s="96">
        <v>10</v>
      </c>
      <c r="H418" s="97">
        <f>(Table179[[#This Row],[Number of 4-star passenger cars]]+Table179[[#This Row],[Number of 5-star passenger cars]])/Table179[[#This Row],[Number of new passenger cars]]</f>
        <v>1.4641288433382138E-2</v>
      </c>
      <c r="I418" s="98">
        <f>+Table179[[#This Row],[Number of 5-star passenger cars]]/Table179[[#This Row],[Number of new passenger cars]]</f>
        <v>1.4641288433382138E-2</v>
      </c>
      <c r="J418" s="5"/>
      <c r="K418" s="99"/>
      <c r="L418" s="5"/>
      <c r="M418" s="5"/>
      <c r="N418" s="5"/>
      <c r="O418" s="5"/>
    </row>
    <row r="419" spans="2:15" hidden="1" outlineLevel="1" x14ac:dyDescent="0.3">
      <c r="B419" s="83">
        <v>2020</v>
      </c>
      <c r="C419" s="84" t="s">
        <v>352</v>
      </c>
      <c r="D419" s="96">
        <v>11</v>
      </c>
      <c r="E419" s="96"/>
      <c r="F419" s="96"/>
      <c r="G419" s="96">
        <v>11</v>
      </c>
      <c r="H419" s="97">
        <f>(Table179[[#This Row],[Number of 4-star passenger cars]]+Table179[[#This Row],[Number of 5-star passenger cars]])/Table179[[#This Row],[Number of new passenger cars]]</f>
        <v>1</v>
      </c>
      <c r="I419" s="98">
        <f>+Table179[[#This Row],[Number of 5-star passenger cars]]/Table179[[#This Row],[Number of new passenger cars]]</f>
        <v>1</v>
      </c>
      <c r="J419" s="5"/>
      <c r="K419" s="99"/>
      <c r="L419" s="5"/>
      <c r="M419" s="5"/>
      <c r="N419" s="5"/>
      <c r="O419" s="5"/>
    </row>
    <row r="420" spans="2:15" hidden="1" outlineLevel="1" x14ac:dyDescent="0.3">
      <c r="B420" s="83">
        <v>2020</v>
      </c>
      <c r="C420" s="84" t="s">
        <v>348</v>
      </c>
      <c r="D420" s="96">
        <v>31</v>
      </c>
      <c r="E420" s="96"/>
      <c r="F420" s="96">
        <v>31</v>
      </c>
      <c r="G420" s="96"/>
      <c r="H420" s="97">
        <f>(Table179[[#This Row],[Number of 4-star passenger cars]]+Table179[[#This Row],[Number of 5-star passenger cars]])/Table179[[#This Row],[Number of new passenger cars]]</f>
        <v>1</v>
      </c>
      <c r="I420" s="98">
        <f>+Table179[[#This Row],[Number of 5-star passenger cars]]/Table179[[#This Row],[Number of new passenger cars]]</f>
        <v>0</v>
      </c>
      <c r="J420" s="5"/>
      <c r="K420" s="99"/>
      <c r="L420" s="5"/>
      <c r="M420" s="5"/>
      <c r="N420" s="5"/>
      <c r="O420" s="5"/>
    </row>
    <row r="421" spans="2:15" hidden="1" outlineLevel="1" x14ac:dyDescent="0.3">
      <c r="B421" s="83">
        <v>2020</v>
      </c>
      <c r="C421" s="84" t="s">
        <v>347</v>
      </c>
      <c r="D421" s="96">
        <v>296</v>
      </c>
      <c r="E421" s="96"/>
      <c r="F421" s="96"/>
      <c r="G421" s="96">
        <v>37</v>
      </c>
      <c r="H421" s="97">
        <f>(Table179[[#This Row],[Number of 4-star passenger cars]]+Table179[[#This Row],[Number of 5-star passenger cars]])/Table179[[#This Row],[Number of new passenger cars]]</f>
        <v>0.125</v>
      </c>
      <c r="I421" s="98">
        <f>+Table179[[#This Row],[Number of 5-star passenger cars]]/Table179[[#This Row],[Number of new passenger cars]]</f>
        <v>0.125</v>
      </c>
      <c r="J421" s="5"/>
      <c r="K421" s="99"/>
      <c r="L421" s="5"/>
      <c r="M421" s="5"/>
      <c r="N421" s="5"/>
      <c r="O421" s="5"/>
    </row>
    <row r="422" spans="2:15" hidden="1" outlineLevel="1" x14ac:dyDescent="0.3">
      <c r="B422" s="83">
        <v>2020</v>
      </c>
      <c r="C422" s="84" t="s">
        <v>345</v>
      </c>
      <c r="D422" s="96">
        <v>1</v>
      </c>
      <c r="E422" s="96"/>
      <c r="F422" s="96"/>
      <c r="G422" s="96"/>
      <c r="H422" s="97">
        <f>(Table179[[#This Row],[Number of 4-star passenger cars]]+Table179[[#This Row],[Number of 5-star passenger cars]])/Table179[[#This Row],[Number of new passenger cars]]</f>
        <v>0</v>
      </c>
      <c r="I422" s="98">
        <f>+Table179[[#This Row],[Number of 5-star passenger cars]]/Table179[[#This Row],[Number of new passenger cars]]</f>
        <v>0</v>
      </c>
      <c r="J422" s="5"/>
      <c r="K422" s="99"/>
      <c r="L422" s="5"/>
      <c r="M422" s="5"/>
      <c r="N422" s="5"/>
      <c r="O422" s="5"/>
    </row>
    <row r="423" spans="2:15" hidden="1" outlineLevel="1" x14ac:dyDescent="0.3">
      <c r="B423" s="83">
        <v>2020</v>
      </c>
      <c r="C423" s="84" t="s">
        <v>343</v>
      </c>
      <c r="D423" s="96">
        <v>789</v>
      </c>
      <c r="E423" s="96"/>
      <c r="F423" s="96"/>
      <c r="G423" s="96">
        <v>789</v>
      </c>
      <c r="H423" s="97">
        <f>(Table179[[#This Row],[Number of 4-star passenger cars]]+Table179[[#This Row],[Number of 5-star passenger cars]])/Table179[[#This Row],[Number of new passenger cars]]</f>
        <v>1</v>
      </c>
      <c r="I423" s="98">
        <f>+Table179[[#This Row],[Number of 5-star passenger cars]]/Table179[[#This Row],[Number of new passenger cars]]</f>
        <v>1</v>
      </c>
      <c r="J423" s="5"/>
      <c r="K423" s="99"/>
      <c r="L423" s="5"/>
      <c r="M423" s="5"/>
      <c r="N423" s="5"/>
      <c r="O423" s="5"/>
    </row>
    <row r="424" spans="2:15" hidden="1" outlineLevel="1" x14ac:dyDescent="0.3">
      <c r="B424" s="83">
        <v>2020</v>
      </c>
      <c r="C424" s="84" t="s">
        <v>619</v>
      </c>
      <c r="D424" s="96">
        <v>1</v>
      </c>
      <c r="E424" s="96"/>
      <c r="F424" s="96"/>
      <c r="G424" s="96"/>
      <c r="H424" s="97">
        <f>(Table179[[#This Row],[Number of 4-star passenger cars]]+Table179[[#This Row],[Number of 5-star passenger cars]])/Table179[[#This Row],[Number of new passenger cars]]</f>
        <v>0</v>
      </c>
      <c r="I424" s="98">
        <f>+Table179[[#This Row],[Number of 5-star passenger cars]]/Table179[[#This Row],[Number of new passenger cars]]</f>
        <v>0</v>
      </c>
      <c r="J424" s="5"/>
      <c r="K424" s="99"/>
      <c r="L424" s="5"/>
      <c r="M424" s="5"/>
      <c r="N424" s="5"/>
      <c r="O424" s="5"/>
    </row>
    <row r="425" spans="2:15" hidden="1" outlineLevel="1" x14ac:dyDescent="0.3">
      <c r="B425" s="83">
        <v>2020</v>
      </c>
      <c r="C425" s="84" t="s">
        <v>620</v>
      </c>
      <c r="D425" s="96">
        <v>6</v>
      </c>
      <c r="E425" s="96"/>
      <c r="F425" s="96"/>
      <c r="G425" s="96"/>
      <c r="H425" s="97">
        <f>(Table179[[#This Row],[Number of 4-star passenger cars]]+Table179[[#This Row],[Number of 5-star passenger cars]])/Table179[[#This Row],[Number of new passenger cars]]</f>
        <v>0</v>
      </c>
      <c r="I425" s="98">
        <f>+Table179[[#This Row],[Number of 5-star passenger cars]]/Table179[[#This Row],[Number of new passenger cars]]</f>
        <v>0</v>
      </c>
      <c r="J425" s="5"/>
      <c r="K425" s="99"/>
      <c r="L425" s="5"/>
      <c r="M425" s="5"/>
      <c r="N425" s="5"/>
      <c r="O425" s="5"/>
    </row>
    <row r="426" spans="2:15" hidden="1" outlineLevel="1" x14ac:dyDescent="0.3">
      <c r="B426" s="83">
        <v>2020</v>
      </c>
      <c r="C426" s="84" t="s">
        <v>621</v>
      </c>
      <c r="D426" s="96">
        <v>8</v>
      </c>
      <c r="E426" s="96"/>
      <c r="F426" s="96"/>
      <c r="G426" s="96"/>
      <c r="H426" s="97">
        <f>(Table179[[#This Row],[Number of 4-star passenger cars]]+Table179[[#This Row],[Number of 5-star passenger cars]])/Table179[[#This Row],[Number of new passenger cars]]</f>
        <v>0</v>
      </c>
      <c r="I426" s="98">
        <f>+Table179[[#This Row],[Number of 5-star passenger cars]]/Table179[[#This Row],[Number of new passenger cars]]</f>
        <v>0</v>
      </c>
      <c r="J426" s="5"/>
      <c r="K426" s="99"/>
      <c r="L426" s="5"/>
      <c r="M426" s="5"/>
      <c r="N426" s="5"/>
      <c r="O426" s="5"/>
    </row>
    <row r="427" spans="2:15" hidden="1" outlineLevel="1" x14ac:dyDescent="0.3">
      <c r="B427" s="83">
        <v>2020</v>
      </c>
      <c r="C427" s="84" t="s">
        <v>340</v>
      </c>
      <c r="D427" s="96">
        <v>13</v>
      </c>
      <c r="E427" s="96"/>
      <c r="F427" s="96"/>
      <c r="G427" s="96">
        <v>13</v>
      </c>
      <c r="H427" s="97">
        <f>(Table179[[#This Row],[Number of 4-star passenger cars]]+Table179[[#This Row],[Number of 5-star passenger cars]])/Table179[[#This Row],[Number of new passenger cars]]</f>
        <v>1</v>
      </c>
      <c r="I427" s="98">
        <f>+Table179[[#This Row],[Number of 5-star passenger cars]]/Table179[[#This Row],[Number of new passenger cars]]</f>
        <v>1</v>
      </c>
      <c r="J427" s="5"/>
      <c r="K427" s="99"/>
      <c r="L427" s="5"/>
      <c r="M427" s="5"/>
      <c r="N427" s="5"/>
      <c r="O427" s="5"/>
    </row>
    <row r="428" spans="2:15" hidden="1" outlineLevel="1" x14ac:dyDescent="0.3">
      <c r="B428" s="83">
        <v>2020</v>
      </c>
      <c r="C428" s="84" t="s">
        <v>338</v>
      </c>
      <c r="D428" s="96">
        <v>2</v>
      </c>
      <c r="E428" s="96"/>
      <c r="F428" s="96"/>
      <c r="G428" s="96">
        <v>2</v>
      </c>
      <c r="H428" s="97">
        <f>(Table179[[#This Row],[Number of 4-star passenger cars]]+Table179[[#This Row],[Number of 5-star passenger cars]])/Table179[[#This Row],[Number of new passenger cars]]</f>
        <v>1</v>
      </c>
      <c r="I428" s="98">
        <f>+Table179[[#This Row],[Number of 5-star passenger cars]]/Table179[[#This Row],[Number of new passenger cars]]</f>
        <v>1</v>
      </c>
      <c r="J428" s="5"/>
      <c r="K428" s="99"/>
      <c r="L428" s="5"/>
      <c r="M428" s="5"/>
      <c r="N428" s="5"/>
      <c r="O428" s="5"/>
    </row>
    <row r="429" spans="2:15" hidden="1" outlineLevel="1" x14ac:dyDescent="0.3">
      <c r="B429" s="83">
        <v>2020</v>
      </c>
      <c r="C429" s="84" t="s">
        <v>337</v>
      </c>
      <c r="D429" s="96">
        <v>211</v>
      </c>
      <c r="E429" s="96"/>
      <c r="F429" s="96"/>
      <c r="G429" s="96"/>
      <c r="H429" s="97">
        <f>(Table179[[#This Row],[Number of 4-star passenger cars]]+Table179[[#This Row],[Number of 5-star passenger cars]])/Table179[[#This Row],[Number of new passenger cars]]</f>
        <v>0</v>
      </c>
      <c r="I429" s="98">
        <f>+Table179[[#This Row],[Number of 5-star passenger cars]]/Table179[[#This Row],[Number of new passenger cars]]</f>
        <v>0</v>
      </c>
      <c r="J429" s="5"/>
      <c r="K429" s="99"/>
      <c r="L429" s="5"/>
      <c r="M429" s="5"/>
      <c r="N429" s="5"/>
      <c r="O429" s="5"/>
    </row>
    <row r="430" spans="2:15" hidden="1" outlineLevel="1" x14ac:dyDescent="0.3">
      <c r="B430" s="83">
        <v>2020</v>
      </c>
      <c r="C430" s="84" t="s">
        <v>622</v>
      </c>
      <c r="D430" s="96">
        <v>31</v>
      </c>
      <c r="E430" s="96"/>
      <c r="F430" s="96"/>
      <c r="G430" s="96"/>
      <c r="H430" s="97">
        <f>(Table179[[#This Row],[Number of 4-star passenger cars]]+Table179[[#This Row],[Number of 5-star passenger cars]])/Table179[[#This Row],[Number of new passenger cars]]</f>
        <v>0</v>
      </c>
      <c r="I430" s="98">
        <f>+Table179[[#This Row],[Number of 5-star passenger cars]]/Table179[[#This Row],[Number of new passenger cars]]</f>
        <v>0</v>
      </c>
      <c r="J430" s="5"/>
      <c r="K430" s="99"/>
      <c r="L430" s="5"/>
      <c r="M430" s="5"/>
      <c r="N430" s="5"/>
      <c r="O430" s="5"/>
    </row>
    <row r="431" spans="2:15" hidden="1" outlineLevel="1" x14ac:dyDescent="0.3">
      <c r="B431" s="83">
        <v>2020</v>
      </c>
      <c r="C431" s="84" t="s">
        <v>335</v>
      </c>
      <c r="D431" s="96">
        <v>147</v>
      </c>
      <c r="E431" s="96"/>
      <c r="F431" s="96"/>
      <c r="G431" s="96">
        <v>147</v>
      </c>
      <c r="H431" s="97">
        <f>(Table179[[#This Row],[Number of 4-star passenger cars]]+Table179[[#This Row],[Number of 5-star passenger cars]])/Table179[[#This Row],[Number of new passenger cars]]</f>
        <v>1</v>
      </c>
      <c r="I431" s="98">
        <f>+Table179[[#This Row],[Number of 5-star passenger cars]]/Table179[[#This Row],[Number of new passenger cars]]</f>
        <v>1</v>
      </c>
      <c r="J431" s="5"/>
      <c r="K431" s="99"/>
      <c r="L431" s="5"/>
      <c r="M431" s="5"/>
      <c r="N431" s="5"/>
      <c r="O431" s="5"/>
    </row>
    <row r="432" spans="2:15" hidden="1" outlineLevel="1" x14ac:dyDescent="0.3">
      <c r="B432" s="83">
        <v>2020</v>
      </c>
      <c r="C432" s="84" t="s">
        <v>623</v>
      </c>
      <c r="D432" s="96">
        <v>121</v>
      </c>
      <c r="E432" s="96"/>
      <c r="F432" s="96"/>
      <c r="G432" s="96"/>
      <c r="H432" s="97">
        <f>(Table179[[#This Row],[Number of 4-star passenger cars]]+Table179[[#This Row],[Number of 5-star passenger cars]])/Table179[[#This Row],[Number of new passenger cars]]</f>
        <v>0</v>
      </c>
      <c r="I432" s="98">
        <f>+Table179[[#This Row],[Number of 5-star passenger cars]]/Table179[[#This Row],[Number of new passenger cars]]</f>
        <v>0</v>
      </c>
      <c r="J432" s="5"/>
      <c r="K432" s="99"/>
      <c r="L432" s="5"/>
      <c r="M432" s="5"/>
      <c r="N432" s="5"/>
      <c r="O432" s="5"/>
    </row>
    <row r="433" spans="2:15" hidden="1" outlineLevel="1" x14ac:dyDescent="0.3">
      <c r="B433" s="83">
        <v>2020</v>
      </c>
      <c r="C433" s="84" t="s">
        <v>333</v>
      </c>
      <c r="D433" s="96">
        <v>43</v>
      </c>
      <c r="E433" s="96"/>
      <c r="F433" s="96"/>
      <c r="G433" s="96"/>
      <c r="H433" s="97">
        <f>(Table179[[#This Row],[Number of 4-star passenger cars]]+Table179[[#This Row],[Number of 5-star passenger cars]])/Table179[[#This Row],[Number of new passenger cars]]</f>
        <v>0</v>
      </c>
      <c r="I433" s="98">
        <f>+Table179[[#This Row],[Number of 5-star passenger cars]]/Table179[[#This Row],[Number of new passenger cars]]</f>
        <v>0</v>
      </c>
      <c r="J433" s="5"/>
      <c r="K433" s="99"/>
      <c r="L433" s="5"/>
      <c r="M433" s="5"/>
      <c r="N433" s="5"/>
      <c r="O433" s="5"/>
    </row>
    <row r="434" spans="2:15" hidden="1" outlineLevel="1" x14ac:dyDescent="0.3">
      <c r="B434" s="83">
        <v>2020</v>
      </c>
      <c r="C434" s="84" t="s">
        <v>624</v>
      </c>
      <c r="D434" s="96">
        <v>47</v>
      </c>
      <c r="E434" s="96"/>
      <c r="F434" s="96"/>
      <c r="G434" s="96"/>
      <c r="H434" s="97">
        <f>(Table179[[#This Row],[Number of 4-star passenger cars]]+Table179[[#This Row],[Number of 5-star passenger cars]])/Table179[[#This Row],[Number of new passenger cars]]</f>
        <v>0</v>
      </c>
      <c r="I434" s="98">
        <f>+Table179[[#This Row],[Number of 5-star passenger cars]]/Table179[[#This Row],[Number of new passenger cars]]</f>
        <v>0</v>
      </c>
      <c r="J434" s="5"/>
      <c r="K434" s="99"/>
      <c r="L434" s="5"/>
      <c r="M434" s="5"/>
      <c r="N434" s="5"/>
      <c r="O434" s="5"/>
    </row>
    <row r="435" spans="2:15" hidden="1" outlineLevel="1" x14ac:dyDescent="0.3">
      <c r="B435" s="83">
        <v>2020</v>
      </c>
      <c r="C435" s="84" t="s">
        <v>331</v>
      </c>
      <c r="D435" s="96">
        <v>54</v>
      </c>
      <c r="E435" s="96"/>
      <c r="F435" s="96"/>
      <c r="G435" s="96">
        <v>54</v>
      </c>
      <c r="H435" s="97">
        <f>(Table179[[#This Row],[Number of 4-star passenger cars]]+Table179[[#This Row],[Number of 5-star passenger cars]])/Table179[[#This Row],[Number of new passenger cars]]</f>
        <v>1</v>
      </c>
      <c r="I435" s="98">
        <f>+Table179[[#This Row],[Number of 5-star passenger cars]]/Table179[[#This Row],[Number of new passenger cars]]</f>
        <v>1</v>
      </c>
      <c r="J435" s="5"/>
      <c r="K435" s="99"/>
      <c r="L435" s="5"/>
      <c r="M435" s="5"/>
      <c r="N435" s="5"/>
      <c r="O435" s="5"/>
    </row>
    <row r="436" spans="2:15" hidden="1" outlineLevel="1" x14ac:dyDescent="0.3">
      <c r="B436" s="83">
        <v>2020</v>
      </c>
      <c r="C436" s="84" t="s">
        <v>329</v>
      </c>
      <c r="D436" s="96">
        <v>26</v>
      </c>
      <c r="E436" s="96"/>
      <c r="F436" s="96"/>
      <c r="G436" s="96">
        <v>26</v>
      </c>
      <c r="H436" s="97">
        <f>(Table179[[#This Row],[Number of 4-star passenger cars]]+Table179[[#This Row],[Number of 5-star passenger cars]])/Table179[[#This Row],[Number of new passenger cars]]</f>
        <v>1</v>
      </c>
      <c r="I436" s="98">
        <f>+Table179[[#This Row],[Number of 5-star passenger cars]]/Table179[[#This Row],[Number of new passenger cars]]</f>
        <v>1</v>
      </c>
      <c r="J436" s="5"/>
      <c r="K436" s="99"/>
      <c r="L436" s="5"/>
      <c r="M436" s="5"/>
      <c r="N436" s="5"/>
      <c r="O436" s="5"/>
    </row>
    <row r="437" spans="2:15" hidden="1" outlineLevel="1" x14ac:dyDescent="0.3">
      <c r="B437" s="83">
        <v>2020</v>
      </c>
      <c r="C437" s="84" t="s">
        <v>625</v>
      </c>
      <c r="D437" s="96">
        <v>4</v>
      </c>
      <c r="E437" s="96"/>
      <c r="F437" s="96"/>
      <c r="G437" s="96"/>
      <c r="H437" s="97">
        <f>(Table179[[#This Row],[Number of 4-star passenger cars]]+Table179[[#This Row],[Number of 5-star passenger cars]])/Table179[[#This Row],[Number of new passenger cars]]</f>
        <v>0</v>
      </c>
      <c r="I437" s="98">
        <f>+Table179[[#This Row],[Number of 5-star passenger cars]]/Table179[[#This Row],[Number of new passenger cars]]</f>
        <v>0</v>
      </c>
      <c r="J437" s="5"/>
      <c r="K437" s="99"/>
      <c r="L437" s="5"/>
      <c r="M437" s="5"/>
      <c r="N437" s="5"/>
      <c r="O437" s="5"/>
    </row>
    <row r="438" spans="2:15" hidden="1" outlineLevel="1" x14ac:dyDescent="0.3">
      <c r="B438" s="83">
        <v>2020</v>
      </c>
      <c r="C438" s="84" t="s">
        <v>328</v>
      </c>
      <c r="D438" s="96">
        <v>42</v>
      </c>
      <c r="E438" s="96"/>
      <c r="F438" s="96"/>
      <c r="G438" s="96">
        <v>42</v>
      </c>
      <c r="H438" s="97">
        <f>(Table179[[#This Row],[Number of 4-star passenger cars]]+Table179[[#This Row],[Number of 5-star passenger cars]])/Table179[[#This Row],[Number of new passenger cars]]</f>
        <v>1</v>
      </c>
      <c r="I438" s="98">
        <f>+Table179[[#This Row],[Number of 5-star passenger cars]]/Table179[[#This Row],[Number of new passenger cars]]</f>
        <v>1</v>
      </c>
      <c r="J438" s="5"/>
      <c r="K438" s="99"/>
      <c r="L438" s="5"/>
      <c r="M438" s="5"/>
      <c r="N438" s="5"/>
      <c r="O438" s="5"/>
    </row>
    <row r="439" spans="2:15" hidden="1" outlineLevel="1" x14ac:dyDescent="0.3">
      <c r="B439" s="83">
        <v>2020</v>
      </c>
      <c r="C439" s="84" t="s">
        <v>626</v>
      </c>
      <c r="D439" s="96">
        <v>18</v>
      </c>
      <c r="E439" s="96"/>
      <c r="F439" s="96"/>
      <c r="G439" s="96"/>
      <c r="H439" s="97">
        <f>(Table179[[#This Row],[Number of 4-star passenger cars]]+Table179[[#This Row],[Number of 5-star passenger cars]])/Table179[[#This Row],[Number of new passenger cars]]</f>
        <v>0</v>
      </c>
      <c r="I439" s="98">
        <f>+Table179[[#This Row],[Number of 5-star passenger cars]]/Table179[[#This Row],[Number of new passenger cars]]</f>
        <v>0</v>
      </c>
      <c r="J439" s="5"/>
      <c r="K439" s="99"/>
      <c r="L439" s="5"/>
      <c r="M439" s="5"/>
      <c r="N439" s="5"/>
      <c r="O439" s="5"/>
    </row>
    <row r="440" spans="2:15" hidden="1" outlineLevel="1" x14ac:dyDescent="0.3">
      <c r="B440" s="83">
        <v>2020</v>
      </c>
      <c r="C440" s="84" t="s">
        <v>326</v>
      </c>
      <c r="D440" s="96">
        <v>6</v>
      </c>
      <c r="E440" s="96"/>
      <c r="F440" s="96"/>
      <c r="G440" s="96">
        <v>6</v>
      </c>
      <c r="H440" s="97">
        <f>(Table179[[#This Row],[Number of 4-star passenger cars]]+Table179[[#This Row],[Number of 5-star passenger cars]])/Table179[[#This Row],[Number of new passenger cars]]</f>
        <v>1</v>
      </c>
      <c r="I440" s="98">
        <f>+Table179[[#This Row],[Number of 5-star passenger cars]]/Table179[[#This Row],[Number of new passenger cars]]</f>
        <v>1</v>
      </c>
      <c r="J440" s="5"/>
      <c r="K440" s="99"/>
      <c r="L440" s="5"/>
      <c r="M440" s="5"/>
      <c r="N440" s="5"/>
      <c r="O440" s="5"/>
    </row>
    <row r="441" spans="2:15" hidden="1" outlineLevel="1" x14ac:dyDescent="0.3">
      <c r="B441" s="83">
        <v>2020</v>
      </c>
      <c r="C441" s="84" t="s">
        <v>324</v>
      </c>
      <c r="D441" s="96">
        <v>117</v>
      </c>
      <c r="E441" s="96"/>
      <c r="F441" s="96"/>
      <c r="G441" s="96">
        <v>117</v>
      </c>
      <c r="H441" s="97">
        <f>(Table179[[#This Row],[Number of 4-star passenger cars]]+Table179[[#This Row],[Number of 5-star passenger cars]])/Table179[[#This Row],[Number of new passenger cars]]</f>
        <v>1</v>
      </c>
      <c r="I441" s="98">
        <f>+Table179[[#This Row],[Number of 5-star passenger cars]]/Table179[[#This Row],[Number of new passenger cars]]</f>
        <v>1</v>
      </c>
      <c r="J441" s="5"/>
      <c r="K441" s="99"/>
      <c r="L441" s="5"/>
      <c r="M441" s="5"/>
      <c r="N441" s="5"/>
      <c r="O441" s="5"/>
    </row>
    <row r="442" spans="2:15" hidden="1" outlineLevel="1" x14ac:dyDescent="0.3">
      <c r="B442" s="83">
        <v>2020</v>
      </c>
      <c r="C442" s="84" t="s">
        <v>322</v>
      </c>
      <c r="D442" s="96">
        <v>2</v>
      </c>
      <c r="E442" s="96"/>
      <c r="F442" s="96"/>
      <c r="G442" s="96">
        <v>2</v>
      </c>
      <c r="H442" s="97">
        <f>(Table179[[#This Row],[Number of 4-star passenger cars]]+Table179[[#This Row],[Number of 5-star passenger cars]])/Table179[[#This Row],[Number of new passenger cars]]</f>
        <v>1</v>
      </c>
      <c r="I442" s="98">
        <f>+Table179[[#This Row],[Number of 5-star passenger cars]]/Table179[[#This Row],[Number of new passenger cars]]</f>
        <v>1</v>
      </c>
      <c r="J442" s="5"/>
      <c r="K442" s="99"/>
      <c r="L442" s="5"/>
      <c r="M442" s="5"/>
      <c r="N442" s="5"/>
      <c r="O442" s="5"/>
    </row>
    <row r="443" spans="2:15" hidden="1" outlineLevel="1" x14ac:dyDescent="0.3">
      <c r="B443" s="83">
        <v>2020</v>
      </c>
      <c r="C443" s="84" t="s">
        <v>627</v>
      </c>
      <c r="D443" s="96">
        <v>6</v>
      </c>
      <c r="E443" s="96"/>
      <c r="F443" s="96"/>
      <c r="G443" s="96"/>
      <c r="H443" s="97">
        <f>(Table179[[#This Row],[Number of 4-star passenger cars]]+Table179[[#This Row],[Number of 5-star passenger cars]])/Table179[[#This Row],[Number of new passenger cars]]</f>
        <v>0</v>
      </c>
      <c r="I443" s="98">
        <f>+Table179[[#This Row],[Number of 5-star passenger cars]]/Table179[[#This Row],[Number of new passenger cars]]</f>
        <v>0</v>
      </c>
      <c r="J443" s="5"/>
      <c r="K443" s="99"/>
      <c r="L443" s="5"/>
      <c r="M443" s="5"/>
      <c r="N443" s="5"/>
      <c r="O443" s="5"/>
    </row>
    <row r="444" spans="2:15" hidden="1" outlineLevel="1" x14ac:dyDescent="0.3">
      <c r="B444" s="83">
        <v>2020</v>
      </c>
      <c r="C444" s="84" t="s">
        <v>628</v>
      </c>
      <c r="D444" s="96">
        <v>1</v>
      </c>
      <c r="E444" s="96"/>
      <c r="F444" s="96"/>
      <c r="G444" s="96"/>
      <c r="H444" s="97">
        <f>(Table179[[#This Row],[Number of 4-star passenger cars]]+Table179[[#This Row],[Number of 5-star passenger cars]])/Table179[[#This Row],[Number of new passenger cars]]</f>
        <v>0</v>
      </c>
      <c r="I444" s="98">
        <f>+Table179[[#This Row],[Number of 5-star passenger cars]]/Table179[[#This Row],[Number of new passenger cars]]</f>
        <v>0</v>
      </c>
      <c r="J444" s="5"/>
      <c r="K444" s="99"/>
      <c r="L444" s="5"/>
      <c r="M444" s="5"/>
      <c r="N444" s="5"/>
      <c r="O444" s="5"/>
    </row>
    <row r="445" spans="2:15" hidden="1" outlineLevel="1" x14ac:dyDescent="0.3">
      <c r="B445" s="83">
        <v>2020</v>
      </c>
      <c r="C445" s="84" t="s">
        <v>321</v>
      </c>
      <c r="D445" s="96">
        <v>39</v>
      </c>
      <c r="E445" s="96"/>
      <c r="F445" s="96">
        <v>39</v>
      </c>
      <c r="G445" s="96"/>
      <c r="H445" s="97">
        <f>(Table179[[#This Row],[Number of 4-star passenger cars]]+Table179[[#This Row],[Number of 5-star passenger cars]])/Table179[[#This Row],[Number of new passenger cars]]</f>
        <v>1</v>
      </c>
      <c r="I445" s="98">
        <f>+Table179[[#This Row],[Number of 5-star passenger cars]]/Table179[[#This Row],[Number of new passenger cars]]</f>
        <v>0</v>
      </c>
      <c r="J445" s="5"/>
      <c r="K445" s="99"/>
      <c r="L445" s="5"/>
      <c r="M445" s="5"/>
      <c r="N445" s="5"/>
      <c r="O445" s="5"/>
    </row>
    <row r="446" spans="2:15" hidden="1" outlineLevel="1" x14ac:dyDescent="0.3">
      <c r="B446" s="83">
        <v>2020</v>
      </c>
      <c r="C446" s="84" t="s">
        <v>320</v>
      </c>
      <c r="D446" s="96">
        <v>198</v>
      </c>
      <c r="E446" s="96"/>
      <c r="F446" s="96"/>
      <c r="G446" s="96">
        <v>161</v>
      </c>
      <c r="H446" s="97">
        <f>(Table179[[#This Row],[Number of 4-star passenger cars]]+Table179[[#This Row],[Number of 5-star passenger cars]])/Table179[[#This Row],[Number of new passenger cars]]</f>
        <v>0.81313131313131315</v>
      </c>
      <c r="I446" s="98">
        <f>+Table179[[#This Row],[Number of 5-star passenger cars]]/Table179[[#This Row],[Number of new passenger cars]]</f>
        <v>0.81313131313131315</v>
      </c>
      <c r="J446" s="5"/>
      <c r="K446" s="99"/>
      <c r="L446" s="5"/>
      <c r="M446" s="5"/>
      <c r="N446" s="5"/>
      <c r="O446" s="5"/>
    </row>
    <row r="447" spans="2:15" hidden="1" outlineLevel="1" x14ac:dyDescent="0.3">
      <c r="B447" s="83">
        <v>2020</v>
      </c>
      <c r="C447" s="84" t="s">
        <v>318</v>
      </c>
      <c r="D447" s="96">
        <v>1</v>
      </c>
      <c r="E447" s="96"/>
      <c r="F447" s="96"/>
      <c r="G447" s="96">
        <v>1</v>
      </c>
      <c r="H447" s="97">
        <f>(Table179[[#This Row],[Number of 4-star passenger cars]]+Table179[[#This Row],[Number of 5-star passenger cars]])/Table179[[#This Row],[Number of new passenger cars]]</f>
        <v>1</v>
      </c>
      <c r="I447" s="98">
        <f>+Table179[[#This Row],[Number of 5-star passenger cars]]/Table179[[#This Row],[Number of new passenger cars]]</f>
        <v>1</v>
      </c>
      <c r="J447" s="5"/>
      <c r="K447" s="99"/>
      <c r="L447" s="5"/>
      <c r="M447" s="5"/>
      <c r="N447" s="5"/>
      <c r="O447" s="5"/>
    </row>
    <row r="448" spans="2:15" hidden="1" outlineLevel="1" x14ac:dyDescent="0.3">
      <c r="B448" s="83">
        <v>2020</v>
      </c>
      <c r="C448" s="84" t="s">
        <v>316</v>
      </c>
      <c r="D448" s="96">
        <v>1</v>
      </c>
      <c r="E448" s="96"/>
      <c r="F448" s="96">
        <v>1</v>
      </c>
      <c r="G448" s="96"/>
      <c r="H448" s="97">
        <f>(Table179[[#This Row],[Number of 4-star passenger cars]]+Table179[[#This Row],[Number of 5-star passenger cars]])/Table179[[#This Row],[Number of new passenger cars]]</f>
        <v>1</v>
      </c>
      <c r="I448" s="98">
        <f>+Table179[[#This Row],[Number of 5-star passenger cars]]/Table179[[#This Row],[Number of new passenger cars]]</f>
        <v>0</v>
      </c>
      <c r="J448" s="5"/>
      <c r="K448" s="99"/>
      <c r="L448" s="5"/>
      <c r="M448" s="5"/>
      <c r="N448" s="5"/>
      <c r="O448" s="5"/>
    </row>
    <row r="449" spans="2:15" hidden="1" outlineLevel="1" x14ac:dyDescent="0.3">
      <c r="B449" s="83">
        <v>2020</v>
      </c>
      <c r="C449" s="84" t="s">
        <v>314</v>
      </c>
      <c r="D449" s="96">
        <v>534</v>
      </c>
      <c r="E449" s="96"/>
      <c r="F449" s="96"/>
      <c r="G449" s="96">
        <v>534</v>
      </c>
      <c r="H449" s="97">
        <f>(Table179[[#This Row],[Number of 4-star passenger cars]]+Table179[[#This Row],[Number of 5-star passenger cars]])/Table179[[#This Row],[Number of new passenger cars]]</f>
        <v>1</v>
      </c>
      <c r="I449" s="98">
        <f>+Table179[[#This Row],[Number of 5-star passenger cars]]/Table179[[#This Row],[Number of new passenger cars]]</f>
        <v>1</v>
      </c>
      <c r="J449" s="5"/>
      <c r="K449" s="99"/>
      <c r="L449" s="5"/>
      <c r="M449" s="5"/>
      <c r="N449" s="5"/>
      <c r="O449" s="5"/>
    </row>
    <row r="450" spans="2:15" hidden="1" outlineLevel="1" x14ac:dyDescent="0.3">
      <c r="B450" s="83">
        <v>2020</v>
      </c>
      <c r="C450" s="84" t="s">
        <v>312</v>
      </c>
      <c r="D450" s="96">
        <v>150</v>
      </c>
      <c r="E450" s="96"/>
      <c r="F450" s="96"/>
      <c r="G450" s="96">
        <v>150</v>
      </c>
      <c r="H450" s="97">
        <f>(Table179[[#This Row],[Number of 4-star passenger cars]]+Table179[[#This Row],[Number of 5-star passenger cars]])/Table179[[#This Row],[Number of new passenger cars]]</f>
        <v>1</v>
      </c>
      <c r="I450" s="98">
        <f>+Table179[[#This Row],[Number of 5-star passenger cars]]/Table179[[#This Row],[Number of new passenger cars]]</f>
        <v>1</v>
      </c>
      <c r="J450" s="5"/>
      <c r="K450" s="99"/>
      <c r="L450" s="5"/>
      <c r="M450" s="5"/>
      <c r="N450" s="5"/>
      <c r="O450" s="5"/>
    </row>
    <row r="451" spans="2:15" hidden="1" outlineLevel="1" x14ac:dyDescent="0.3">
      <c r="B451" s="83">
        <v>2020</v>
      </c>
      <c r="C451" s="84" t="s">
        <v>311</v>
      </c>
      <c r="D451" s="96">
        <v>149</v>
      </c>
      <c r="E451" s="96"/>
      <c r="F451" s="96"/>
      <c r="G451" s="96">
        <v>149</v>
      </c>
      <c r="H451" s="97">
        <f>(Table179[[#This Row],[Number of 4-star passenger cars]]+Table179[[#This Row],[Number of 5-star passenger cars]])/Table179[[#This Row],[Number of new passenger cars]]</f>
        <v>1</v>
      </c>
      <c r="I451" s="98">
        <f>+Table179[[#This Row],[Number of 5-star passenger cars]]/Table179[[#This Row],[Number of new passenger cars]]</f>
        <v>1</v>
      </c>
      <c r="J451" s="5"/>
      <c r="K451" s="99"/>
      <c r="L451" s="5"/>
      <c r="M451" s="5"/>
      <c r="N451" s="5"/>
      <c r="O451" s="5"/>
    </row>
    <row r="452" spans="2:15" hidden="1" outlineLevel="1" x14ac:dyDescent="0.3">
      <c r="B452" s="83">
        <v>2020</v>
      </c>
      <c r="C452" s="84" t="s">
        <v>309</v>
      </c>
      <c r="D452" s="96">
        <v>28</v>
      </c>
      <c r="E452" s="96"/>
      <c r="F452" s="96">
        <v>2</v>
      </c>
      <c r="G452" s="96"/>
      <c r="H452" s="97">
        <f>(Table179[[#This Row],[Number of 4-star passenger cars]]+Table179[[#This Row],[Number of 5-star passenger cars]])/Table179[[#This Row],[Number of new passenger cars]]</f>
        <v>7.1428571428571425E-2</v>
      </c>
      <c r="I452" s="98">
        <f>+Table179[[#This Row],[Number of 5-star passenger cars]]/Table179[[#This Row],[Number of new passenger cars]]</f>
        <v>0</v>
      </c>
      <c r="J452" s="5"/>
      <c r="K452" s="99"/>
      <c r="L452" s="5"/>
      <c r="M452" s="5"/>
      <c r="N452" s="5"/>
      <c r="O452" s="5"/>
    </row>
    <row r="453" spans="2:15" hidden="1" outlineLevel="1" x14ac:dyDescent="0.3">
      <c r="B453" s="83">
        <v>2020</v>
      </c>
      <c r="C453" s="84" t="s">
        <v>629</v>
      </c>
      <c r="D453" s="96">
        <v>2</v>
      </c>
      <c r="E453" s="96"/>
      <c r="F453" s="96"/>
      <c r="G453" s="96"/>
      <c r="H453" s="97">
        <f>(Table179[[#This Row],[Number of 4-star passenger cars]]+Table179[[#This Row],[Number of 5-star passenger cars]])/Table179[[#This Row],[Number of new passenger cars]]</f>
        <v>0</v>
      </c>
      <c r="I453" s="98">
        <f>+Table179[[#This Row],[Number of 5-star passenger cars]]/Table179[[#This Row],[Number of new passenger cars]]</f>
        <v>0</v>
      </c>
      <c r="J453" s="5"/>
      <c r="K453" s="99"/>
      <c r="L453" s="5"/>
      <c r="M453" s="5"/>
      <c r="N453" s="5"/>
      <c r="O453" s="5"/>
    </row>
    <row r="454" spans="2:15" hidden="1" outlineLevel="1" x14ac:dyDescent="0.3">
      <c r="B454" s="83">
        <v>2020</v>
      </c>
      <c r="C454" s="84" t="s">
        <v>630</v>
      </c>
      <c r="D454" s="96">
        <v>3</v>
      </c>
      <c r="E454" s="96"/>
      <c r="F454" s="96"/>
      <c r="G454" s="96"/>
      <c r="H454" s="97">
        <f>(Table179[[#This Row],[Number of 4-star passenger cars]]+Table179[[#This Row],[Number of 5-star passenger cars]])/Table179[[#This Row],[Number of new passenger cars]]</f>
        <v>0</v>
      </c>
      <c r="I454" s="98">
        <f>+Table179[[#This Row],[Number of 5-star passenger cars]]/Table179[[#This Row],[Number of new passenger cars]]</f>
        <v>0</v>
      </c>
      <c r="J454" s="5"/>
      <c r="K454" s="99"/>
      <c r="L454" s="5"/>
      <c r="M454" s="5"/>
      <c r="N454" s="5"/>
      <c r="O454" s="5"/>
    </row>
    <row r="455" spans="2:15" hidden="1" outlineLevel="1" x14ac:dyDescent="0.3">
      <c r="B455" s="83">
        <v>2020</v>
      </c>
      <c r="C455" s="84" t="s">
        <v>306</v>
      </c>
      <c r="D455" s="96">
        <v>5979</v>
      </c>
      <c r="E455" s="96"/>
      <c r="F455" s="96"/>
      <c r="G455" s="96">
        <v>5979</v>
      </c>
      <c r="H455" s="97">
        <f>(Table179[[#This Row],[Number of 4-star passenger cars]]+Table179[[#This Row],[Number of 5-star passenger cars]])/Table179[[#This Row],[Number of new passenger cars]]</f>
        <v>1</v>
      </c>
      <c r="I455" s="98">
        <f>+Table179[[#This Row],[Number of 5-star passenger cars]]/Table179[[#This Row],[Number of new passenger cars]]</f>
        <v>1</v>
      </c>
      <c r="J455" s="5"/>
      <c r="K455" s="99"/>
      <c r="L455" s="5"/>
      <c r="M455" s="5"/>
      <c r="N455" s="5"/>
      <c r="O455" s="5"/>
    </row>
    <row r="456" spans="2:15" hidden="1" outlineLevel="1" x14ac:dyDescent="0.3">
      <c r="B456" s="83">
        <v>2020</v>
      </c>
      <c r="C456" s="84" t="s">
        <v>631</v>
      </c>
      <c r="D456" s="96">
        <v>86</v>
      </c>
      <c r="E456" s="96"/>
      <c r="F456" s="96"/>
      <c r="G456" s="96"/>
      <c r="H456" s="97">
        <f>(Table179[[#This Row],[Number of 4-star passenger cars]]+Table179[[#This Row],[Number of 5-star passenger cars]])/Table179[[#This Row],[Number of new passenger cars]]</f>
        <v>0</v>
      </c>
      <c r="I456" s="98">
        <f>+Table179[[#This Row],[Number of 5-star passenger cars]]/Table179[[#This Row],[Number of new passenger cars]]</f>
        <v>0</v>
      </c>
      <c r="J456" s="5"/>
      <c r="K456" s="99"/>
      <c r="L456" s="5"/>
      <c r="M456" s="5"/>
      <c r="N456" s="5"/>
      <c r="O456" s="5"/>
    </row>
    <row r="457" spans="2:15" hidden="1" outlineLevel="1" x14ac:dyDescent="0.3">
      <c r="B457" s="83">
        <v>2020</v>
      </c>
      <c r="C457" s="84" t="s">
        <v>304</v>
      </c>
      <c r="D457" s="96">
        <v>463</v>
      </c>
      <c r="E457" s="96"/>
      <c r="F457" s="96"/>
      <c r="G457" s="96">
        <v>463</v>
      </c>
      <c r="H457" s="97">
        <f>(Table179[[#This Row],[Number of 4-star passenger cars]]+Table179[[#This Row],[Number of 5-star passenger cars]])/Table179[[#This Row],[Number of new passenger cars]]</f>
        <v>1</v>
      </c>
      <c r="I457" s="98">
        <f>+Table179[[#This Row],[Number of 5-star passenger cars]]/Table179[[#This Row],[Number of new passenger cars]]</f>
        <v>1</v>
      </c>
      <c r="J457" s="5"/>
      <c r="K457" s="99"/>
      <c r="L457" s="5"/>
      <c r="M457" s="5"/>
      <c r="N457" s="5"/>
      <c r="O457" s="5"/>
    </row>
    <row r="458" spans="2:15" hidden="1" outlineLevel="1" x14ac:dyDescent="0.3">
      <c r="B458" s="83">
        <v>2020</v>
      </c>
      <c r="C458" s="84" t="s">
        <v>302</v>
      </c>
      <c r="D458" s="96">
        <v>1638</v>
      </c>
      <c r="E458" s="96"/>
      <c r="F458" s="96"/>
      <c r="G458" s="96">
        <v>649</v>
      </c>
      <c r="H458" s="97">
        <f>(Table179[[#This Row],[Number of 4-star passenger cars]]+Table179[[#This Row],[Number of 5-star passenger cars]])/Table179[[#This Row],[Number of new passenger cars]]</f>
        <v>0.3962148962148962</v>
      </c>
      <c r="I458" s="98">
        <f>+Table179[[#This Row],[Number of 5-star passenger cars]]/Table179[[#This Row],[Number of new passenger cars]]</f>
        <v>0.3962148962148962</v>
      </c>
      <c r="J458" s="5"/>
      <c r="K458" s="99"/>
      <c r="L458" s="5"/>
      <c r="M458" s="5"/>
      <c r="N458" s="5"/>
      <c r="O458" s="5"/>
    </row>
    <row r="459" spans="2:15" hidden="1" outlineLevel="1" x14ac:dyDescent="0.3">
      <c r="B459" s="83">
        <v>2020</v>
      </c>
      <c r="C459" s="84" t="s">
        <v>632</v>
      </c>
      <c r="D459" s="96">
        <v>20</v>
      </c>
      <c r="E459" s="96"/>
      <c r="F459" s="96"/>
      <c r="G459" s="96"/>
      <c r="H459" s="97">
        <f>(Table179[[#This Row],[Number of 4-star passenger cars]]+Table179[[#This Row],[Number of 5-star passenger cars]])/Table179[[#This Row],[Number of new passenger cars]]</f>
        <v>0</v>
      </c>
      <c r="I459" s="98">
        <f>+Table179[[#This Row],[Number of 5-star passenger cars]]/Table179[[#This Row],[Number of new passenger cars]]</f>
        <v>0</v>
      </c>
      <c r="J459" s="5"/>
      <c r="K459" s="99"/>
      <c r="L459" s="5"/>
      <c r="M459" s="5"/>
      <c r="N459" s="5"/>
      <c r="O459" s="5"/>
    </row>
    <row r="460" spans="2:15" hidden="1" outlineLevel="1" x14ac:dyDescent="0.3">
      <c r="B460" s="83">
        <v>2020</v>
      </c>
      <c r="C460" s="84" t="s">
        <v>298</v>
      </c>
      <c r="D460" s="96">
        <v>1364</v>
      </c>
      <c r="E460" s="96"/>
      <c r="F460" s="96"/>
      <c r="G460" s="96">
        <v>1364</v>
      </c>
      <c r="H460" s="97">
        <f>(Table179[[#This Row],[Number of 4-star passenger cars]]+Table179[[#This Row],[Number of 5-star passenger cars]])/Table179[[#This Row],[Number of new passenger cars]]</f>
        <v>1</v>
      </c>
      <c r="I460" s="98">
        <f>+Table179[[#This Row],[Number of 5-star passenger cars]]/Table179[[#This Row],[Number of new passenger cars]]</f>
        <v>1</v>
      </c>
      <c r="J460" s="5"/>
      <c r="K460" s="99"/>
      <c r="L460" s="5"/>
      <c r="M460" s="5"/>
      <c r="N460" s="5"/>
      <c r="O460" s="5"/>
    </row>
    <row r="461" spans="2:15" hidden="1" outlineLevel="1" x14ac:dyDescent="0.3">
      <c r="B461" s="83">
        <v>2020</v>
      </c>
      <c r="C461" s="84" t="s">
        <v>295</v>
      </c>
      <c r="D461" s="96">
        <v>44</v>
      </c>
      <c r="E461" s="96"/>
      <c r="F461" s="96"/>
      <c r="G461" s="96">
        <v>44</v>
      </c>
      <c r="H461" s="97">
        <f>(Table179[[#This Row],[Number of 4-star passenger cars]]+Table179[[#This Row],[Number of 5-star passenger cars]])/Table179[[#This Row],[Number of new passenger cars]]</f>
        <v>1</v>
      </c>
      <c r="I461" s="98">
        <f>+Table179[[#This Row],[Number of 5-star passenger cars]]/Table179[[#This Row],[Number of new passenger cars]]</f>
        <v>1</v>
      </c>
      <c r="J461" s="5"/>
      <c r="K461" s="99"/>
      <c r="L461" s="5"/>
      <c r="M461" s="5"/>
      <c r="N461" s="5"/>
      <c r="O461" s="5"/>
    </row>
    <row r="462" spans="2:15" hidden="1" outlineLevel="1" x14ac:dyDescent="0.3">
      <c r="B462" s="83">
        <v>2020</v>
      </c>
      <c r="C462" s="84" t="s">
        <v>294</v>
      </c>
      <c r="D462" s="96">
        <v>1143</v>
      </c>
      <c r="E462" s="96"/>
      <c r="F462" s="96"/>
      <c r="G462" s="96">
        <v>508</v>
      </c>
      <c r="H462" s="97">
        <f>(Table179[[#This Row],[Number of 4-star passenger cars]]+Table179[[#This Row],[Number of 5-star passenger cars]])/Table179[[#This Row],[Number of new passenger cars]]</f>
        <v>0.44444444444444442</v>
      </c>
      <c r="I462" s="98">
        <f>+Table179[[#This Row],[Number of 5-star passenger cars]]/Table179[[#This Row],[Number of new passenger cars]]</f>
        <v>0.44444444444444442</v>
      </c>
      <c r="J462" s="5"/>
      <c r="K462" s="99"/>
      <c r="L462" s="5"/>
      <c r="M462" s="5"/>
      <c r="N462" s="5"/>
      <c r="O462" s="5"/>
    </row>
    <row r="463" spans="2:15" hidden="1" outlineLevel="1" x14ac:dyDescent="0.3">
      <c r="B463" s="83">
        <v>2020</v>
      </c>
      <c r="C463" s="84" t="s">
        <v>292</v>
      </c>
      <c r="D463" s="96">
        <v>214</v>
      </c>
      <c r="E463" s="96"/>
      <c r="F463" s="96"/>
      <c r="G463" s="96">
        <v>214</v>
      </c>
      <c r="H463" s="97">
        <f>(Table179[[#This Row],[Number of 4-star passenger cars]]+Table179[[#This Row],[Number of 5-star passenger cars]])/Table179[[#This Row],[Number of new passenger cars]]</f>
        <v>1</v>
      </c>
      <c r="I463" s="98">
        <f>+Table179[[#This Row],[Number of 5-star passenger cars]]/Table179[[#This Row],[Number of new passenger cars]]</f>
        <v>1</v>
      </c>
      <c r="J463" s="5"/>
      <c r="K463" s="99"/>
      <c r="L463" s="5"/>
      <c r="M463" s="5"/>
      <c r="N463" s="5"/>
      <c r="O463" s="5"/>
    </row>
    <row r="464" spans="2:15" hidden="1" outlineLevel="1" x14ac:dyDescent="0.3">
      <c r="B464" s="83">
        <v>2020</v>
      </c>
      <c r="C464" s="84" t="s">
        <v>290</v>
      </c>
      <c r="D464" s="96">
        <v>10</v>
      </c>
      <c r="E464" s="96"/>
      <c r="F464" s="96"/>
      <c r="G464" s="96">
        <v>10</v>
      </c>
      <c r="H464" s="97">
        <f>(Table179[[#This Row],[Number of 4-star passenger cars]]+Table179[[#This Row],[Number of 5-star passenger cars]])/Table179[[#This Row],[Number of new passenger cars]]</f>
        <v>1</v>
      </c>
      <c r="I464" s="98">
        <f>+Table179[[#This Row],[Number of 5-star passenger cars]]/Table179[[#This Row],[Number of new passenger cars]]</f>
        <v>1</v>
      </c>
      <c r="J464" s="5"/>
      <c r="K464" s="99"/>
      <c r="L464" s="5"/>
      <c r="M464" s="5"/>
      <c r="N464" s="5"/>
      <c r="O464" s="5"/>
    </row>
    <row r="465" spans="2:15" hidden="1" outlineLevel="1" x14ac:dyDescent="0.3">
      <c r="B465" s="83">
        <v>2020</v>
      </c>
      <c r="C465" s="84" t="s">
        <v>288</v>
      </c>
      <c r="D465" s="96">
        <v>463</v>
      </c>
      <c r="E465" s="96"/>
      <c r="F465" s="96"/>
      <c r="G465" s="96">
        <v>89</v>
      </c>
      <c r="H465" s="97">
        <f>(Table179[[#This Row],[Number of 4-star passenger cars]]+Table179[[#This Row],[Number of 5-star passenger cars]])/Table179[[#This Row],[Number of new passenger cars]]</f>
        <v>0.19222462203023757</v>
      </c>
      <c r="I465" s="98">
        <f>+Table179[[#This Row],[Number of 5-star passenger cars]]/Table179[[#This Row],[Number of new passenger cars]]</f>
        <v>0.19222462203023757</v>
      </c>
      <c r="J465" s="5"/>
      <c r="K465" s="99"/>
      <c r="L465" s="5"/>
      <c r="M465" s="5"/>
      <c r="N465" s="5"/>
      <c r="O465" s="5"/>
    </row>
    <row r="466" spans="2:15" hidden="1" outlineLevel="1" x14ac:dyDescent="0.3">
      <c r="B466" s="83">
        <v>2020</v>
      </c>
      <c r="C466" s="84" t="s">
        <v>286</v>
      </c>
      <c r="D466" s="96">
        <v>441</v>
      </c>
      <c r="E466" s="96"/>
      <c r="F466" s="96"/>
      <c r="G466" s="96">
        <v>441</v>
      </c>
      <c r="H466" s="97">
        <f>(Table179[[#This Row],[Number of 4-star passenger cars]]+Table179[[#This Row],[Number of 5-star passenger cars]])/Table179[[#This Row],[Number of new passenger cars]]</f>
        <v>1</v>
      </c>
      <c r="I466" s="98">
        <f>+Table179[[#This Row],[Number of 5-star passenger cars]]/Table179[[#This Row],[Number of new passenger cars]]</f>
        <v>1</v>
      </c>
      <c r="J466" s="5"/>
      <c r="K466" s="99"/>
      <c r="L466" s="5"/>
      <c r="M466" s="5"/>
      <c r="N466" s="5"/>
      <c r="O466" s="5"/>
    </row>
    <row r="467" spans="2:15" hidden="1" outlineLevel="1" x14ac:dyDescent="0.3">
      <c r="B467" s="83">
        <v>2020</v>
      </c>
      <c r="C467" s="84" t="s">
        <v>284</v>
      </c>
      <c r="D467" s="96">
        <v>1191</v>
      </c>
      <c r="E467" s="96"/>
      <c r="F467" s="96"/>
      <c r="G467" s="96">
        <v>1191</v>
      </c>
      <c r="H467" s="97">
        <f>(Table179[[#This Row],[Number of 4-star passenger cars]]+Table179[[#This Row],[Number of 5-star passenger cars]])/Table179[[#This Row],[Number of new passenger cars]]</f>
        <v>1</v>
      </c>
      <c r="I467" s="98">
        <f>+Table179[[#This Row],[Number of 5-star passenger cars]]/Table179[[#This Row],[Number of new passenger cars]]</f>
        <v>1</v>
      </c>
      <c r="J467" s="5"/>
      <c r="K467" s="99"/>
      <c r="L467" s="5"/>
      <c r="M467" s="5"/>
      <c r="N467" s="5"/>
      <c r="O467" s="5"/>
    </row>
    <row r="468" spans="2:15" hidden="1" outlineLevel="1" x14ac:dyDescent="0.3">
      <c r="B468" s="83">
        <v>2020</v>
      </c>
      <c r="C468" s="84" t="s">
        <v>282</v>
      </c>
      <c r="D468" s="96">
        <v>330</v>
      </c>
      <c r="E468" s="96"/>
      <c r="F468" s="96"/>
      <c r="G468" s="96">
        <v>330</v>
      </c>
      <c r="H468" s="97">
        <f>(Table179[[#This Row],[Number of 4-star passenger cars]]+Table179[[#This Row],[Number of 5-star passenger cars]])/Table179[[#This Row],[Number of new passenger cars]]</f>
        <v>1</v>
      </c>
      <c r="I468" s="98">
        <f>+Table179[[#This Row],[Number of 5-star passenger cars]]/Table179[[#This Row],[Number of new passenger cars]]</f>
        <v>1</v>
      </c>
      <c r="J468" s="5"/>
      <c r="K468" s="99"/>
      <c r="L468" s="5"/>
      <c r="M468" s="5"/>
      <c r="N468" s="5"/>
      <c r="O468" s="5"/>
    </row>
    <row r="469" spans="2:15" hidden="1" outlineLevel="1" x14ac:dyDescent="0.3">
      <c r="B469" s="83">
        <v>2020</v>
      </c>
      <c r="C469" s="84" t="s">
        <v>633</v>
      </c>
      <c r="D469" s="96">
        <v>14</v>
      </c>
      <c r="E469" s="96"/>
      <c r="F469" s="96"/>
      <c r="G469" s="96"/>
      <c r="H469" s="97">
        <f>(Table179[[#This Row],[Number of 4-star passenger cars]]+Table179[[#This Row],[Number of 5-star passenger cars]])/Table179[[#This Row],[Number of new passenger cars]]</f>
        <v>0</v>
      </c>
      <c r="I469" s="98">
        <f>+Table179[[#This Row],[Number of 5-star passenger cars]]/Table179[[#This Row],[Number of new passenger cars]]</f>
        <v>0</v>
      </c>
      <c r="J469" s="5"/>
      <c r="K469" s="99"/>
      <c r="L469" s="5"/>
      <c r="M469" s="5"/>
      <c r="N469" s="5"/>
      <c r="O469" s="5"/>
    </row>
    <row r="470" spans="2:15" hidden="1" outlineLevel="1" x14ac:dyDescent="0.3">
      <c r="B470" s="83">
        <v>2020</v>
      </c>
      <c r="C470" s="84" t="s">
        <v>634</v>
      </c>
      <c r="D470" s="96">
        <v>45</v>
      </c>
      <c r="E470" s="96"/>
      <c r="F470" s="96"/>
      <c r="G470" s="96"/>
      <c r="H470" s="97">
        <f>(Table179[[#This Row],[Number of 4-star passenger cars]]+Table179[[#This Row],[Number of 5-star passenger cars]])/Table179[[#This Row],[Number of new passenger cars]]</f>
        <v>0</v>
      </c>
      <c r="I470" s="98">
        <f>+Table179[[#This Row],[Number of 5-star passenger cars]]/Table179[[#This Row],[Number of new passenger cars]]</f>
        <v>0</v>
      </c>
      <c r="J470" s="5"/>
      <c r="K470" s="99"/>
      <c r="L470" s="5"/>
      <c r="M470" s="5"/>
      <c r="N470" s="5"/>
      <c r="O470" s="5"/>
    </row>
    <row r="471" spans="2:15" hidden="1" outlineLevel="1" x14ac:dyDescent="0.3">
      <c r="B471" s="83">
        <v>2020</v>
      </c>
      <c r="C471" s="84" t="s">
        <v>273</v>
      </c>
      <c r="D471" s="96">
        <v>267</v>
      </c>
      <c r="E471" s="96"/>
      <c r="F471" s="96">
        <v>267</v>
      </c>
      <c r="G471" s="96"/>
      <c r="H471" s="97">
        <f>(Table179[[#This Row],[Number of 4-star passenger cars]]+Table179[[#This Row],[Number of 5-star passenger cars]])/Table179[[#This Row],[Number of new passenger cars]]</f>
        <v>1</v>
      </c>
      <c r="I471" s="98">
        <f>+Table179[[#This Row],[Number of 5-star passenger cars]]/Table179[[#This Row],[Number of new passenger cars]]</f>
        <v>0</v>
      </c>
      <c r="J471" s="5"/>
      <c r="K471" s="99"/>
      <c r="L471" s="5"/>
      <c r="M471" s="5"/>
      <c r="N471" s="5"/>
      <c r="O471" s="5"/>
    </row>
    <row r="472" spans="2:15" hidden="1" outlineLevel="1" x14ac:dyDescent="0.3">
      <c r="B472" s="83">
        <v>2020</v>
      </c>
      <c r="C472" s="84" t="s">
        <v>635</v>
      </c>
      <c r="D472" s="96">
        <v>580</v>
      </c>
      <c r="E472" s="96"/>
      <c r="F472" s="96"/>
      <c r="G472" s="96"/>
      <c r="H472" s="97">
        <f>(Table179[[#This Row],[Number of 4-star passenger cars]]+Table179[[#This Row],[Number of 5-star passenger cars]])/Table179[[#This Row],[Number of new passenger cars]]</f>
        <v>0</v>
      </c>
      <c r="I472" s="98">
        <f>+Table179[[#This Row],[Number of 5-star passenger cars]]/Table179[[#This Row],[Number of new passenger cars]]</f>
        <v>0</v>
      </c>
      <c r="J472" s="5"/>
      <c r="K472" s="99"/>
      <c r="L472" s="5"/>
      <c r="M472" s="5"/>
      <c r="N472" s="5"/>
      <c r="O472" s="5"/>
    </row>
    <row r="473" spans="2:15" hidden="1" outlineLevel="1" x14ac:dyDescent="0.3">
      <c r="B473" s="83">
        <v>2020</v>
      </c>
      <c r="C473" s="84" t="s">
        <v>272</v>
      </c>
      <c r="D473" s="96">
        <v>601</v>
      </c>
      <c r="E473" s="96"/>
      <c r="F473" s="96"/>
      <c r="G473" s="96">
        <v>601</v>
      </c>
      <c r="H473" s="97">
        <f>(Table179[[#This Row],[Number of 4-star passenger cars]]+Table179[[#This Row],[Number of 5-star passenger cars]])/Table179[[#This Row],[Number of new passenger cars]]</f>
        <v>1</v>
      </c>
      <c r="I473" s="98">
        <f>+Table179[[#This Row],[Number of 5-star passenger cars]]/Table179[[#This Row],[Number of new passenger cars]]</f>
        <v>1</v>
      </c>
      <c r="J473" s="5"/>
      <c r="K473" s="99"/>
      <c r="L473" s="5"/>
      <c r="M473" s="5"/>
      <c r="N473" s="5"/>
      <c r="O473" s="5"/>
    </row>
    <row r="474" spans="2:15" hidden="1" outlineLevel="1" x14ac:dyDescent="0.3">
      <c r="B474" s="83">
        <v>2020</v>
      </c>
      <c r="C474" s="84" t="s">
        <v>636</v>
      </c>
      <c r="D474" s="96">
        <v>103</v>
      </c>
      <c r="E474" s="96"/>
      <c r="F474" s="96"/>
      <c r="G474" s="96"/>
      <c r="H474" s="97">
        <f>(Table179[[#This Row],[Number of 4-star passenger cars]]+Table179[[#This Row],[Number of 5-star passenger cars]])/Table179[[#This Row],[Number of new passenger cars]]</f>
        <v>0</v>
      </c>
      <c r="I474" s="98">
        <f>+Table179[[#This Row],[Number of 5-star passenger cars]]/Table179[[#This Row],[Number of new passenger cars]]</f>
        <v>0</v>
      </c>
      <c r="J474" s="5"/>
      <c r="K474" s="99"/>
      <c r="L474" s="5"/>
      <c r="M474" s="5"/>
      <c r="N474" s="5"/>
      <c r="O474" s="5"/>
    </row>
    <row r="475" spans="2:15" hidden="1" outlineLevel="1" x14ac:dyDescent="0.3">
      <c r="B475" s="83">
        <v>2020</v>
      </c>
      <c r="C475" s="84" t="s">
        <v>271</v>
      </c>
      <c r="D475" s="96">
        <v>244</v>
      </c>
      <c r="E475" s="96"/>
      <c r="F475" s="96">
        <v>101</v>
      </c>
      <c r="G475" s="96"/>
      <c r="H475" s="97">
        <f>(Table179[[#This Row],[Number of 4-star passenger cars]]+Table179[[#This Row],[Number of 5-star passenger cars]])/Table179[[#This Row],[Number of new passenger cars]]</f>
        <v>0.41393442622950821</v>
      </c>
      <c r="I475" s="98">
        <f>+Table179[[#This Row],[Number of 5-star passenger cars]]/Table179[[#This Row],[Number of new passenger cars]]</f>
        <v>0</v>
      </c>
      <c r="J475" s="5"/>
      <c r="K475" s="99"/>
      <c r="L475" s="5"/>
      <c r="M475" s="5"/>
      <c r="N475" s="5"/>
      <c r="O475" s="5"/>
    </row>
    <row r="476" spans="2:15" hidden="1" outlineLevel="1" x14ac:dyDescent="0.3">
      <c r="B476" s="83">
        <v>2020</v>
      </c>
      <c r="C476" s="84" t="s">
        <v>637</v>
      </c>
      <c r="D476" s="96">
        <v>111</v>
      </c>
      <c r="E476" s="96"/>
      <c r="F476" s="96"/>
      <c r="G476" s="96"/>
      <c r="H476" s="97">
        <f>(Table179[[#This Row],[Number of 4-star passenger cars]]+Table179[[#This Row],[Number of 5-star passenger cars]])/Table179[[#This Row],[Number of new passenger cars]]</f>
        <v>0</v>
      </c>
      <c r="I476" s="98">
        <f>+Table179[[#This Row],[Number of 5-star passenger cars]]/Table179[[#This Row],[Number of new passenger cars]]</f>
        <v>0</v>
      </c>
      <c r="J476" s="5"/>
      <c r="K476" s="99"/>
      <c r="L476" s="5"/>
      <c r="M476" s="5"/>
      <c r="N476" s="5"/>
      <c r="O476" s="5"/>
    </row>
    <row r="477" spans="2:15" hidden="1" outlineLevel="1" x14ac:dyDescent="0.3">
      <c r="B477" s="83">
        <v>2020</v>
      </c>
      <c r="C477" s="84" t="s">
        <v>269</v>
      </c>
      <c r="D477" s="96">
        <v>114</v>
      </c>
      <c r="E477" s="96"/>
      <c r="F477" s="96"/>
      <c r="G477" s="96">
        <v>114</v>
      </c>
      <c r="H477" s="97">
        <f>(Table179[[#This Row],[Number of 4-star passenger cars]]+Table179[[#This Row],[Number of 5-star passenger cars]])/Table179[[#This Row],[Number of new passenger cars]]</f>
        <v>1</v>
      </c>
      <c r="I477" s="98">
        <f>+Table179[[#This Row],[Number of 5-star passenger cars]]/Table179[[#This Row],[Number of new passenger cars]]</f>
        <v>1</v>
      </c>
      <c r="J477" s="5"/>
      <c r="K477" s="99"/>
      <c r="L477" s="5"/>
      <c r="M477" s="5"/>
      <c r="N477" s="5"/>
      <c r="O477" s="5"/>
    </row>
    <row r="478" spans="2:15" hidden="1" outlineLevel="1" x14ac:dyDescent="0.3">
      <c r="B478" s="83">
        <v>2020</v>
      </c>
      <c r="C478" s="84" t="s">
        <v>638</v>
      </c>
      <c r="D478" s="96">
        <v>115</v>
      </c>
      <c r="E478" s="96"/>
      <c r="F478" s="96"/>
      <c r="G478" s="96"/>
      <c r="H478" s="97">
        <f>(Table179[[#This Row],[Number of 4-star passenger cars]]+Table179[[#This Row],[Number of 5-star passenger cars]])/Table179[[#This Row],[Number of new passenger cars]]</f>
        <v>0</v>
      </c>
      <c r="I478" s="98">
        <f>+Table179[[#This Row],[Number of 5-star passenger cars]]/Table179[[#This Row],[Number of new passenger cars]]</f>
        <v>0</v>
      </c>
      <c r="J478" s="5"/>
      <c r="K478" s="99"/>
      <c r="L478" s="5"/>
      <c r="M478" s="5"/>
      <c r="N478" s="5"/>
      <c r="O478" s="5"/>
    </row>
    <row r="479" spans="2:15" hidden="1" outlineLevel="1" x14ac:dyDescent="0.3">
      <c r="B479" s="83">
        <v>2020</v>
      </c>
      <c r="C479" s="84" t="s">
        <v>266</v>
      </c>
      <c r="D479" s="96">
        <v>188</v>
      </c>
      <c r="E479" s="96"/>
      <c r="F479" s="96"/>
      <c r="G479" s="96">
        <v>188</v>
      </c>
      <c r="H479" s="97">
        <f>(Table179[[#This Row],[Number of 4-star passenger cars]]+Table179[[#This Row],[Number of 5-star passenger cars]])/Table179[[#This Row],[Number of new passenger cars]]</f>
        <v>1</v>
      </c>
      <c r="I479" s="98">
        <f>+Table179[[#This Row],[Number of 5-star passenger cars]]/Table179[[#This Row],[Number of new passenger cars]]</f>
        <v>1</v>
      </c>
      <c r="J479" s="5"/>
      <c r="K479" s="99"/>
      <c r="L479" s="5"/>
      <c r="M479" s="5"/>
      <c r="N479" s="5"/>
      <c r="O479" s="5"/>
    </row>
    <row r="480" spans="2:15" hidden="1" outlineLevel="1" x14ac:dyDescent="0.3">
      <c r="B480" s="83">
        <v>2020</v>
      </c>
      <c r="C480" s="84" t="s">
        <v>265</v>
      </c>
      <c r="D480" s="96">
        <v>875</v>
      </c>
      <c r="E480" s="96"/>
      <c r="F480" s="96">
        <v>875</v>
      </c>
      <c r="G480" s="96"/>
      <c r="H480" s="97">
        <f>(Table179[[#This Row],[Number of 4-star passenger cars]]+Table179[[#This Row],[Number of 5-star passenger cars]])/Table179[[#This Row],[Number of new passenger cars]]</f>
        <v>1</v>
      </c>
      <c r="I480" s="98">
        <f>+Table179[[#This Row],[Number of 5-star passenger cars]]/Table179[[#This Row],[Number of new passenger cars]]</f>
        <v>0</v>
      </c>
      <c r="J480" s="5"/>
      <c r="K480" s="99"/>
      <c r="L480" s="5"/>
      <c r="M480" s="5"/>
      <c r="N480" s="5"/>
      <c r="O480" s="5"/>
    </row>
    <row r="481" spans="2:15" hidden="1" outlineLevel="1" x14ac:dyDescent="0.3">
      <c r="B481" s="83">
        <v>2020</v>
      </c>
      <c r="C481" s="84" t="s">
        <v>639</v>
      </c>
      <c r="D481" s="96">
        <v>1</v>
      </c>
      <c r="E481" s="96"/>
      <c r="F481" s="96"/>
      <c r="G481" s="96"/>
      <c r="H481" s="97">
        <f>(Table179[[#This Row],[Number of 4-star passenger cars]]+Table179[[#This Row],[Number of 5-star passenger cars]])/Table179[[#This Row],[Number of new passenger cars]]</f>
        <v>0</v>
      </c>
      <c r="I481" s="98">
        <f>+Table179[[#This Row],[Number of 5-star passenger cars]]/Table179[[#This Row],[Number of new passenger cars]]</f>
        <v>0</v>
      </c>
      <c r="J481" s="5"/>
      <c r="K481" s="99"/>
      <c r="L481" s="5"/>
      <c r="M481" s="5"/>
      <c r="N481" s="5"/>
      <c r="O481" s="5"/>
    </row>
    <row r="482" spans="2:15" hidden="1" outlineLevel="1" x14ac:dyDescent="0.3">
      <c r="B482" s="83">
        <v>2020</v>
      </c>
      <c r="C482" s="84" t="s">
        <v>640</v>
      </c>
      <c r="D482" s="96">
        <v>1</v>
      </c>
      <c r="E482" s="96"/>
      <c r="F482" s="96"/>
      <c r="G482" s="96"/>
      <c r="H482" s="97">
        <f>(Table179[[#This Row],[Number of 4-star passenger cars]]+Table179[[#This Row],[Number of 5-star passenger cars]])/Table179[[#This Row],[Number of new passenger cars]]</f>
        <v>0</v>
      </c>
      <c r="I482" s="98">
        <f>+Table179[[#This Row],[Number of 5-star passenger cars]]/Table179[[#This Row],[Number of new passenger cars]]</f>
        <v>0</v>
      </c>
      <c r="J482" s="5"/>
      <c r="K482" s="99"/>
      <c r="L482" s="5"/>
      <c r="M482" s="5"/>
      <c r="N482" s="5"/>
      <c r="O482" s="5"/>
    </row>
    <row r="483" spans="2:15" hidden="1" outlineLevel="1" x14ac:dyDescent="0.3">
      <c r="B483" s="83">
        <v>2020</v>
      </c>
      <c r="C483" s="84" t="s">
        <v>264</v>
      </c>
      <c r="D483" s="96">
        <v>56</v>
      </c>
      <c r="E483" s="96">
        <v>56</v>
      </c>
      <c r="F483" s="96"/>
      <c r="G483" s="96"/>
      <c r="H483" s="97">
        <f>(Table179[[#This Row],[Number of 4-star passenger cars]]+Table179[[#This Row],[Number of 5-star passenger cars]])/Table179[[#This Row],[Number of new passenger cars]]</f>
        <v>0</v>
      </c>
      <c r="I483" s="98">
        <f>+Table179[[#This Row],[Number of 5-star passenger cars]]/Table179[[#This Row],[Number of new passenger cars]]</f>
        <v>0</v>
      </c>
      <c r="J483" s="5"/>
      <c r="K483" s="99"/>
      <c r="L483" s="5"/>
      <c r="M483" s="5"/>
      <c r="N483" s="5"/>
      <c r="O483" s="5"/>
    </row>
    <row r="484" spans="2:15" hidden="1" outlineLevel="1" x14ac:dyDescent="0.3">
      <c r="B484" s="83">
        <v>2020</v>
      </c>
      <c r="C484" s="84" t="s">
        <v>641</v>
      </c>
      <c r="D484" s="96">
        <v>2</v>
      </c>
      <c r="E484" s="96"/>
      <c r="F484" s="96"/>
      <c r="G484" s="96"/>
      <c r="H484" s="97">
        <f>(Table179[[#This Row],[Number of 4-star passenger cars]]+Table179[[#This Row],[Number of 5-star passenger cars]])/Table179[[#This Row],[Number of new passenger cars]]</f>
        <v>0</v>
      </c>
      <c r="I484" s="98">
        <f>+Table179[[#This Row],[Number of 5-star passenger cars]]/Table179[[#This Row],[Number of new passenger cars]]</f>
        <v>0</v>
      </c>
      <c r="J484" s="5"/>
      <c r="K484" s="99"/>
      <c r="L484" s="5"/>
      <c r="M484" s="5"/>
      <c r="N484" s="5"/>
      <c r="O484" s="5"/>
    </row>
    <row r="485" spans="2:15" hidden="1" outlineLevel="1" x14ac:dyDescent="0.3">
      <c r="B485" s="83">
        <v>2020</v>
      </c>
      <c r="C485" s="84" t="s">
        <v>262</v>
      </c>
      <c r="D485" s="96">
        <v>1891</v>
      </c>
      <c r="E485" s="96"/>
      <c r="F485" s="96"/>
      <c r="G485" s="96">
        <v>1891</v>
      </c>
      <c r="H485" s="97">
        <f>(Table179[[#This Row],[Number of 4-star passenger cars]]+Table179[[#This Row],[Number of 5-star passenger cars]])/Table179[[#This Row],[Number of new passenger cars]]</f>
        <v>1</v>
      </c>
      <c r="I485" s="98">
        <f>+Table179[[#This Row],[Number of 5-star passenger cars]]/Table179[[#This Row],[Number of new passenger cars]]</f>
        <v>1</v>
      </c>
      <c r="J485" s="5"/>
      <c r="K485" s="99"/>
      <c r="L485" s="5"/>
      <c r="M485" s="5"/>
      <c r="N485" s="5"/>
      <c r="O485" s="5"/>
    </row>
    <row r="486" spans="2:15" hidden="1" outlineLevel="1" x14ac:dyDescent="0.3">
      <c r="B486" s="83">
        <v>2020</v>
      </c>
      <c r="C486" s="84" t="s">
        <v>260</v>
      </c>
      <c r="D486" s="96">
        <v>1109</v>
      </c>
      <c r="E486" s="96"/>
      <c r="F486" s="96"/>
      <c r="G486" s="96">
        <v>1109</v>
      </c>
      <c r="H486" s="97">
        <f>(Table179[[#This Row],[Number of 4-star passenger cars]]+Table179[[#This Row],[Number of 5-star passenger cars]])/Table179[[#This Row],[Number of new passenger cars]]</f>
        <v>1</v>
      </c>
      <c r="I486" s="98">
        <f>+Table179[[#This Row],[Number of 5-star passenger cars]]/Table179[[#This Row],[Number of new passenger cars]]</f>
        <v>1</v>
      </c>
      <c r="J486" s="5"/>
      <c r="K486" s="99"/>
      <c r="L486" s="5"/>
      <c r="M486" s="5"/>
      <c r="N486" s="5"/>
      <c r="O486" s="5"/>
    </row>
    <row r="487" spans="2:15" hidden="1" outlineLevel="1" x14ac:dyDescent="0.3">
      <c r="B487" s="83">
        <v>2020</v>
      </c>
      <c r="C487" s="84" t="s">
        <v>258</v>
      </c>
      <c r="D487" s="96">
        <v>1967</v>
      </c>
      <c r="E487" s="96"/>
      <c r="F487" s="96"/>
      <c r="G487" s="96">
        <v>1967</v>
      </c>
      <c r="H487" s="97">
        <f>(Table179[[#This Row],[Number of 4-star passenger cars]]+Table179[[#This Row],[Number of 5-star passenger cars]])/Table179[[#This Row],[Number of new passenger cars]]</f>
        <v>1</v>
      </c>
      <c r="I487" s="98">
        <f>+Table179[[#This Row],[Number of 5-star passenger cars]]/Table179[[#This Row],[Number of new passenger cars]]</f>
        <v>1</v>
      </c>
      <c r="J487" s="5"/>
      <c r="K487" s="99"/>
      <c r="L487" s="5"/>
      <c r="M487" s="5"/>
      <c r="N487" s="5"/>
      <c r="O487" s="5"/>
    </row>
    <row r="488" spans="2:15" hidden="1" outlineLevel="1" x14ac:dyDescent="0.3">
      <c r="B488" s="83">
        <v>2020</v>
      </c>
      <c r="C488" s="84" t="s">
        <v>253</v>
      </c>
      <c r="D488" s="96">
        <v>2158</v>
      </c>
      <c r="E488" s="96"/>
      <c r="F488" s="96"/>
      <c r="G488" s="96">
        <v>2158</v>
      </c>
      <c r="H488" s="97">
        <f>(Table179[[#This Row],[Number of 4-star passenger cars]]+Table179[[#This Row],[Number of 5-star passenger cars]])/Table179[[#This Row],[Number of new passenger cars]]</f>
        <v>1</v>
      </c>
      <c r="I488" s="98">
        <f>+Table179[[#This Row],[Number of 5-star passenger cars]]/Table179[[#This Row],[Number of new passenger cars]]</f>
        <v>1</v>
      </c>
      <c r="J488" s="5"/>
      <c r="K488" s="99"/>
      <c r="L488" s="5"/>
      <c r="M488" s="5"/>
      <c r="N488" s="5"/>
      <c r="O488" s="5"/>
    </row>
    <row r="489" spans="2:15" hidden="1" outlineLevel="1" x14ac:dyDescent="0.3">
      <c r="B489" s="83">
        <v>2020</v>
      </c>
      <c r="C489" s="84" t="s">
        <v>252</v>
      </c>
      <c r="D489" s="96">
        <v>128</v>
      </c>
      <c r="E489" s="96"/>
      <c r="F489" s="96"/>
      <c r="G489" s="96">
        <v>128</v>
      </c>
      <c r="H489" s="97">
        <f>(Table179[[#This Row],[Number of 4-star passenger cars]]+Table179[[#This Row],[Number of 5-star passenger cars]])/Table179[[#This Row],[Number of new passenger cars]]</f>
        <v>1</v>
      </c>
      <c r="I489" s="98">
        <f>+Table179[[#This Row],[Number of 5-star passenger cars]]/Table179[[#This Row],[Number of new passenger cars]]</f>
        <v>1</v>
      </c>
      <c r="J489" s="5"/>
      <c r="K489" s="99"/>
      <c r="L489" s="5"/>
      <c r="M489" s="5"/>
      <c r="N489" s="5"/>
      <c r="O489" s="5"/>
    </row>
    <row r="490" spans="2:15" hidden="1" outlineLevel="1" x14ac:dyDescent="0.3">
      <c r="B490" s="83">
        <v>2020</v>
      </c>
      <c r="C490" s="84" t="s">
        <v>248</v>
      </c>
      <c r="D490" s="96">
        <v>964</v>
      </c>
      <c r="E490" s="96"/>
      <c r="F490" s="96"/>
      <c r="G490" s="96">
        <v>964</v>
      </c>
      <c r="H490" s="97">
        <f>(Table179[[#This Row],[Number of 4-star passenger cars]]+Table179[[#This Row],[Number of 5-star passenger cars]])/Table179[[#This Row],[Number of new passenger cars]]</f>
        <v>1</v>
      </c>
      <c r="I490" s="98">
        <f>+Table179[[#This Row],[Number of 5-star passenger cars]]/Table179[[#This Row],[Number of new passenger cars]]</f>
        <v>1</v>
      </c>
      <c r="J490" s="5"/>
      <c r="K490" s="99"/>
      <c r="L490" s="5"/>
      <c r="M490" s="5"/>
      <c r="N490" s="5"/>
      <c r="O490" s="5"/>
    </row>
    <row r="491" spans="2:15" hidden="1" outlineLevel="1" x14ac:dyDescent="0.3">
      <c r="B491" s="83">
        <v>2020</v>
      </c>
      <c r="C491" s="84" t="s">
        <v>247</v>
      </c>
      <c r="D491" s="96">
        <v>21</v>
      </c>
      <c r="E491" s="96"/>
      <c r="F491" s="96">
        <v>21</v>
      </c>
      <c r="G491" s="96"/>
      <c r="H491" s="97">
        <f>(Table179[[#This Row],[Number of 4-star passenger cars]]+Table179[[#This Row],[Number of 5-star passenger cars]])/Table179[[#This Row],[Number of new passenger cars]]</f>
        <v>1</v>
      </c>
      <c r="I491" s="98">
        <f>+Table179[[#This Row],[Number of 5-star passenger cars]]/Table179[[#This Row],[Number of new passenger cars]]</f>
        <v>0</v>
      </c>
      <c r="J491" s="5"/>
      <c r="K491" s="99"/>
      <c r="L491" s="5"/>
      <c r="M491" s="5"/>
      <c r="N491" s="5"/>
      <c r="O491" s="5"/>
    </row>
    <row r="492" spans="2:15" hidden="1" outlineLevel="1" x14ac:dyDescent="0.3">
      <c r="B492" s="83">
        <v>2020</v>
      </c>
      <c r="C492" s="84" t="s">
        <v>246</v>
      </c>
      <c r="D492" s="96">
        <v>1998</v>
      </c>
      <c r="E492" s="96"/>
      <c r="F492" s="96">
        <v>1998</v>
      </c>
      <c r="G492" s="96"/>
      <c r="H492" s="97">
        <f>(Table179[[#This Row],[Number of 4-star passenger cars]]+Table179[[#This Row],[Number of 5-star passenger cars]])/Table179[[#This Row],[Number of new passenger cars]]</f>
        <v>1</v>
      </c>
      <c r="I492" s="98">
        <f>+Table179[[#This Row],[Number of 5-star passenger cars]]/Table179[[#This Row],[Number of new passenger cars]]</f>
        <v>0</v>
      </c>
      <c r="J492" s="5"/>
      <c r="K492" s="99"/>
      <c r="L492" s="5"/>
      <c r="M492" s="5"/>
      <c r="N492" s="5"/>
      <c r="O492" s="5"/>
    </row>
    <row r="493" spans="2:15" hidden="1" outlineLevel="1" x14ac:dyDescent="0.3">
      <c r="B493" s="83">
        <v>2020</v>
      </c>
      <c r="C493" s="84" t="s">
        <v>245</v>
      </c>
      <c r="D493" s="96">
        <v>972</v>
      </c>
      <c r="E493" s="96"/>
      <c r="F493" s="96"/>
      <c r="G493" s="96">
        <v>972</v>
      </c>
      <c r="H493" s="97">
        <f>(Table179[[#This Row],[Number of 4-star passenger cars]]+Table179[[#This Row],[Number of 5-star passenger cars]])/Table179[[#This Row],[Number of new passenger cars]]</f>
        <v>1</v>
      </c>
      <c r="I493" s="98">
        <f>+Table179[[#This Row],[Number of 5-star passenger cars]]/Table179[[#This Row],[Number of new passenger cars]]</f>
        <v>1</v>
      </c>
      <c r="J493" s="5"/>
      <c r="K493" s="99"/>
      <c r="L493" s="5"/>
      <c r="M493" s="5"/>
      <c r="N493" s="5"/>
      <c r="O493" s="5"/>
    </row>
    <row r="494" spans="2:15" hidden="1" outlineLevel="1" x14ac:dyDescent="0.3">
      <c r="B494" s="83">
        <v>2020</v>
      </c>
      <c r="C494" s="84" t="s">
        <v>244</v>
      </c>
      <c r="D494" s="96">
        <v>347</v>
      </c>
      <c r="E494" s="96"/>
      <c r="F494" s="96"/>
      <c r="G494" s="96">
        <v>347</v>
      </c>
      <c r="H494" s="97">
        <f>(Table179[[#This Row],[Number of 4-star passenger cars]]+Table179[[#This Row],[Number of 5-star passenger cars]])/Table179[[#This Row],[Number of new passenger cars]]</f>
        <v>1</v>
      </c>
      <c r="I494" s="98">
        <f>+Table179[[#This Row],[Number of 5-star passenger cars]]/Table179[[#This Row],[Number of new passenger cars]]</f>
        <v>1</v>
      </c>
      <c r="J494" s="5"/>
      <c r="K494" s="99"/>
      <c r="L494" s="5"/>
      <c r="M494" s="5"/>
      <c r="N494" s="5"/>
      <c r="O494" s="5"/>
    </row>
    <row r="495" spans="2:15" hidden="1" outlineLevel="1" x14ac:dyDescent="0.3">
      <c r="B495" s="83">
        <v>2020</v>
      </c>
      <c r="C495" s="84" t="s">
        <v>243</v>
      </c>
      <c r="D495" s="96">
        <v>234</v>
      </c>
      <c r="E495" s="96"/>
      <c r="F495" s="96"/>
      <c r="G495" s="96">
        <v>234</v>
      </c>
      <c r="H495" s="97">
        <f>(Table179[[#This Row],[Number of 4-star passenger cars]]+Table179[[#This Row],[Number of 5-star passenger cars]])/Table179[[#This Row],[Number of new passenger cars]]</f>
        <v>1</v>
      </c>
      <c r="I495" s="98">
        <f>+Table179[[#This Row],[Number of 5-star passenger cars]]/Table179[[#This Row],[Number of new passenger cars]]</f>
        <v>1</v>
      </c>
      <c r="J495" s="5"/>
      <c r="K495" s="99"/>
      <c r="L495" s="5"/>
      <c r="M495" s="5"/>
      <c r="N495" s="5"/>
      <c r="O495" s="5"/>
    </row>
    <row r="496" spans="2:15" hidden="1" outlineLevel="1" x14ac:dyDescent="0.3">
      <c r="B496" s="83">
        <v>2020</v>
      </c>
      <c r="C496" s="84" t="s">
        <v>241</v>
      </c>
      <c r="D496" s="96">
        <v>669</v>
      </c>
      <c r="E496" s="96"/>
      <c r="F496" s="96">
        <v>669</v>
      </c>
      <c r="G496" s="96"/>
      <c r="H496" s="97">
        <f>(Table179[[#This Row],[Number of 4-star passenger cars]]+Table179[[#This Row],[Number of 5-star passenger cars]])/Table179[[#This Row],[Number of new passenger cars]]</f>
        <v>1</v>
      </c>
      <c r="I496" s="98">
        <f>+Table179[[#This Row],[Number of 5-star passenger cars]]/Table179[[#This Row],[Number of new passenger cars]]</f>
        <v>0</v>
      </c>
      <c r="J496" s="5"/>
      <c r="K496" s="99"/>
      <c r="L496" s="5"/>
      <c r="M496" s="5"/>
      <c r="N496" s="5"/>
      <c r="O496" s="5"/>
    </row>
    <row r="497" spans="2:15" hidden="1" outlineLevel="1" x14ac:dyDescent="0.3">
      <c r="B497" s="83">
        <v>2020</v>
      </c>
      <c r="C497" s="84" t="s">
        <v>240</v>
      </c>
      <c r="D497" s="96">
        <v>4781</v>
      </c>
      <c r="E497" s="96"/>
      <c r="F497" s="96"/>
      <c r="G497" s="96">
        <v>4781</v>
      </c>
      <c r="H497" s="97">
        <f>(Table179[[#This Row],[Number of 4-star passenger cars]]+Table179[[#This Row],[Number of 5-star passenger cars]])/Table179[[#This Row],[Number of new passenger cars]]</f>
        <v>1</v>
      </c>
      <c r="I497" s="98">
        <f>+Table179[[#This Row],[Number of 5-star passenger cars]]/Table179[[#This Row],[Number of new passenger cars]]</f>
        <v>1</v>
      </c>
      <c r="J497" s="5"/>
      <c r="K497" s="99"/>
      <c r="L497" s="5"/>
      <c r="M497" s="5"/>
      <c r="N497" s="5"/>
      <c r="O497" s="5"/>
    </row>
    <row r="498" spans="2:15" hidden="1" outlineLevel="1" x14ac:dyDescent="0.3">
      <c r="B498" s="83">
        <v>2020</v>
      </c>
      <c r="C498" s="84" t="s">
        <v>238</v>
      </c>
      <c r="D498" s="96">
        <v>3903</v>
      </c>
      <c r="E498" s="96"/>
      <c r="F498" s="96">
        <v>3882</v>
      </c>
      <c r="G498" s="96"/>
      <c r="H498" s="97">
        <f>(Table179[[#This Row],[Number of 4-star passenger cars]]+Table179[[#This Row],[Number of 5-star passenger cars]])/Table179[[#This Row],[Number of new passenger cars]]</f>
        <v>0.99461952344350502</v>
      </c>
      <c r="I498" s="98">
        <f>+Table179[[#This Row],[Number of 5-star passenger cars]]/Table179[[#This Row],[Number of new passenger cars]]</f>
        <v>0</v>
      </c>
      <c r="J498" s="5"/>
      <c r="K498" s="99"/>
      <c r="L498" s="5"/>
      <c r="M498" s="5"/>
      <c r="N498" s="5"/>
      <c r="O498" s="5"/>
    </row>
    <row r="499" spans="2:15" hidden="1" outlineLevel="1" x14ac:dyDescent="0.3">
      <c r="B499" s="83">
        <v>2020</v>
      </c>
      <c r="C499" s="84" t="s">
        <v>236</v>
      </c>
      <c r="D499" s="96">
        <v>2051</v>
      </c>
      <c r="E499" s="96"/>
      <c r="F499" s="96"/>
      <c r="G499" s="96">
        <v>2051</v>
      </c>
      <c r="H499" s="97">
        <f>(Table179[[#This Row],[Number of 4-star passenger cars]]+Table179[[#This Row],[Number of 5-star passenger cars]])/Table179[[#This Row],[Number of new passenger cars]]</f>
        <v>1</v>
      </c>
      <c r="I499" s="98">
        <f>+Table179[[#This Row],[Number of 5-star passenger cars]]/Table179[[#This Row],[Number of new passenger cars]]</f>
        <v>1</v>
      </c>
      <c r="J499" s="5"/>
      <c r="K499" s="99"/>
      <c r="L499" s="5"/>
      <c r="M499" s="5"/>
      <c r="N499" s="5"/>
      <c r="O499" s="5"/>
    </row>
    <row r="500" spans="2:15" hidden="1" outlineLevel="1" x14ac:dyDescent="0.3">
      <c r="B500" s="83">
        <v>2020</v>
      </c>
      <c r="C500" s="84" t="s">
        <v>234</v>
      </c>
      <c r="D500" s="96">
        <v>2519</v>
      </c>
      <c r="E500" s="96"/>
      <c r="F500" s="96"/>
      <c r="G500" s="96">
        <v>2519</v>
      </c>
      <c r="H500" s="97">
        <f>(Table179[[#This Row],[Number of 4-star passenger cars]]+Table179[[#This Row],[Number of 5-star passenger cars]])/Table179[[#This Row],[Number of new passenger cars]]</f>
        <v>1</v>
      </c>
      <c r="I500" s="98">
        <f>+Table179[[#This Row],[Number of 5-star passenger cars]]/Table179[[#This Row],[Number of new passenger cars]]</f>
        <v>1</v>
      </c>
      <c r="J500" s="5"/>
      <c r="K500" s="99"/>
      <c r="L500" s="5"/>
      <c r="M500" s="5"/>
      <c r="N500" s="5"/>
      <c r="O500" s="5"/>
    </row>
    <row r="501" spans="2:15" hidden="1" outlineLevel="1" x14ac:dyDescent="0.3">
      <c r="B501" s="83">
        <v>2020</v>
      </c>
      <c r="C501" s="84" t="s">
        <v>233</v>
      </c>
      <c r="D501" s="96">
        <v>809</v>
      </c>
      <c r="E501" s="96"/>
      <c r="F501" s="96"/>
      <c r="G501" s="96">
        <v>809</v>
      </c>
      <c r="H501" s="97">
        <f>(Table179[[#This Row],[Number of 4-star passenger cars]]+Table179[[#This Row],[Number of 5-star passenger cars]])/Table179[[#This Row],[Number of new passenger cars]]</f>
        <v>1</v>
      </c>
      <c r="I501" s="98">
        <f>+Table179[[#This Row],[Number of 5-star passenger cars]]/Table179[[#This Row],[Number of new passenger cars]]</f>
        <v>1</v>
      </c>
      <c r="J501" s="5"/>
      <c r="K501" s="99"/>
      <c r="L501" s="5"/>
      <c r="M501" s="5"/>
      <c r="N501" s="5"/>
      <c r="O501" s="5"/>
    </row>
    <row r="502" spans="2:15" hidden="1" outlineLevel="1" x14ac:dyDescent="0.3">
      <c r="B502" s="83">
        <v>2020</v>
      </c>
      <c r="C502" s="84" t="s">
        <v>232</v>
      </c>
      <c r="D502" s="96">
        <v>769</v>
      </c>
      <c r="E502" s="96"/>
      <c r="F502" s="96"/>
      <c r="G502" s="96">
        <v>769</v>
      </c>
      <c r="H502" s="97">
        <f>(Table179[[#This Row],[Number of 4-star passenger cars]]+Table179[[#This Row],[Number of 5-star passenger cars]])/Table179[[#This Row],[Number of new passenger cars]]</f>
        <v>1</v>
      </c>
      <c r="I502" s="98">
        <f>+Table179[[#This Row],[Number of 5-star passenger cars]]/Table179[[#This Row],[Number of new passenger cars]]</f>
        <v>1</v>
      </c>
      <c r="J502" s="5"/>
      <c r="K502" s="99"/>
      <c r="L502" s="5"/>
      <c r="M502" s="5"/>
      <c r="N502" s="5"/>
      <c r="O502" s="5"/>
    </row>
    <row r="503" spans="2:15" hidden="1" outlineLevel="1" x14ac:dyDescent="0.3">
      <c r="B503" s="83">
        <v>2020</v>
      </c>
      <c r="C503" s="84" t="s">
        <v>642</v>
      </c>
      <c r="D503" s="96">
        <v>6</v>
      </c>
      <c r="E503" s="96"/>
      <c r="F503" s="96"/>
      <c r="G503" s="96"/>
      <c r="H503" s="97">
        <f>(Table179[[#This Row],[Number of 4-star passenger cars]]+Table179[[#This Row],[Number of 5-star passenger cars]])/Table179[[#This Row],[Number of new passenger cars]]</f>
        <v>0</v>
      </c>
      <c r="I503" s="98">
        <f>+Table179[[#This Row],[Number of 5-star passenger cars]]/Table179[[#This Row],[Number of new passenger cars]]</f>
        <v>0</v>
      </c>
      <c r="J503" s="5"/>
      <c r="K503" s="99"/>
      <c r="L503" s="5"/>
      <c r="M503" s="5"/>
      <c r="N503" s="5"/>
      <c r="O503" s="5"/>
    </row>
    <row r="504" spans="2:15" hidden="1" outlineLevel="1" x14ac:dyDescent="0.3">
      <c r="B504" s="83">
        <v>2020</v>
      </c>
      <c r="C504" s="84" t="s">
        <v>231</v>
      </c>
      <c r="D504" s="96">
        <v>4</v>
      </c>
      <c r="E504" s="96">
        <v>4</v>
      </c>
      <c r="F504" s="96"/>
      <c r="G504" s="96"/>
      <c r="H504" s="97">
        <f>(Table179[[#This Row],[Number of 4-star passenger cars]]+Table179[[#This Row],[Number of 5-star passenger cars]])/Table179[[#This Row],[Number of new passenger cars]]</f>
        <v>0</v>
      </c>
      <c r="I504" s="98">
        <f>+Table179[[#This Row],[Number of 5-star passenger cars]]/Table179[[#This Row],[Number of new passenger cars]]</f>
        <v>0</v>
      </c>
      <c r="J504" s="5"/>
      <c r="K504" s="99"/>
      <c r="L504" s="5"/>
      <c r="M504" s="5"/>
      <c r="N504" s="5"/>
      <c r="O504" s="5"/>
    </row>
    <row r="505" spans="2:15" hidden="1" outlineLevel="1" x14ac:dyDescent="0.3">
      <c r="B505" s="83">
        <v>2020</v>
      </c>
      <c r="C505" s="84" t="s">
        <v>230</v>
      </c>
      <c r="D505" s="96">
        <v>137</v>
      </c>
      <c r="E505" s="96"/>
      <c r="F505" s="96">
        <v>136</v>
      </c>
      <c r="G505" s="96"/>
      <c r="H505" s="97">
        <f>(Table179[[#This Row],[Number of 4-star passenger cars]]+Table179[[#This Row],[Number of 5-star passenger cars]])/Table179[[#This Row],[Number of new passenger cars]]</f>
        <v>0.99270072992700731</v>
      </c>
      <c r="I505" s="98">
        <f>+Table179[[#This Row],[Number of 5-star passenger cars]]/Table179[[#This Row],[Number of new passenger cars]]</f>
        <v>0</v>
      </c>
      <c r="J505" s="5"/>
      <c r="K505" s="99"/>
      <c r="L505" s="5"/>
      <c r="M505" s="5"/>
      <c r="N505" s="5"/>
      <c r="O505" s="5"/>
    </row>
    <row r="506" spans="2:15" hidden="1" outlineLevel="1" x14ac:dyDescent="0.3">
      <c r="B506" s="83">
        <v>2020</v>
      </c>
      <c r="C506" s="84" t="s">
        <v>643</v>
      </c>
      <c r="D506" s="96">
        <v>123</v>
      </c>
      <c r="E506" s="96"/>
      <c r="F506" s="96"/>
      <c r="G506" s="96"/>
      <c r="H506" s="97">
        <f>(Table179[[#This Row],[Number of 4-star passenger cars]]+Table179[[#This Row],[Number of 5-star passenger cars]])/Table179[[#This Row],[Number of new passenger cars]]</f>
        <v>0</v>
      </c>
      <c r="I506" s="98">
        <f>+Table179[[#This Row],[Number of 5-star passenger cars]]/Table179[[#This Row],[Number of new passenger cars]]</f>
        <v>0</v>
      </c>
      <c r="J506" s="5"/>
      <c r="K506" s="99"/>
      <c r="L506" s="5"/>
      <c r="M506" s="5"/>
      <c r="N506" s="5"/>
      <c r="O506" s="5"/>
    </row>
    <row r="507" spans="2:15" hidden="1" outlineLevel="1" x14ac:dyDescent="0.3">
      <c r="B507" s="83">
        <v>2020</v>
      </c>
      <c r="C507" s="84" t="s">
        <v>644</v>
      </c>
      <c r="D507" s="96">
        <v>32</v>
      </c>
      <c r="E507" s="96"/>
      <c r="F507" s="96"/>
      <c r="G507" s="96"/>
      <c r="H507" s="97">
        <f>(Table179[[#This Row],[Number of 4-star passenger cars]]+Table179[[#This Row],[Number of 5-star passenger cars]])/Table179[[#This Row],[Number of new passenger cars]]</f>
        <v>0</v>
      </c>
      <c r="I507" s="98">
        <f>+Table179[[#This Row],[Number of 5-star passenger cars]]/Table179[[#This Row],[Number of new passenger cars]]</f>
        <v>0</v>
      </c>
      <c r="J507" s="5"/>
      <c r="K507" s="99"/>
      <c r="L507" s="5"/>
      <c r="M507" s="5"/>
      <c r="N507" s="5"/>
      <c r="O507" s="5"/>
    </row>
    <row r="508" spans="2:15" hidden="1" outlineLevel="1" x14ac:dyDescent="0.3">
      <c r="B508" s="83">
        <v>2020</v>
      </c>
      <c r="C508" s="84" t="s">
        <v>225</v>
      </c>
      <c r="D508" s="96">
        <v>337</v>
      </c>
      <c r="E508" s="96"/>
      <c r="F508" s="96"/>
      <c r="G508" s="96">
        <v>337</v>
      </c>
      <c r="H508" s="97">
        <f>(Table179[[#This Row],[Number of 4-star passenger cars]]+Table179[[#This Row],[Number of 5-star passenger cars]])/Table179[[#This Row],[Number of new passenger cars]]</f>
        <v>1</v>
      </c>
      <c r="I508" s="98">
        <f>+Table179[[#This Row],[Number of 5-star passenger cars]]/Table179[[#This Row],[Number of new passenger cars]]</f>
        <v>1</v>
      </c>
      <c r="J508" s="5"/>
      <c r="K508" s="99"/>
      <c r="L508" s="5"/>
      <c r="M508" s="5"/>
      <c r="N508" s="5"/>
      <c r="O508" s="5"/>
    </row>
    <row r="509" spans="2:15" hidden="1" outlineLevel="1" x14ac:dyDescent="0.3">
      <c r="B509" s="83">
        <v>2020</v>
      </c>
      <c r="C509" s="84" t="s">
        <v>645</v>
      </c>
      <c r="D509" s="96">
        <v>21</v>
      </c>
      <c r="E509" s="96"/>
      <c r="F509" s="96"/>
      <c r="G509" s="96"/>
      <c r="H509" s="97">
        <f>(Table179[[#This Row],[Number of 4-star passenger cars]]+Table179[[#This Row],[Number of 5-star passenger cars]])/Table179[[#This Row],[Number of new passenger cars]]</f>
        <v>0</v>
      </c>
      <c r="I509" s="98">
        <f>+Table179[[#This Row],[Number of 5-star passenger cars]]/Table179[[#This Row],[Number of new passenger cars]]</f>
        <v>0</v>
      </c>
      <c r="J509" s="5"/>
      <c r="K509" s="99"/>
      <c r="L509" s="5"/>
      <c r="M509" s="5"/>
      <c r="N509" s="5"/>
      <c r="O509" s="5"/>
    </row>
    <row r="510" spans="2:15" hidden="1" outlineLevel="1" x14ac:dyDescent="0.3">
      <c r="B510" s="83">
        <v>2020</v>
      </c>
      <c r="C510" s="84" t="s">
        <v>223</v>
      </c>
      <c r="D510" s="96">
        <v>85</v>
      </c>
      <c r="E510" s="96"/>
      <c r="F510" s="96"/>
      <c r="G510" s="96">
        <v>85</v>
      </c>
      <c r="H510" s="97">
        <f>(Table179[[#This Row],[Number of 4-star passenger cars]]+Table179[[#This Row],[Number of 5-star passenger cars]])/Table179[[#This Row],[Number of new passenger cars]]</f>
        <v>1</v>
      </c>
      <c r="I510" s="98">
        <f>+Table179[[#This Row],[Number of 5-star passenger cars]]/Table179[[#This Row],[Number of new passenger cars]]</f>
        <v>1</v>
      </c>
      <c r="J510" s="5"/>
      <c r="K510" s="99"/>
      <c r="L510" s="5"/>
      <c r="M510" s="5"/>
      <c r="N510" s="5"/>
      <c r="O510" s="5"/>
    </row>
    <row r="511" spans="2:15" hidden="1" outlineLevel="1" x14ac:dyDescent="0.3">
      <c r="B511" s="83">
        <v>2020</v>
      </c>
      <c r="C511" s="84" t="s">
        <v>646</v>
      </c>
      <c r="D511" s="96">
        <v>94</v>
      </c>
      <c r="E511" s="96"/>
      <c r="F511" s="96"/>
      <c r="G511" s="96"/>
      <c r="H511" s="97">
        <f>(Table179[[#This Row],[Number of 4-star passenger cars]]+Table179[[#This Row],[Number of 5-star passenger cars]])/Table179[[#This Row],[Number of new passenger cars]]</f>
        <v>0</v>
      </c>
      <c r="I511" s="98">
        <f>+Table179[[#This Row],[Number of 5-star passenger cars]]/Table179[[#This Row],[Number of new passenger cars]]</f>
        <v>0</v>
      </c>
      <c r="J511" s="5"/>
      <c r="K511" s="99"/>
      <c r="L511" s="5"/>
      <c r="M511" s="5"/>
      <c r="N511" s="5"/>
      <c r="O511" s="5"/>
    </row>
    <row r="512" spans="2:15" hidden="1" outlineLevel="1" x14ac:dyDescent="0.3">
      <c r="B512" s="83">
        <v>2020</v>
      </c>
      <c r="C512" s="84" t="s">
        <v>222</v>
      </c>
      <c r="D512" s="96">
        <v>151</v>
      </c>
      <c r="E512" s="96"/>
      <c r="F512" s="96"/>
      <c r="G512" s="96">
        <v>151</v>
      </c>
      <c r="H512" s="97">
        <f>(Table179[[#This Row],[Number of 4-star passenger cars]]+Table179[[#This Row],[Number of 5-star passenger cars]])/Table179[[#This Row],[Number of new passenger cars]]</f>
        <v>1</v>
      </c>
      <c r="I512" s="98">
        <f>+Table179[[#This Row],[Number of 5-star passenger cars]]/Table179[[#This Row],[Number of new passenger cars]]</f>
        <v>1</v>
      </c>
      <c r="J512" s="5"/>
      <c r="K512" s="99"/>
      <c r="L512" s="5"/>
      <c r="M512" s="5"/>
      <c r="N512" s="5"/>
      <c r="O512" s="5"/>
    </row>
    <row r="513" spans="2:15" hidden="1" outlineLevel="1" x14ac:dyDescent="0.3">
      <c r="B513" s="83">
        <v>2020</v>
      </c>
      <c r="C513" s="84" t="s">
        <v>219</v>
      </c>
      <c r="D513" s="96">
        <v>4231</v>
      </c>
      <c r="E513" s="96"/>
      <c r="F513" s="96"/>
      <c r="G513" s="96">
        <v>4159</v>
      </c>
      <c r="H513" s="97">
        <f>(Table179[[#This Row],[Number of 4-star passenger cars]]+Table179[[#This Row],[Number of 5-star passenger cars]])/Table179[[#This Row],[Number of new passenger cars]]</f>
        <v>0.9829827463956512</v>
      </c>
      <c r="I513" s="98">
        <f>+Table179[[#This Row],[Number of 5-star passenger cars]]/Table179[[#This Row],[Number of new passenger cars]]</f>
        <v>0.9829827463956512</v>
      </c>
      <c r="J513" s="5"/>
      <c r="K513" s="99"/>
      <c r="L513" s="5"/>
      <c r="M513" s="5"/>
      <c r="N513" s="5"/>
      <c r="O513" s="5"/>
    </row>
    <row r="514" spans="2:15" hidden="1" outlineLevel="1" x14ac:dyDescent="0.3">
      <c r="B514" s="83">
        <v>2020</v>
      </c>
      <c r="C514" s="84" t="s">
        <v>217</v>
      </c>
      <c r="D514" s="96">
        <v>7993</v>
      </c>
      <c r="E514" s="96"/>
      <c r="F514" s="96"/>
      <c r="G514" s="96">
        <v>6804</v>
      </c>
      <c r="H514" s="97">
        <f>(Table179[[#This Row],[Number of 4-star passenger cars]]+Table179[[#This Row],[Number of 5-star passenger cars]])/Table179[[#This Row],[Number of new passenger cars]]</f>
        <v>0.85124483923433003</v>
      </c>
      <c r="I514" s="98">
        <f>+Table179[[#This Row],[Number of 5-star passenger cars]]/Table179[[#This Row],[Number of new passenger cars]]</f>
        <v>0.85124483923433003</v>
      </c>
      <c r="J514" s="5"/>
      <c r="K514" s="99"/>
      <c r="L514" s="5"/>
      <c r="M514" s="5"/>
      <c r="N514" s="5"/>
      <c r="O514" s="5"/>
    </row>
    <row r="515" spans="2:15" hidden="1" outlineLevel="1" x14ac:dyDescent="0.3">
      <c r="B515" s="83">
        <v>2020</v>
      </c>
      <c r="C515" s="84" t="s">
        <v>215</v>
      </c>
      <c r="D515" s="96">
        <v>19</v>
      </c>
      <c r="E515" s="96"/>
      <c r="F515" s="96"/>
      <c r="G515" s="96">
        <v>19</v>
      </c>
      <c r="H515" s="97">
        <f>(Table179[[#This Row],[Number of 4-star passenger cars]]+Table179[[#This Row],[Number of 5-star passenger cars]])/Table179[[#This Row],[Number of new passenger cars]]</f>
        <v>1</v>
      </c>
      <c r="I515" s="98">
        <f>+Table179[[#This Row],[Number of 5-star passenger cars]]/Table179[[#This Row],[Number of new passenger cars]]</f>
        <v>1</v>
      </c>
      <c r="J515" s="5"/>
      <c r="K515" s="99"/>
      <c r="L515" s="5"/>
      <c r="M515" s="5"/>
      <c r="N515" s="5"/>
      <c r="O515" s="5"/>
    </row>
    <row r="516" spans="2:15" hidden="1" outlineLevel="1" x14ac:dyDescent="0.3">
      <c r="B516" s="83">
        <v>2020</v>
      </c>
      <c r="C516" s="84" t="s">
        <v>213</v>
      </c>
      <c r="D516" s="96">
        <v>760</v>
      </c>
      <c r="E516" s="96"/>
      <c r="F516" s="96"/>
      <c r="G516" s="96">
        <v>760</v>
      </c>
      <c r="H516" s="97">
        <f>(Table179[[#This Row],[Number of 4-star passenger cars]]+Table179[[#This Row],[Number of 5-star passenger cars]])/Table179[[#This Row],[Number of new passenger cars]]</f>
        <v>1</v>
      </c>
      <c r="I516" s="98">
        <f>+Table179[[#This Row],[Number of 5-star passenger cars]]/Table179[[#This Row],[Number of new passenger cars]]</f>
        <v>1</v>
      </c>
      <c r="J516" s="5"/>
      <c r="K516" s="99"/>
      <c r="L516" s="5"/>
      <c r="M516" s="5"/>
      <c r="N516" s="5"/>
      <c r="O516" s="5"/>
    </row>
    <row r="517" spans="2:15" hidden="1" outlineLevel="1" x14ac:dyDescent="0.3">
      <c r="B517" s="83">
        <v>2020</v>
      </c>
      <c r="C517" s="84" t="s">
        <v>647</v>
      </c>
      <c r="D517" s="96">
        <v>2</v>
      </c>
      <c r="E517" s="96"/>
      <c r="F517" s="96"/>
      <c r="G517" s="96"/>
      <c r="H517" s="97">
        <f>(Table179[[#This Row],[Number of 4-star passenger cars]]+Table179[[#This Row],[Number of 5-star passenger cars]])/Table179[[#This Row],[Number of new passenger cars]]</f>
        <v>0</v>
      </c>
      <c r="I517" s="98">
        <f>+Table179[[#This Row],[Number of 5-star passenger cars]]/Table179[[#This Row],[Number of new passenger cars]]</f>
        <v>0</v>
      </c>
      <c r="J517" s="5"/>
      <c r="K517" s="99"/>
      <c r="L517" s="5"/>
      <c r="M517" s="5"/>
      <c r="N517" s="5"/>
      <c r="O517" s="5"/>
    </row>
    <row r="518" spans="2:15" hidden="1" outlineLevel="1" x14ac:dyDescent="0.3">
      <c r="B518" s="83">
        <v>2020</v>
      </c>
      <c r="C518" s="84" t="s">
        <v>212</v>
      </c>
      <c r="D518" s="96">
        <v>14</v>
      </c>
      <c r="E518" s="96"/>
      <c r="F518" s="96"/>
      <c r="G518" s="96">
        <v>14</v>
      </c>
      <c r="H518" s="97">
        <f>(Table179[[#This Row],[Number of 4-star passenger cars]]+Table179[[#This Row],[Number of 5-star passenger cars]])/Table179[[#This Row],[Number of new passenger cars]]</f>
        <v>1</v>
      </c>
      <c r="I518" s="98">
        <f>+Table179[[#This Row],[Number of 5-star passenger cars]]/Table179[[#This Row],[Number of new passenger cars]]</f>
        <v>1</v>
      </c>
      <c r="J518" s="5"/>
      <c r="K518" s="99"/>
      <c r="L518" s="5"/>
      <c r="M518" s="5"/>
      <c r="N518" s="5"/>
      <c r="O518" s="5"/>
    </row>
    <row r="519" spans="2:15" hidden="1" outlineLevel="1" x14ac:dyDescent="0.3">
      <c r="B519" s="83">
        <v>2020</v>
      </c>
      <c r="C519" s="84" t="s">
        <v>211</v>
      </c>
      <c r="D519" s="96">
        <v>3069</v>
      </c>
      <c r="E519" s="96"/>
      <c r="F519" s="96"/>
      <c r="G519" s="96">
        <v>3069</v>
      </c>
      <c r="H519" s="97">
        <f>(Table179[[#This Row],[Number of 4-star passenger cars]]+Table179[[#This Row],[Number of 5-star passenger cars]])/Table179[[#This Row],[Number of new passenger cars]]</f>
        <v>1</v>
      </c>
      <c r="I519" s="98">
        <f>+Table179[[#This Row],[Number of 5-star passenger cars]]/Table179[[#This Row],[Number of new passenger cars]]</f>
        <v>1</v>
      </c>
      <c r="J519" s="5"/>
      <c r="K519" s="99"/>
      <c r="L519" s="5"/>
      <c r="M519" s="5"/>
      <c r="N519" s="5"/>
      <c r="O519" s="5"/>
    </row>
    <row r="520" spans="2:15" hidden="1" outlineLevel="1" x14ac:dyDescent="0.3">
      <c r="B520" s="83">
        <v>2020</v>
      </c>
      <c r="C520" s="84" t="s">
        <v>209</v>
      </c>
      <c r="D520" s="96">
        <v>167</v>
      </c>
      <c r="E520" s="96"/>
      <c r="F520" s="96"/>
      <c r="G520" s="96">
        <v>167</v>
      </c>
      <c r="H520" s="97">
        <f>(Table179[[#This Row],[Number of 4-star passenger cars]]+Table179[[#This Row],[Number of 5-star passenger cars]])/Table179[[#This Row],[Number of new passenger cars]]</f>
        <v>1</v>
      </c>
      <c r="I520" s="98">
        <f>+Table179[[#This Row],[Number of 5-star passenger cars]]/Table179[[#This Row],[Number of new passenger cars]]</f>
        <v>1</v>
      </c>
      <c r="J520" s="5"/>
      <c r="K520" s="99"/>
      <c r="L520" s="5"/>
      <c r="M520" s="5"/>
      <c r="N520" s="5"/>
      <c r="O520" s="5"/>
    </row>
    <row r="521" spans="2:15" hidden="1" outlineLevel="1" x14ac:dyDescent="0.3">
      <c r="B521" s="83">
        <v>2020</v>
      </c>
      <c r="C521" s="84" t="s">
        <v>208</v>
      </c>
      <c r="D521" s="96">
        <v>47</v>
      </c>
      <c r="E521" s="96"/>
      <c r="F521" s="96"/>
      <c r="G521" s="96">
        <v>47</v>
      </c>
      <c r="H521" s="97">
        <f>(Table179[[#This Row],[Number of 4-star passenger cars]]+Table179[[#This Row],[Number of 5-star passenger cars]])/Table179[[#This Row],[Number of new passenger cars]]</f>
        <v>1</v>
      </c>
      <c r="I521" s="98">
        <f>+Table179[[#This Row],[Number of 5-star passenger cars]]/Table179[[#This Row],[Number of new passenger cars]]</f>
        <v>1</v>
      </c>
      <c r="J521" s="5"/>
      <c r="K521" s="99"/>
      <c r="L521" s="5"/>
      <c r="M521" s="5"/>
      <c r="N521" s="5"/>
      <c r="O521" s="5"/>
    </row>
    <row r="522" spans="2:15" hidden="1" outlineLevel="1" x14ac:dyDescent="0.3">
      <c r="B522" s="83">
        <v>2020</v>
      </c>
      <c r="C522" s="84" t="s">
        <v>207</v>
      </c>
      <c r="D522" s="96">
        <v>821</v>
      </c>
      <c r="E522" s="96"/>
      <c r="F522" s="96">
        <v>821</v>
      </c>
      <c r="G522" s="96"/>
      <c r="H522" s="97">
        <f>(Table179[[#This Row],[Number of 4-star passenger cars]]+Table179[[#This Row],[Number of 5-star passenger cars]])/Table179[[#This Row],[Number of new passenger cars]]</f>
        <v>1</v>
      </c>
      <c r="I522" s="98">
        <f>+Table179[[#This Row],[Number of 5-star passenger cars]]/Table179[[#This Row],[Number of new passenger cars]]</f>
        <v>0</v>
      </c>
      <c r="J522" s="5"/>
      <c r="K522" s="99"/>
      <c r="L522" s="5"/>
      <c r="M522" s="5"/>
      <c r="N522" s="5"/>
      <c r="O522" s="5"/>
    </row>
    <row r="523" spans="2:15" hidden="1" outlineLevel="1" x14ac:dyDescent="0.3">
      <c r="B523" s="83">
        <v>2020</v>
      </c>
      <c r="C523" s="84" t="s">
        <v>206</v>
      </c>
      <c r="D523" s="96">
        <v>1209</v>
      </c>
      <c r="E523" s="96"/>
      <c r="F523" s="96"/>
      <c r="G523" s="96">
        <v>1209</v>
      </c>
      <c r="H523" s="97">
        <f>(Table179[[#This Row],[Number of 4-star passenger cars]]+Table179[[#This Row],[Number of 5-star passenger cars]])/Table179[[#This Row],[Number of new passenger cars]]</f>
        <v>1</v>
      </c>
      <c r="I523" s="98">
        <f>+Table179[[#This Row],[Number of 5-star passenger cars]]/Table179[[#This Row],[Number of new passenger cars]]</f>
        <v>1</v>
      </c>
      <c r="J523" s="5"/>
      <c r="K523" s="99"/>
      <c r="L523" s="5"/>
      <c r="M523" s="5"/>
      <c r="N523" s="5"/>
      <c r="O523" s="5"/>
    </row>
    <row r="524" spans="2:15" hidden="1" outlineLevel="1" x14ac:dyDescent="0.3">
      <c r="B524" s="83">
        <v>2020</v>
      </c>
      <c r="C524" s="84" t="s">
        <v>648</v>
      </c>
      <c r="D524" s="96">
        <v>1</v>
      </c>
      <c r="E524" s="96"/>
      <c r="F524" s="96"/>
      <c r="G524" s="96"/>
      <c r="H524" s="97">
        <f>(Table179[[#This Row],[Number of 4-star passenger cars]]+Table179[[#This Row],[Number of 5-star passenger cars]])/Table179[[#This Row],[Number of new passenger cars]]</f>
        <v>0</v>
      </c>
      <c r="I524" s="98">
        <f>+Table179[[#This Row],[Number of 5-star passenger cars]]/Table179[[#This Row],[Number of new passenger cars]]</f>
        <v>0</v>
      </c>
      <c r="J524" s="5"/>
      <c r="K524" s="99"/>
      <c r="L524" s="5"/>
      <c r="M524" s="5"/>
      <c r="N524" s="5"/>
      <c r="O524" s="5"/>
    </row>
    <row r="525" spans="2:15" hidden="1" outlineLevel="1" x14ac:dyDescent="0.3">
      <c r="B525" s="83">
        <v>2020</v>
      </c>
      <c r="C525" s="84" t="s">
        <v>205</v>
      </c>
      <c r="D525" s="96">
        <v>128</v>
      </c>
      <c r="E525" s="96"/>
      <c r="F525" s="96">
        <v>128</v>
      </c>
      <c r="G525" s="96"/>
      <c r="H525" s="97">
        <f>(Table179[[#This Row],[Number of 4-star passenger cars]]+Table179[[#This Row],[Number of 5-star passenger cars]])/Table179[[#This Row],[Number of new passenger cars]]</f>
        <v>1</v>
      </c>
      <c r="I525" s="98">
        <f>+Table179[[#This Row],[Number of 5-star passenger cars]]/Table179[[#This Row],[Number of new passenger cars]]</f>
        <v>0</v>
      </c>
      <c r="J525" s="5"/>
      <c r="K525" s="99"/>
      <c r="L525" s="5"/>
      <c r="M525" s="5"/>
      <c r="N525" s="5"/>
      <c r="O525" s="5"/>
    </row>
    <row r="526" spans="2:15" hidden="1" outlineLevel="1" x14ac:dyDescent="0.3">
      <c r="B526" s="83">
        <v>2020</v>
      </c>
      <c r="C526" s="84" t="s">
        <v>203</v>
      </c>
      <c r="D526" s="96">
        <v>2177</v>
      </c>
      <c r="E526" s="96"/>
      <c r="F526" s="96"/>
      <c r="G526" s="96">
        <v>2177</v>
      </c>
      <c r="H526" s="97">
        <f>(Table179[[#This Row],[Number of 4-star passenger cars]]+Table179[[#This Row],[Number of 5-star passenger cars]])/Table179[[#This Row],[Number of new passenger cars]]</f>
        <v>1</v>
      </c>
      <c r="I526" s="98">
        <f>+Table179[[#This Row],[Number of 5-star passenger cars]]/Table179[[#This Row],[Number of new passenger cars]]</f>
        <v>1</v>
      </c>
      <c r="J526" s="5"/>
      <c r="K526" s="99"/>
      <c r="L526" s="5"/>
      <c r="M526" s="5"/>
      <c r="N526" s="5"/>
      <c r="O526" s="5"/>
    </row>
    <row r="527" spans="2:15" hidden="1" outlineLevel="1" x14ac:dyDescent="0.3">
      <c r="B527" s="83">
        <v>2020</v>
      </c>
      <c r="C527" s="84" t="s">
        <v>201</v>
      </c>
      <c r="D527" s="96">
        <v>528</v>
      </c>
      <c r="E527" s="96"/>
      <c r="F527" s="96"/>
      <c r="G527" s="96">
        <v>528</v>
      </c>
      <c r="H527" s="97">
        <f>(Table179[[#This Row],[Number of 4-star passenger cars]]+Table179[[#This Row],[Number of 5-star passenger cars]])/Table179[[#This Row],[Number of new passenger cars]]</f>
        <v>1</v>
      </c>
      <c r="I527" s="98">
        <f>+Table179[[#This Row],[Number of 5-star passenger cars]]/Table179[[#This Row],[Number of new passenger cars]]</f>
        <v>1</v>
      </c>
      <c r="J527" s="5"/>
      <c r="K527" s="99"/>
      <c r="L527" s="5"/>
      <c r="M527" s="5"/>
      <c r="N527" s="5"/>
      <c r="O527" s="5"/>
    </row>
    <row r="528" spans="2:15" hidden="1" outlineLevel="1" x14ac:dyDescent="0.3">
      <c r="B528" s="83">
        <v>2020</v>
      </c>
      <c r="C528" s="84" t="s">
        <v>199</v>
      </c>
      <c r="D528" s="96">
        <v>1728</v>
      </c>
      <c r="E528" s="96"/>
      <c r="F528" s="96"/>
      <c r="G528" s="96">
        <v>1728</v>
      </c>
      <c r="H528" s="97">
        <f>(Table179[[#This Row],[Number of 4-star passenger cars]]+Table179[[#This Row],[Number of 5-star passenger cars]])/Table179[[#This Row],[Number of new passenger cars]]</f>
        <v>1</v>
      </c>
      <c r="I528" s="98">
        <f>+Table179[[#This Row],[Number of 5-star passenger cars]]/Table179[[#This Row],[Number of new passenger cars]]</f>
        <v>1</v>
      </c>
      <c r="J528" s="5"/>
      <c r="K528" s="99"/>
      <c r="L528" s="5"/>
      <c r="M528" s="5"/>
      <c r="N528" s="5"/>
      <c r="O528" s="5"/>
    </row>
    <row r="529" spans="2:15" hidden="1" outlineLevel="1" x14ac:dyDescent="0.3">
      <c r="B529" s="83">
        <v>2020</v>
      </c>
      <c r="C529" s="84" t="s">
        <v>197</v>
      </c>
      <c r="D529" s="96">
        <v>2378</v>
      </c>
      <c r="E529" s="96"/>
      <c r="F529" s="96"/>
      <c r="G529" s="96">
        <v>606</v>
      </c>
      <c r="H529" s="97">
        <f>(Table179[[#This Row],[Number of 4-star passenger cars]]+Table179[[#This Row],[Number of 5-star passenger cars]])/Table179[[#This Row],[Number of new passenger cars]]</f>
        <v>0.25483599663582845</v>
      </c>
      <c r="I529" s="98">
        <f>+Table179[[#This Row],[Number of 5-star passenger cars]]/Table179[[#This Row],[Number of new passenger cars]]</f>
        <v>0.25483599663582845</v>
      </c>
      <c r="J529" s="5"/>
      <c r="K529" s="99"/>
      <c r="L529" s="5"/>
      <c r="M529" s="5"/>
      <c r="N529" s="5"/>
      <c r="O529" s="5"/>
    </row>
    <row r="530" spans="2:15" hidden="1" outlineLevel="1" x14ac:dyDescent="0.3">
      <c r="B530" s="83">
        <v>2020</v>
      </c>
      <c r="C530" s="84" t="s">
        <v>193</v>
      </c>
      <c r="D530" s="96">
        <v>118</v>
      </c>
      <c r="E530" s="96"/>
      <c r="F530" s="96"/>
      <c r="G530" s="96">
        <v>118</v>
      </c>
      <c r="H530" s="97">
        <f>(Table179[[#This Row],[Number of 4-star passenger cars]]+Table179[[#This Row],[Number of 5-star passenger cars]])/Table179[[#This Row],[Number of new passenger cars]]</f>
        <v>1</v>
      </c>
      <c r="I530" s="98">
        <f>+Table179[[#This Row],[Number of 5-star passenger cars]]/Table179[[#This Row],[Number of new passenger cars]]</f>
        <v>1</v>
      </c>
      <c r="J530" s="5"/>
      <c r="K530" s="99"/>
      <c r="L530" s="5"/>
      <c r="M530" s="5"/>
      <c r="N530" s="5"/>
      <c r="O530" s="5"/>
    </row>
    <row r="531" spans="2:15" hidden="1" outlineLevel="1" x14ac:dyDescent="0.3">
      <c r="B531" s="83">
        <v>2020</v>
      </c>
      <c r="C531" s="84" t="s">
        <v>189</v>
      </c>
      <c r="D531" s="96">
        <v>99</v>
      </c>
      <c r="E531" s="96"/>
      <c r="F531" s="96"/>
      <c r="G531" s="96">
        <v>99</v>
      </c>
      <c r="H531" s="97">
        <f>(Table179[[#This Row],[Number of 4-star passenger cars]]+Table179[[#This Row],[Number of 5-star passenger cars]])/Table179[[#This Row],[Number of new passenger cars]]</f>
        <v>1</v>
      </c>
      <c r="I531" s="98">
        <f>+Table179[[#This Row],[Number of 5-star passenger cars]]/Table179[[#This Row],[Number of new passenger cars]]</f>
        <v>1</v>
      </c>
      <c r="J531" s="5"/>
      <c r="K531" s="99"/>
      <c r="L531" s="5"/>
      <c r="M531" s="5"/>
      <c r="N531" s="5"/>
      <c r="O531" s="5"/>
    </row>
    <row r="532" spans="2:15" hidden="1" outlineLevel="1" x14ac:dyDescent="0.3">
      <c r="B532" s="83">
        <v>2020</v>
      </c>
      <c r="C532" s="84" t="s">
        <v>188</v>
      </c>
      <c r="D532" s="96">
        <v>145</v>
      </c>
      <c r="E532" s="96"/>
      <c r="F532" s="96"/>
      <c r="G532" s="96">
        <v>145</v>
      </c>
      <c r="H532" s="97">
        <f>(Table179[[#This Row],[Number of 4-star passenger cars]]+Table179[[#This Row],[Number of 5-star passenger cars]])/Table179[[#This Row],[Number of new passenger cars]]</f>
        <v>1</v>
      </c>
      <c r="I532" s="98">
        <f>+Table179[[#This Row],[Number of 5-star passenger cars]]/Table179[[#This Row],[Number of new passenger cars]]</f>
        <v>1</v>
      </c>
      <c r="J532" s="5"/>
      <c r="K532" s="99"/>
      <c r="L532" s="5"/>
      <c r="M532" s="5"/>
      <c r="N532" s="5"/>
      <c r="O532" s="5"/>
    </row>
    <row r="533" spans="2:15" hidden="1" outlineLevel="1" x14ac:dyDescent="0.3">
      <c r="B533" s="83">
        <v>2020</v>
      </c>
      <c r="C533" s="84" t="s">
        <v>187</v>
      </c>
      <c r="D533" s="96">
        <v>111</v>
      </c>
      <c r="E533" s="96"/>
      <c r="F533" s="96"/>
      <c r="G533" s="96">
        <v>111</v>
      </c>
      <c r="H533" s="97">
        <f>(Table179[[#This Row],[Number of 4-star passenger cars]]+Table179[[#This Row],[Number of 5-star passenger cars]])/Table179[[#This Row],[Number of new passenger cars]]</f>
        <v>1</v>
      </c>
      <c r="I533" s="98">
        <f>+Table179[[#This Row],[Number of 5-star passenger cars]]/Table179[[#This Row],[Number of new passenger cars]]</f>
        <v>1</v>
      </c>
      <c r="J533" s="5"/>
      <c r="K533" s="99"/>
      <c r="L533" s="5"/>
      <c r="M533" s="5"/>
      <c r="N533" s="5"/>
      <c r="O533" s="5"/>
    </row>
    <row r="534" spans="2:15" hidden="1" outlineLevel="1" x14ac:dyDescent="0.3">
      <c r="B534" s="83">
        <v>2020</v>
      </c>
      <c r="C534" s="84" t="s">
        <v>186</v>
      </c>
      <c r="D534" s="96">
        <v>147</v>
      </c>
      <c r="E534" s="96"/>
      <c r="F534" s="96"/>
      <c r="G534" s="96">
        <v>147</v>
      </c>
      <c r="H534" s="97">
        <f>(Table179[[#This Row],[Number of 4-star passenger cars]]+Table179[[#This Row],[Number of 5-star passenger cars]])/Table179[[#This Row],[Number of new passenger cars]]</f>
        <v>1</v>
      </c>
      <c r="I534" s="98">
        <f>+Table179[[#This Row],[Number of 5-star passenger cars]]/Table179[[#This Row],[Number of new passenger cars]]</f>
        <v>1</v>
      </c>
      <c r="J534" s="5"/>
      <c r="K534" s="99"/>
      <c r="L534" s="5"/>
      <c r="M534" s="5"/>
      <c r="N534" s="5"/>
      <c r="O534" s="5"/>
    </row>
    <row r="535" spans="2:15" hidden="1" outlineLevel="1" x14ac:dyDescent="0.3">
      <c r="B535" s="83">
        <v>2020</v>
      </c>
      <c r="C535" s="84" t="s">
        <v>185</v>
      </c>
      <c r="D535" s="96">
        <v>515</v>
      </c>
      <c r="E535" s="96"/>
      <c r="F535" s="96"/>
      <c r="G535" s="96">
        <v>515</v>
      </c>
      <c r="H535" s="97">
        <f>(Table179[[#This Row],[Number of 4-star passenger cars]]+Table179[[#This Row],[Number of 5-star passenger cars]])/Table179[[#This Row],[Number of new passenger cars]]</f>
        <v>1</v>
      </c>
      <c r="I535" s="98">
        <f>+Table179[[#This Row],[Number of 5-star passenger cars]]/Table179[[#This Row],[Number of new passenger cars]]</f>
        <v>1</v>
      </c>
      <c r="J535" s="5"/>
      <c r="K535" s="99"/>
      <c r="L535" s="5"/>
      <c r="M535" s="5"/>
      <c r="N535" s="5"/>
      <c r="O535" s="5"/>
    </row>
    <row r="536" spans="2:15" hidden="1" outlineLevel="1" x14ac:dyDescent="0.3">
      <c r="B536" s="83">
        <v>2020</v>
      </c>
      <c r="C536" s="84" t="s">
        <v>184</v>
      </c>
      <c r="D536" s="96">
        <v>169</v>
      </c>
      <c r="E536" s="96"/>
      <c r="F536" s="96"/>
      <c r="G536" s="96">
        <v>169</v>
      </c>
      <c r="H536" s="97">
        <f>(Table179[[#This Row],[Number of 4-star passenger cars]]+Table179[[#This Row],[Number of 5-star passenger cars]])/Table179[[#This Row],[Number of new passenger cars]]</f>
        <v>1</v>
      </c>
      <c r="I536" s="98">
        <f>+Table179[[#This Row],[Number of 5-star passenger cars]]/Table179[[#This Row],[Number of new passenger cars]]</f>
        <v>1</v>
      </c>
      <c r="J536" s="5"/>
      <c r="K536" s="99"/>
      <c r="L536" s="5"/>
      <c r="M536" s="5"/>
      <c r="N536" s="5"/>
      <c r="O536" s="5"/>
    </row>
    <row r="537" spans="2:15" hidden="1" outlineLevel="1" x14ac:dyDescent="0.3">
      <c r="B537" s="83">
        <v>2020</v>
      </c>
      <c r="C537" s="84" t="s">
        <v>182</v>
      </c>
      <c r="D537" s="96">
        <v>111</v>
      </c>
      <c r="E537" s="96"/>
      <c r="F537" s="96"/>
      <c r="G537" s="96">
        <v>111</v>
      </c>
      <c r="H537" s="97">
        <f>(Table179[[#This Row],[Number of 4-star passenger cars]]+Table179[[#This Row],[Number of 5-star passenger cars]])/Table179[[#This Row],[Number of new passenger cars]]</f>
        <v>1</v>
      </c>
      <c r="I537" s="98">
        <f>+Table179[[#This Row],[Number of 5-star passenger cars]]/Table179[[#This Row],[Number of new passenger cars]]</f>
        <v>1</v>
      </c>
      <c r="J537" s="5"/>
      <c r="K537" s="99"/>
      <c r="L537" s="5"/>
      <c r="M537" s="5"/>
      <c r="N537" s="5"/>
      <c r="O537" s="5"/>
    </row>
    <row r="538" spans="2:15" hidden="1" outlineLevel="1" x14ac:dyDescent="0.3">
      <c r="B538" s="83">
        <v>2020</v>
      </c>
      <c r="C538" s="84" t="s">
        <v>181</v>
      </c>
      <c r="D538" s="96">
        <v>179</v>
      </c>
      <c r="E538" s="96"/>
      <c r="F538" s="96">
        <v>179</v>
      </c>
      <c r="G538" s="96"/>
      <c r="H538" s="97">
        <f>(Table179[[#This Row],[Number of 4-star passenger cars]]+Table179[[#This Row],[Number of 5-star passenger cars]])/Table179[[#This Row],[Number of new passenger cars]]</f>
        <v>1</v>
      </c>
      <c r="I538" s="98">
        <f>+Table179[[#This Row],[Number of 5-star passenger cars]]/Table179[[#This Row],[Number of new passenger cars]]</f>
        <v>0</v>
      </c>
      <c r="J538" s="5"/>
      <c r="K538" s="99"/>
      <c r="L538" s="5"/>
      <c r="M538" s="5"/>
      <c r="N538" s="5"/>
      <c r="O538" s="5"/>
    </row>
    <row r="539" spans="2:15" hidden="1" outlineLevel="1" x14ac:dyDescent="0.3">
      <c r="B539" s="83">
        <v>2020</v>
      </c>
      <c r="C539" s="84" t="s">
        <v>179</v>
      </c>
      <c r="D539" s="96">
        <v>339</v>
      </c>
      <c r="E539" s="96"/>
      <c r="F539" s="96">
        <v>339</v>
      </c>
      <c r="G539" s="96"/>
      <c r="H539" s="97">
        <f>(Table179[[#This Row],[Number of 4-star passenger cars]]+Table179[[#This Row],[Number of 5-star passenger cars]])/Table179[[#This Row],[Number of new passenger cars]]</f>
        <v>1</v>
      </c>
      <c r="I539" s="98">
        <f>+Table179[[#This Row],[Number of 5-star passenger cars]]/Table179[[#This Row],[Number of new passenger cars]]</f>
        <v>0</v>
      </c>
      <c r="J539" s="5"/>
      <c r="K539" s="99"/>
      <c r="L539" s="5"/>
      <c r="M539" s="5"/>
      <c r="N539" s="5"/>
      <c r="O539" s="5"/>
    </row>
    <row r="540" spans="2:15" hidden="1" outlineLevel="1" x14ac:dyDescent="0.3">
      <c r="B540" s="83">
        <v>2020</v>
      </c>
      <c r="C540" s="84" t="s">
        <v>172</v>
      </c>
      <c r="D540" s="96">
        <v>1</v>
      </c>
      <c r="E540" s="96"/>
      <c r="F540" s="96"/>
      <c r="G540" s="96">
        <v>1</v>
      </c>
      <c r="H540" s="97">
        <f>(Table179[[#This Row],[Number of 4-star passenger cars]]+Table179[[#This Row],[Number of 5-star passenger cars]])/Table179[[#This Row],[Number of new passenger cars]]</f>
        <v>1</v>
      </c>
      <c r="I540" s="98">
        <f>+Table179[[#This Row],[Number of 5-star passenger cars]]/Table179[[#This Row],[Number of new passenger cars]]</f>
        <v>1</v>
      </c>
      <c r="J540" s="5"/>
      <c r="K540" s="99"/>
      <c r="L540" s="5"/>
      <c r="M540" s="5"/>
      <c r="N540" s="5"/>
      <c r="O540" s="5"/>
    </row>
    <row r="541" spans="2:15" hidden="1" outlineLevel="1" x14ac:dyDescent="0.3">
      <c r="B541" s="83">
        <v>2020</v>
      </c>
      <c r="C541" s="84" t="s">
        <v>166</v>
      </c>
      <c r="D541" s="96">
        <v>1</v>
      </c>
      <c r="E541" s="96"/>
      <c r="F541" s="96"/>
      <c r="G541" s="96">
        <v>1</v>
      </c>
      <c r="H541" s="97">
        <f>(Table179[[#This Row],[Number of 4-star passenger cars]]+Table179[[#This Row],[Number of 5-star passenger cars]])/Table179[[#This Row],[Number of new passenger cars]]</f>
        <v>1</v>
      </c>
      <c r="I541" s="98">
        <f>+Table179[[#This Row],[Number of 5-star passenger cars]]/Table179[[#This Row],[Number of new passenger cars]]</f>
        <v>1</v>
      </c>
      <c r="J541" s="5"/>
      <c r="K541" s="99"/>
      <c r="L541" s="5"/>
      <c r="M541" s="5"/>
      <c r="N541" s="5"/>
      <c r="O541" s="5"/>
    </row>
    <row r="542" spans="2:15" hidden="1" outlineLevel="1" x14ac:dyDescent="0.3">
      <c r="B542" s="83">
        <v>2020</v>
      </c>
      <c r="C542" s="84" t="s">
        <v>649</v>
      </c>
      <c r="D542" s="96">
        <v>4</v>
      </c>
      <c r="E542" s="96"/>
      <c r="F542" s="96"/>
      <c r="G542" s="96"/>
      <c r="H542" s="97">
        <f>(Table179[[#This Row],[Number of 4-star passenger cars]]+Table179[[#This Row],[Number of 5-star passenger cars]])/Table179[[#This Row],[Number of new passenger cars]]</f>
        <v>0</v>
      </c>
      <c r="I542" s="98">
        <f>+Table179[[#This Row],[Number of 5-star passenger cars]]/Table179[[#This Row],[Number of new passenger cars]]</f>
        <v>0</v>
      </c>
      <c r="J542" s="5"/>
      <c r="K542" s="99"/>
      <c r="L542" s="5"/>
      <c r="M542" s="5"/>
      <c r="N542" s="5"/>
      <c r="O542" s="5"/>
    </row>
    <row r="543" spans="2:15" hidden="1" outlineLevel="1" x14ac:dyDescent="0.3">
      <c r="B543" s="83">
        <v>2020</v>
      </c>
      <c r="C543" s="84" t="s">
        <v>161</v>
      </c>
      <c r="D543" s="96">
        <v>32</v>
      </c>
      <c r="E543" s="96"/>
      <c r="F543" s="96"/>
      <c r="G543" s="96">
        <v>32</v>
      </c>
      <c r="H543" s="97">
        <f>(Table179[[#This Row],[Number of 4-star passenger cars]]+Table179[[#This Row],[Number of 5-star passenger cars]])/Table179[[#This Row],[Number of new passenger cars]]</f>
        <v>1</v>
      </c>
      <c r="I543" s="98">
        <f>+Table179[[#This Row],[Number of 5-star passenger cars]]/Table179[[#This Row],[Number of new passenger cars]]</f>
        <v>1</v>
      </c>
      <c r="J543" s="5"/>
      <c r="K543" s="99"/>
      <c r="L543" s="5"/>
      <c r="M543" s="5"/>
      <c r="N543" s="5"/>
      <c r="O543" s="5"/>
    </row>
    <row r="544" spans="2:15" hidden="1" outlineLevel="1" x14ac:dyDescent="0.3">
      <c r="B544" s="83">
        <v>2020</v>
      </c>
      <c r="C544" s="84" t="s">
        <v>159</v>
      </c>
      <c r="D544" s="96">
        <v>30</v>
      </c>
      <c r="E544" s="96">
        <v>30</v>
      </c>
      <c r="F544" s="96"/>
      <c r="G544" s="96"/>
      <c r="H544" s="97">
        <f>(Table179[[#This Row],[Number of 4-star passenger cars]]+Table179[[#This Row],[Number of 5-star passenger cars]])/Table179[[#This Row],[Number of new passenger cars]]</f>
        <v>0</v>
      </c>
      <c r="I544" s="98">
        <f>+Table179[[#This Row],[Number of 5-star passenger cars]]/Table179[[#This Row],[Number of new passenger cars]]</f>
        <v>0</v>
      </c>
      <c r="J544" s="5"/>
      <c r="K544" s="99"/>
      <c r="L544" s="5"/>
      <c r="M544" s="5"/>
      <c r="N544" s="5"/>
      <c r="O544" s="5"/>
    </row>
    <row r="545" spans="2:15" hidden="1" outlineLevel="1" x14ac:dyDescent="0.3">
      <c r="B545" s="83">
        <v>2020</v>
      </c>
      <c r="C545" s="84" t="s">
        <v>650</v>
      </c>
      <c r="D545" s="96">
        <v>9</v>
      </c>
      <c r="E545" s="96"/>
      <c r="F545" s="96"/>
      <c r="G545" s="96"/>
      <c r="H545" s="97">
        <f>(Table179[[#This Row],[Number of 4-star passenger cars]]+Table179[[#This Row],[Number of 5-star passenger cars]])/Table179[[#This Row],[Number of new passenger cars]]</f>
        <v>0</v>
      </c>
      <c r="I545" s="98">
        <f>+Table179[[#This Row],[Number of 5-star passenger cars]]/Table179[[#This Row],[Number of new passenger cars]]</f>
        <v>0</v>
      </c>
      <c r="J545" s="5"/>
      <c r="K545" s="99"/>
      <c r="L545" s="5"/>
      <c r="M545" s="5"/>
      <c r="N545" s="5"/>
      <c r="O545" s="5"/>
    </row>
    <row r="546" spans="2:15" hidden="1" outlineLevel="1" x14ac:dyDescent="0.3">
      <c r="B546" s="83">
        <v>2020</v>
      </c>
      <c r="C546" s="84" t="s">
        <v>157</v>
      </c>
      <c r="D546" s="96">
        <v>62</v>
      </c>
      <c r="E546" s="96"/>
      <c r="F546" s="96">
        <v>62</v>
      </c>
      <c r="G546" s="96"/>
      <c r="H546" s="97">
        <f>(Table179[[#This Row],[Number of 4-star passenger cars]]+Table179[[#This Row],[Number of 5-star passenger cars]])/Table179[[#This Row],[Number of new passenger cars]]</f>
        <v>1</v>
      </c>
      <c r="I546" s="98">
        <f>+Table179[[#This Row],[Number of 5-star passenger cars]]/Table179[[#This Row],[Number of new passenger cars]]</f>
        <v>0</v>
      </c>
      <c r="J546" s="5"/>
      <c r="K546" s="99"/>
      <c r="L546" s="5"/>
      <c r="M546" s="5"/>
      <c r="N546" s="5"/>
      <c r="O546" s="5"/>
    </row>
    <row r="547" spans="2:15" hidden="1" outlineLevel="1" x14ac:dyDescent="0.3">
      <c r="B547" s="83">
        <v>2020</v>
      </c>
      <c r="C547" s="84" t="s">
        <v>155</v>
      </c>
      <c r="D547" s="96">
        <v>13</v>
      </c>
      <c r="E547" s="96"/>
      <c r="F547" s="96"/>
      <c r="G547" s="96">
        <v>13</v>
      </c>
      <c r="H547" s="97">
        <f>(Table179[[#This Row],[Number of 4-star passenger cars]]+Table179[[#This Row],[Number of 5-star passenger cars]])/Table179[[#This Row],[Number of new passenger cars]]</f>
        <v>1</v>
      </c>
      <c r="I547" s="98">
        <f>+Table179[[#This Row],[Number of 5-star passenger cars]]/Table179[[#This Row],[Number of new passenger cars]]</f>
        <v>1</v>
      </c>
      <c r="J547" s="5"/>
      <c r="K547" s="99"/>
      <c r="L547" s="5"/>
      <c r="M547" s="5"/>
      <c r="N547" s="5"/>
      <c r="O547" s="5"/>
    </row>
    <row r="548" spans="2:15" hidden="1" outlineLevel="1" x14ac:dyDescent="0.3">
      <c r="B548" s="83">
        <v>2020</v>
      </c>
      <c r="C548" s="84" t="s">
        <v>154</v>
      </c>
      <c r="D548" s="96">
        <v>43</v>
      </c>
      <c r="E548" s="96"/>
      <c r="F548" s="96"/>
      <c r="G548" s="96">
        <v>43</v>
      </c>
      <c r="H548" s="97">
        <f>(Table179[[#This Row],[Number of 4-star passenger cars]]+Table179[[#This Row],[Number of 5-star passenger cars]])/Table179[[#This Row],[Number of new passenger cars]]</f>
        <v>1</v>
      </c>
      <c r="I548" s="98">
        <f>+Table179[[#This Row],[Number of 5-star passenger cars]]/Table179[[#This Row],[Number of new passenger cars]]</f>
        <v>1</v>
      </c>
      <c r="J548" s="5"/>
      <c r="K548" s="99"/>
      <c r="L548" s="5"/>
      <c r="M548" s="5"/>
      <c r="N548" s="5"/>
      <c r="O548" s="5"/>
    </row>
    <row r="549" spans="2:15" hidden="1" outlineLevel="1" x14ac:dyDescent="0.3">
      <c r="B549" s="83">
        <v>2020</v>
      </c>
      <c r="C549" s="84" t="s">
        <v>152</v>
      </c>
      <c r="D549" s="96">
        <v>1290</v>
      </c>
      <c r="E549" s="96"/>
      <c r="F549" s="96"/>
      <c r="G549" s="96">
        <v>1290</v>
      </c>
      <c r="H549" s="97">
        <f>(Table179[[#This Row],[Number of 4-star passenger cars]]+Table179[[#This Row],[Number of 5-star passenger cars]])/Table179[[#This Row],[Number of new passenger cars]]</f>
        <v>1</v>
      </c>
      <c r="I549" s="98">
        <f>+Table179[[#This Row],[Number of 5-star passenger cars]]/Table179[[#This Row],[Number of new passenger cars]]</f>
        <v>1</v>
      </c>
      <c r="J549" s="5"/>
      <c r="K549" s="99"/>
      <c r="L549" s="5"/>
      <c r="M549" s="5"/>
      <c r="N549" s="5"/>
      <c r="O549" s="5"/>
    </row>
    <row r="550" spans="2:15" hidden="1" outlineLevel="1" x14ac:dyDescent="0.3">
      <c r="B550" s="83">
        <v>2020</v>
      </c>
      <c r="C550" s="84" t="s">
        <v>150</v>
      </c>
      <c r="D550" s="96">
        <v>69</v>
      </c>
      <c r="E550" s="96"/>
      <c r="F550" s="96"/>
      <c r="G550" s="96">
        <v>69</v>
      </c>
      <c r="H550" s="97">
        <f>(Table179[[#This Row],[Number of 4-star passenger cars]]+Table179[[#This Row],[Number of 5-star passenger cars]])/Table179[[#This Row],[Number of new passenger cars]]</f>
        <v>1</v>
      </c>
      <c r="I550" s="98">
        <f>+Table179[[#This Row],[Number of 5-star passenger cars]]/Table179[[#This Row],[Number of new passenger cars]]</f>
        <v>1</v>
      </c>
      <c r="J550" s="5"/>
      <c r="K550" s="99"/>
      <c r="L550" s="5"/>
      <c r="M550" s="5"/>
      <c r="N550" s="5"/>
      <c r="O550" s="5"/>
    </row>
    <row r="551" spans="2:15" hidden="1" outlineLevel="1" x14ac:dyDescent="0.3">
      <c r="B551" s="83">
        <v>2020</v>
      </c>
      <c r="C551" s="84" t="s">
        <v>149</v>
      </c>
      <c r="D551" s="96">
        <v>76</v>
      </c>
      <c r="E551" s="96"/>
      <c r="F551" s="96"/>
      <c r="G551" s="96">
        <v>74</v>
      </c>
      <c r="H551" s="97">
        <f>(Table179[[#This Row],[Number of 4-star passenger cars]]+Table179[[#This Row],[Number of 5-star passenger cars]])/Table179[[#This Row],[Number of new passenger cars]]</f>
        <v>0.97368421052631582</v>
      </c>
      <c r="I551" s="98">
        <f>+Table179[[#This Row],[Number of 5-star passenger cars]]/Table179[[#This Row],[Number of new passenger cars]]</f>
        <v>0.97368421052631582</v>
      </c>
      <c r="J551" s="5"/>
      <c r="K551" s="99"/>
      <c r="L551" s="5"/>
      <c r="M551" s="5"/>
      <c r="N551" s="5"/>
      <c r="O551" s="5"/>
    </row>
    <row r="552" spans="2:15" hidden="1" outlineLevel="1" x14ac:dyDescent="0.3">
      <c r="B552" s="83">
        <v>2020</v>
      </c>
      <c r="C552" s="84" t="s">
        <v>144</v>
      </c>
      <c r="D552" s="96">
        <v>309</v>
      </c>
      <c r="E552" s="96"/>
      <c r="F552" s="96">
        <v>1</v>
      </c>
      <c r="G552" s="96"/>
      <c r="H552" s="97">
        <f>(Table179[[#This Row],[Number of 4-star passenger cars]]+Table179[[#This Row],[Number of 5-star passenger cars]])/Table179[[#This Row],[Number of new passenger cars]]</f>
        <v>3.2362459546925568E-3</v>
      </c>
      <c r="I552" s="98">
        <f>+Table179[[#This Row],[Number of 5-star passenger cars]]/Table179[[#This Row],[Number of new passenger cars]]</f>
        <v>0</v>
      </c>
      <c r="J552" s="5"/>
      <c r="K552" s="99"/>
      <c r="L552" s="5"/>
      <c r="M552" s="5"/>
      <c r="N552" s="5"/>
      <c r="O552" s="5"/>
    </row>
    <row r="553" spans="2:15" hidden="1" outlineLevel="1" x14ac:dyDescent="0.3">
      <c r="B553" s="83">
        <v>2020</v>
      </c>
      <c r="C553" s="84" t="s">
        <v>651</v>
      </c>
      <c r="D553" s="96">
        <v>52</v>
      </c>
      <c r="E553" s="96"/>
      <c r="F553" s="96"/>
      <c r="G553" s="96"/>
      <c r="H553" s="97">
        <f>(Table179[[#This Row],[Number of 4-star passenger cars]]+Table179[[#This Row],[Number of 5-star passenger cars]])/Table179[[#This Row],[Number of new passenger cars]]</f>
        <v>0</v>
      </c>
      <c r="I553" s="98">
        <f>+Table179[[#This Row],[Number of 5-star passenger cars]]/Table179[[#This Row],[Number of new passenger cars]]</f>
        <v>0</v>
      </c>
      <c r="J553" s="5"/>
      <c r="K553" s="99"/>
      <c r="L553" s="5"/>
      <c r="M553" s="5"/>
      <c r="N553" s="5"/>
      <c r="O553" s="5"/>
    </row>
    <row r="554" spans="2:15" hidden="1" outlineLevel="1" x14ac:dyDescent="0.3">
      <c r="B554" s="83">
        <v>2020</v>
      </c>
      <c r="C554" s="84" t="s">
        <v>142</v>
      </c>
      <c r="D554" s="96">
        <v>1410</v>
      </c>
      <c r="E554" s="96"/>
      <c r="F554" s="96"/>
      <c r="G554" s="96">
        <v>3</v>
      </c>
      <c r="H554" s="97">
        <f>(Table179[[#This Row],[Number of 4-star passenger cars]]+Table179[[#This Row],[Number of 5-star passenger cars]])/Table179[[#This Row],[Number of new passenger cars]]</f>
        <v>2.1276595744680851E-3</v>
      </c>
      <c r="I554" s="98">
        <f>+Table179[[#This Row],[Number of 5-star passenger cars]]/Table179[[#This Row],[Number of new passenger cars]]</f>
        <v>2.1276595744680851E-3</v>
      </c>
      <c r="J554" s="5"/>
      <c r="K554" s="99"/>
      <c r="L554" s="5"/>
      <c r="M554" s="5"/>
      <c r="N554" s="5"/>
      <c r="O554" s="5"/>
    </row>
    <row r="555" spans="2:15" hidden="1" outlineLevel="1" x14ac:dyDescent="0.3">
      <c r="B555" s="83">
        <v>2020</v>
      </c>
      <c r="C555" s="84" t="s">
        <v>140</v>
      </c>
      <c r="D555" s="96">
        <v>1704</v>
      </c>
      <c r="E555" s="96"/>
      <c r="F555" s="96"/>
      <c r="G555" s="96">
        <v>1704</v>
      </c>
      <c r="H555" s="97">
        <f>(Table179[[#This Row],[Number of 4-star passenger cars]]+Table179[[#This Row],[Number of 5-star passenger cars]])/Table179[[#This Row],[Number of new passenger cars]]</f>
        <v>1</v>
      </c>
      <c r="I555" s="98">
        <f>+Table179[[#This Row],[Number of 5-star passenger cars]]/Table179[[#This Row],[Number of new passenger cars]]</f>
        <v>1</v>
      </c>
      <c r="J555" s="5"/>
      <c r="K555" s="99"/>
      <c r="L555" s="5"/>
      <c r="M555" s="5"/>
      <c r="N555" s="5"/>
      <c r="O555" s="5"/>
    </row>
    <row r="556" spans="2:15" hidden="1" outlineLevel="1" x14ac:dyDescent="0.3">
      <c r="B556" s="83">
        <v>2020</v>
      </c>
      <c r="C556" s="84" t="s">
        <v>652</v>
      </c>
      <c r="D556" s="96">
        <v>1</v>
      </c>
      <c r="E556" s="96"/>
      <c r="F556" s="96"/>
      <c r="G556" s="96"/>
      <c r="H556" s="97">
        <f>(Table179[[#This Row],[Number of 4-star passenger cars]]+Table179[[#This Row],[Number of 5-star passenger cars]])/Table179[[#This Row],[Number of new passenger cars]]</f>
        <v>0</v>
      </c>
      <c r="I556" s="98">
        <f>+Table179[[#This Row],[Number of 5-star passenger cars]]/Table179[[#This Row],[Number of new passenger cars]]</f>
        <v>0</v>
      </c>
      <c r="J556" s="5"/>
      <c r="K556" s="99"/>
      <c r="L556" s="5"/>
      <c r="M556" s="5"/>
      <c r="N556" s="5"/>
      <c r="O556" s="5"/>
    </row>
    <row r="557" spans="2:15" hidden="1" outlineLevel="1" x14ac:dyDescent="0.3">
      <c r="B557" s="83">
        <v>2020</v>
      </c>
      <c r="C557" s="84" t="s">
        <v>136</v>
      </c>
      <c r="D557" s="96">
        <v>51</v>
      </c>
      <c r="E557" s="96"/>
      <c r="F557" s="96"/>
      <c r="G557" s="96"/>
      <c r="H557" s="97">
        <f>(Table179[[#This Row],[Number of 4-star passenger cars]]+Table179[[#This Row],[Number of 5-star passenger cars]])/Table179[[#This Row],[Number of new passenger cars]]</f>
        <v>0</v>
      </c>
      <c r="I557" s="98">
        <f>+Table179[[#This Row],[Number of 5-star passenger cars]]/Table179[[#This Row],[Number of new passenger cars]]</f>
        <v>0</v>
      </c>
      <c r="J557" s="5"/>
      <c r="K557" s="99"/>
      <c r="L557" s="5"/>
      <c r="M557" s="5"/>
      <c r="N557" s="5"/>
      <c r="O557" s="5"/>
    </row>
    <row r="558" spans="2:15" hidden="1" outlineLevel="1" x14ac:dyDescent="0.3">
      <c r="B558" s="83">
        <v>2020</v>
      </c>
      <c r="C558" s="84" t="s">
        <v>131</v>
      </c>
      <c r="D558" s="96">
        <v>351</v>
      </c>
      <c r="E558" s="96"/>
      <c r="F558" s="96"/>
      <c r="G558" s="96">
        <v>351</v>
      </c>
      <c r="H558" s="97">
        <f>(Table179[[#This Row],[Number of 4-star passenger cars]]+Table179[[#This Row],[Number of 5-star passenger cars]])/Table179[[#This Row],[Number of new passenger cars]]</f>
        <v>1</v>
      </c>
      <c r="I558" s="98">
        <f>+Table179[[#This Row],[Number of 5-star passenger cars]]/Table179[[#This Row],[Number of new passenger cars]]</f>
        <v>1</v>
      </c>
      <c r="J558" s="5"/>
      <c r="K558" s="99"/>
      <c r="L558" s="5"/>
      <c r="M558" s="5"/>
      <c r="N558" s="5"/>
      <c r="O558" s="5"/>
    </row>
    <row r="559" spans="2:15" hidden="1" outlineLevel="1" x14ac:dyDescent="0.3">
      <c r="B559" s="83">
        <v>2020</v>
      </c>
      <c r="C559" s="84" t="s">
        <v>653</v>
      </c>
      <c r="D559" s="96">
        <v>11</v>
      </c>
      <c r="E559" s="96"/>
      <c r="F559" s="96"/>
      <c r="G559" s="96"/>
      <c r="H559" s="97">
        <f>(Table179[[#This Row],[Number of 4-star passenger cars]]+Table179[[#This Row],[Number of 5-star passenger cars]])/Table179[[#This Row],[Number of new passenger cars]]</f>
        <v>0</v>
      </c>
      <c r="I559" s="98">
        <f>+Table179[[#This Row],[Number of 5-star passenger cars]]/Table179[[#This Row],[Number of new passenger cars]]</f>
        <v>0</v>
      </c>
      <c r="J559" s="5"/>
      <c r="K559" s="99"/>
      <c r="L559" s="5"/>
      <c r="M559" s="5"/>
      <c r="N559" s="5"/>
      <c r="O559" s="5"/>
    </row>
    <row r="560" spans="2:15" hidden="1" outlineLevel="1" x14ac:dyDescent="0.3">
      <c r="B560" s="83">
        <v>2020</v>
      </c>
      <c r="C560" s="84" t="s">
        <v>128</v>
      </c>
      <c r="D560" s="96">
        <v>2046</v>
      </c>
      <c r="E560" s="96"/>
      <c r="F560" s="96"/>
      <c r="G560" s="96">
        <v>280</v>
      </c>
      <c r="H560" s="97">
        <f>(Table179[[#This Row],[Number of 4-star passenger cars]]+Table179[[#This Row],[Number of 5-star passenger cars]])/Table179[[#This Row],[Number of new passenger cars]]</f>
        <v>0.13685239491691104</v>
      </c>
      <c r="I560" s="98">
        <f>+Table179[[#This Row],[Number of 5-star passenger cars]]/Table179[[#This Row],[Number of new passenger cars]]</f>
        <v>0.13685239491691104</v>
      </c>
      <c r="J560" s="5"/>
      <c r="K560" s="99"/>
      <c r="L560" s="5"/>
      <c r="M560" s="5"/>
      <c r="N560" s="5"/>
      <c r="O560" s="5"/>
    </row>
    <row r="561" spans="2:15" hidden="1" outlineLevel="1" x14ac:dyDescent="0.3">
      <c r="B561" s="83">
        <v>2020</v>
      </c>
      <c r="C561" s="84" t="s">
        <v>654</v>
      </c>
      <c r="D561" s="96">
        <v>8</v>
      </c>
      <c r="E561" s="96"/>
      <c r="F561" s="96"/>
      <c r="G561" s="96"/>
      <c r="H561" s="97">
        <f>(Table179[[#This Row],[Number of 4-star passenger cars]]+Table179[[#This Row],[Number of 5-star passenger cars]])/Table179[[#This Row],[Number of new passenger cars]]</f>
        <v>0</v>
      </c>
      <c r="I561" s="98">
        <f>+Table179[[#This Row],[Number of 5-star passenger cars]]/Table179[[#This Row],[Number of new passenger cars]]</f>
        <v>0</v>
      </c>
      <c r="J561" s="5"/>
      <c r="K561" s="99"/>
      <c r="L561" s="5"/>
      <c r="M561" s="5"/>
      <c r="N561" s="5"/>
      <c r="O561" s="5"/>
    </row>
    <row r="562" spans="2:15" hidden="1" outlineLevel="1" x14ac:dyDescent="0.3">
      <c r="B562" s="83">
        <v>2020</v>
      </c>
      <c r="C562" s="84" t="s">
        <v>126</v>
      </c>
      <c r="D562" s="96">
        <v>253</v>
      </c>
      <c r="E562" s="96"/>
      <c r="F562" s="96"/>
      <c r="G562" s="96">
        <v>253</v>
      </c>
      <c r="H562" s="97">
        <f>(Table179[[#This Row],[Number of 4-star passenger cars]]+Table179[[#This Row],[Number of 5-star passenger cars]])/Table179[[#This Row],[Number of new passenger cars]]</f>
        <v>1</v>
      </c>
      <c r="I562" s="98">
        <f>+Table179[[#This Row],[Number of 5-star passenger cars]]/Table179[[#This Row],[Number of new passenger cars]]</f>
        <v>1</v>
      </c>
      <c r="J562" s="5"/>
      <c r="K562" s="99"/>
      <c r="L562" s="5"/>
      <c r="M562" s="5"/>
      <c r="N562" s="5"/>
      <c r="O562" s="5"/>
    </row>
    <row r="563" spans="2:15" hidden="1" outlineLevel="1" x14ac:dyDescent="0.3">
      <c r="B563" s="83">
        <v>2020</v>
      </c>
      <c r="C563" s="84" t="s">
        <v>124</v>
      </c>
      <c r="D563" s="96">
        <v>81</v>
      </c>
      <c r="E563" s="96"/>
      <c r="F563" s="96">
        <v>31</v>
      </c>
      <c r="G563" s="96"/>
      <c r="H563" s="97">
        <f>(Table179[[#This Row],[Number of 4-star passenger cars]]+Table179[[#This Row],[Number of 5-star passenger cars]])/Table179[[#This Row],[Number of new passenger cars]]</f>
        <v>0.38271604938271603</v>
      </c>
      <c r="I563" s="98">
        <f>+Table179[[#This Row],[Number of 5-star passenger cars]]/Table179[[#This Row],[Number of new passenger cars]]</f>
        <v>0</v>
      </c>
      <c r="J563" s="5"/>
      <c r="K563" s="99"/>
      <c r="L563" s="5"/>
      <c r="M563" s="5"/>
      <c r="N563" s="5"/>
      <c r="O563" s="5"/>
    </row>
    <row r="564" spans="2:15" hidden="1" outlineLevel="1" x14ac:dyDescent="0.3">
      <c r="B564" s="83">
        <v>2020</v>
      </c>
      <c r="C564" s="84" t="s">
        <v>122</v>
      </c>
      <c r="D564" s="96">
        <v>1247</v>
      </c>
      <c r="E564" s="96"/>
      <c r="F564" s="96"/>
      <c r="G564" s="96">
        <v>423</v>
      </c>
      <c r="H564" s="97">
        <f>(Table179[[#This Row],[Number of 4-star passenger cars]]+Table179[[#This Row],[Number of 5-star passenger cars]])/Table179[[#This Row],[Number of new passenger cars]]</f>
        <v>0.33921411387329592</v>
      </c>
      <c r="I564" s="98">
        <f>+Table179[[#This Row],[Number of 5-star passenger cars]]/Table179[[#This Row],[Number of new passenger cars]]</f>
        <v>0.33921411387329592</v>
      </c>
      <c r="J564" s="5"/>
      <c r="K564" s="99"/>
      <c r="L564" s="5"/>
      <c r="M564" s="5"/>
      <c r="N564" s="5"/>
      <c r="O564" s="5"/>
    </row>
    <row r="565" spans="2:15" hidden="1" outlineLevel="1" x14ac:dyDescent="0.3">
      <c r="B565" s="83">
        <v>2020</v>
      </c>
      <c r="C565" s="84" t="s">
        <v>119</v>
      </c>
      <c r="D565" s="96">
        <v>174</v>
      </c>
      <c r="E565" s="96"/>
      <c r="F565" s="96"/>
      <c r="G565" s="96">
        <v>174</v>
      </c>
      <c r="H565" s="97">
        <f>(Table179[[#This Row],[Number of 4-star passenger cars]]+Table179[[#This Row],[Number of 5-star passenger cars]])/Table179[[#This Row],[Number of new passenger cars]]</f>
        <v>1</v>
      </c>
      <c r="I565" s="98">
        <f>+Table179[[#This Row],[Number of 5-star passenger cars]]/Table179[[#This Row],[Number of new passenger cars]]</f>
        <v>1</v>
      </c>
      <c r="J565" s="5"/>
      <c r="K565" s="99"/>
      <c r="L565" s="5"/>
      <c r="M565" s="5"/>
      <c r="N565" s="5"/>
      <c r="O565" s="5"/>
    </row>
    <row r="566" spans="2:15" hidden="1" outlineLevel="1" x14ac:dyDescent="0.3">
      <c r="B566" s="83">
        <v>2020</v>
      </c>
      <c r="C566" s="84" t="s">
        <v>114</v>
      </c>
      <c r="D566" s="96">
        <v>542</v>
      </c>
      <c r="E566" s="96"/>
      <c r="F566" s="96"/>
      <c r="G566" s="96">
        <v>542</v>
      </c>
      <c r="H566" s="97">
        <f>(Table179[[#This Row],[Number of 4-star passenger cars]]+Table179[[#This Row],[Number of 5-star passenger cars]])/Table179[[#This Row],[Number of new passenger cars]]</f>
        <v>1</v>
      </c>
      <c r="I566" s="98">
        <f>+Table179[[#This Row],[Number of 5-star passenger cars]]/Table179[[#This Row],[Number of new passenger cars]]</f>
        <v>1</v>
      </c>
      <c r="J566" s="5"/>
      <c r="K566" s="99"/>
      <c r="L566" s="5"/>
      <c r="M566" s="5"/>
      <c r="N566" s="5"/>
      <c r="O566" s="5"/>
    </row>
    <row r="567" spans="2:15" hidden="1" outlineLevel="1" x14ac:dyDescent="0.3">
      <c r="B567" s="83">
        <v>2020</v>
      </c>
      <c r="C567" s="84" t="s">
        <v>112</v>
      </c>
      <c r="D567" s="96">
        <v>1538</v>
      </c>
      <c r="E567" s="96"/>
      <c r="F567" s="96"/>
      <c r="G567" s="96">
        <v>1538</v>
      </c>
      <c r="H567" s="97">
        <f>(Table179[[#This Row],[Number of 4-star passenger cars]]+Table179[[#This Row],[Number of 5-star passenger cars]])/Table179[[#This Row],[Number of new passenger cars]]</f>
        <v>1</v>
      </c>
      <c r="I567" s="98">
        <f>+Table179[[#This Row],[Number of 5-star passenger cars]]/Table179[[#This Row],[Number of new passenger cars]]</f>
        <v>1</v>
      </c>
      <c r="J567" s="5"/>
      <c r="K567" s="99"/>
      <c r="L567" s="5"/>
      <c r="M567" s="5"/>
      <c r="N567" s="5"/>
      <c r="O567" s="5"/>
    </row>
    <row r="568" spans="2:15" hidden="1" outlineLevel="1" x14ac:dyDescent="0.3">
      <c r="B568" s="83">
        <v>2020</v>
      </c>
      <c r="C568" s="84" t="s">
        <v>110</v>
      </c>
      <c r="D568" s="96">
        <v>72</v>
      </c>
      <c r="E568" s="96"/>
      <c r="F568" s="96">
        <v>72</v>
      </c>
      <c r="G568" s="96"/>
      <c r="H568" s="97">
        <f>(Table179[[#This Row],[Number of 4-star passenger cars]]+Table179[[#This Row],[Number of 5-star passenger cars]])/Table179[[#This Row],[Number of new passenger cars]]</f>
        <v>1</v>
      </c>
      <c r="I568" s="98">
        <f>+Table179[[#This Row],[Number of 5-star passenger cars]]/Table179[[#This Row],[Number of new passenger cars]]</f>
        <v>0</v>
      </c>
      <c r="J568" s="5"/>
      <c r="K568" s="99"/>
      <c r="L568" s="5"/>
      <c r="M568" s="5"/>
      <c r="N568" s="5"/>
      <c r="O568" s="5"/>
    </row>
    <row r="569" spans="2:15" hidden="1" outlineLevel="1" x14ac:dyDescent="0.3">
      <c r="B569" s="83">
        <v>2020</v>
      </c>
      <c r="C569" s="84" t="s">
        <v>108</v>
      </c>
      <c r="D569" s="96">
        <v>1104</v>
      </c>
      <c r="E569" s="96"/>
      <c r="F569" s="96"/>
      <c r="G569" s="96">
        <v>1104</v>
      </c>
      <c r="H569" s="97">
        <f>(Table179[[#This Row],[Number of 4-star passenger cars]]+Table179[[#This Row],[Number of 5-star passenger cars]])/Table179[[#This Row],[Number of new passenger cars]]</f>
        <v>1</v>
      </c>
      <c r="I569" s="98">
        <f>+Table179[[#This Row],[Number of 5-star passenger cars]]/Table179[[#This Row],[Number of new passenger cars]]</f>
        <v>1</v>
      </c>
      <c r="J569" s="5"/>
      <c r="K569" s="99"/>
      <c r="L569" s="5"/>
      <c r="M569" s="5"/>
      <c r="N569" s="5"/>
      <c r="O569" s="5"/>
    </row>
    <row r="570" spans="2:15" hidden="1" outlineLevel="1" x14ac:dyDescent="0.3">
      <c r="B570" s="83">
        <v>2020</v>
      </c>
      <c r="C570" s="84" t="s">
        <v>106</v>
      </c>
      <c r="D570" s="96">
        <v>433</v>
      </c>
      <c r="E570" s="96"/>
      <c r="F570" s="96"/>
      <c r="G570" s="96">
        <v>368</v>
      </c>
      <c r="H570" s="97">
        <f>(Table179[[#This Row],[Number of 4-star passenger cars]]+Table179[[#This Row],[Number of 5-star passenger cars]])/Table179[[#This Row],[Number of new passenger cars]]</f>
        <v>0.84988452655889146</v>
      </c>
      <c r="I570" s="98">
        <f>+Table179[[#This Row],[Number of 5-star passenger cars]]/Table179[[#This Row],[Number of new passenger cars]]</f>
        <v>0.84988452655889146</v>
      </c>
      <c r="J570" s="5"/>
      <c r="K570" s="99"/>
      <c r="L570" s="5"/>
      <c r="M570" s="5"/>
      <c r="N570" s="5"/>
      <c r="O570" s="5"/>
    </row>
    <row r="571" spans="2:15" hidden="1" outlineLevel="1" x14ac:dyDescent="0.3">
      <c r="B571" s="83">
        <v>2020</v>
      </c>
      <c r="C571" s="84" t="s">
        <v>104</v>
      </c>
      <c r="D571" s="96">
        <v>8</v>
      </c>
      <c r="E571" s="96"/>
      <c r="F571" s="96"/>
      <c r="G571" s="96">
        <v>8</v>
      </c>
      <c r="H571" s="97">
        <f>(Table179[[#This Row],[Number of 4-star passenger cars]]+Table179[[#This Row],[Number of 5-star passenger cars]])/Table179[[#This Row],[Number of new passenger cars]]</f>
        <v>1</v>
      </c>
      <c r="I571" s="98">
        <f>+Table179[[#This Row],[Number of 5-star passenger cars]]/Table179[[#This Row],[Number of new passenger cars]]</f>
        <v>1</v>
      </c>
      <c r="J571" s="5"/>
      <c r="K571" s="99"/>
      <c r="L571" s="5"/>
      <c r="M571" s="5"/>
      <c r="N571" s="5"/>
      <c r="O571" s="5"/>
    </row>
    <row r="572" spans="2:15" hidden="1" outlineLevel="1" x14ac:dyDescent="0.3">
      <c r="B572" s="83">
        <v>2020</v>
      </c>
      <c r="C572" s="84" t="s">
        <v>102</v>
      </c>
      <c r="D572" s="96">
        <v>48</v>
      </c>
      <c r="E572" s="96"/>
      <c r="F572" s="96"/>
      <c r="G572" s="96">
        <v>48</v>
      </c>
      <c r="H572" s="97">
        <f>(Table179[[#This Row],[Number of 4-star passenger cars]]+Table179[[#This Row],[Number of 5-star passenger cars]])/Table179[[#This Row],[Number of new passenger cars]]</f>
        <v>1</v>
      </c>
      <c r="I572" s="98">
        <f>+Table179[[#This Row],[Number of 5-star passenger cars]]/Table179[[#This Row],[Number of new passenger cars]]</f>
        <v>1</v>
      </c>
      <c r="J572" s="5"/>
      <c r="K572" s="99"/>
      <c r="L572" s="5"/>
      <c r="M572" s="5"/>
      <c r="N572" s="5"/>
      <c r="O572" s="5"/>
    </row>
    <row r="573" spans="2:15" hidden="1" outlineLevel="1" x14ac:dyDescent="0.3">
      <c r="B573" s="83">
        <v>2020</v>
      </c>
      <c r="C573" s="84" t="s">
        <v>98</v>
      </c>
      <c r="D573" s="96">
        <v>883</v>
      </c>
      <c r="E573" s="96"/>
      <c r="F573" s="96"/>
      <c r="G573" s="96">
        <v>883</v>
      </c>
      <c r="H573" s="97">
        <f>(Table179[[#This Row],[Number of 4-star passenger cars]]+Table179[[#This Row],[Number of 5-star passenger cars]])/Table179[[#This Row],[Number of new passenger cars]]</f>
        <v>1</v>
      </c>
      <c r="I573" s="98">
        <f>+Table179[[#This Row],[Number of 5-star passenger cars]]/Table179[[#This Row],[Number of new passenger cars]]</f>
        <v>1</v>
      </c>
      <c r="J573" s="5"/>
      <c r="K573" s="99"/>
      <c r="L573" s="5"/>
      <c r="M573" s="5"/>
      <c r="N573" s="5"/>
      <c r="O573" s="5"/>
    </row>
    <row r="574" spans="2:15" hidden="1" outlineLevel="1" x14ac:dyDescent="0.3">
      <c r="B574" s="83">
        <v>2020</v>
      </c>
      <c r="C574" s="84" t="s">
        <v>96</v>
      </c>
      <c r="D574" s="96">
        <v>194</v>
      </c>
      <c r="E574" s="96">
        <v>194</v>
      </c>
      <c r="F574" s="96"/>
      <c r="G574" s="96"/>
      <c r="H574" s="97">
        <f>(Table179[[#This Row],[Number of 4-star passenger cars]]+Table179[[#This Row],[Number of 5-star passenger cars]])/Table179[[#This Row],[Number of new passenger cars]]</f>
        <v>0</v>
      </c>
      <c r="I574" s="98">
        <f>+Table179[[#This Row],[Number of 5-star passenger cars]]/Table179[[#This Row],[Number of new passenger cars]]</f>
        <v>0</v>
      </c>
      <c r="J574" s="5"/>
      <c r="K574" s="99"/>
      <c r="L574" s="5"/>
      <c r="M574" s="5"/>
      <c r="N574" s="5"/>
      <c r="O574" s="5"/>
    </row>
    <row r="575" spans="2:15" hidden="1" outlineLevel="1" x14ac:dyDescent="0.3">
      <c r="B575" s="83">
        <v>2020</v>
      </c>
      <c r="C575" s="84" t="s">
        <v>91</v>
      </c>
      <c r="D575" s="96">
        <v>697</v>
      </c>
      <c r="E575" s="96"/>
      <c r="F575" s="96"/>
      <c r="G575" s="96">
        <v>697</v>
      </c>
      <c r="H575" s="97">
        <f>(Table179[[#This Row],[Number of 4-star passenger cars]]+Table179[[#This Row],[Number of 5-star passenger cars]])/Table179[[#This Row],[Number of new passenger cars]]</f>
        <v>1</v>
      </c>
      <c r="I575" s="98">
        <f>+Table179[[#This Row],[Number of 5-star passenger cars]]/Table179[[#This Row],[Number of new passenger cars]]</f>
        <v>1</v>
      </c>
      <c r="J575" s="5"/>
      <c r="K575" s="99"/>
      <c r="L575" s="5"/>
      <c r="M575" s="5"/>
      <c r="N575" s="5"/>
      <c r="O575" s="5"/>
    </row>
    <row r="576" spans="2:15" hidden="1" outlineLevel="1" x14ac:dyDescent="0.3">
      <c r="B576" s="83">
        <v>2020</v>
      </c>
      <c r="C576" s="84" t="s">
        <v>89</v>
      </c>
      <c r="D576" s="96">
        <v>181</v>
      </c>
      <c r="E576" s="96"/>
      <c r="F576" s="96"/>
      <c r="G576" s="96">
        <v>181</v>
      </c>
      <c r="H576" s="97">
        <f>(Table179[[#This Row],[Number of 4-star passenger cars]]+Table179[[#This Row],[Number of 5-star passenger cars]])/Table179[[#This Row],[Number of new passenger cars]]</f>
        <v>1</v>
      </c>
      <c r="I576" s="98">
        <f>+Table179[[#This Row],[Number of 5-star passenger cars]]/Table179[[#This Row],[Number of new passenger cars]]</f>
        <v>1</v>
      </c>
      <c r="J576" s="5"/>
      <c r="K576" s="99"/>
      <c r="L576" s="5"/>
      <c r="M576" s="5"/>
      <c r="N576" s="5"/>
      <c r="O576" s="5"/>
    </row>
    <row r="577" spans="2:15" hidden="1" outlineLevel="1" x14ac:dyDescent="0.3">
      <c r="B577" s="83">
        <v>2020</v>
      </c>
      <c r="C577" s="84" t="s">
        <v>655</v>
      </c>
      <c r="D577" s="96">
        <v>71</v>
      </c>
      <c r="E577" s="96"/>
      <c r="F577" s="96"/>
      <c r="G577" s="96"/>
      <c r="H577" s="97">
        <f>(Table179[[#This Row],[Number of 4-star passenger cars]]+Table179[[#This Row],[Number of 5-star passenger cars]])/Table179[[#This Row],[Number of new passenger cars]]</f>
        <v>0</v>
      </c>
      <c r="I577" s="98">
        <f>+Table179[[#This Row],[Number of 5-star passenger cars]]/Table179[[#This Row],[Number of new passenger cars]]</f>
        <v>0</v>
      </c>
      <c r="J577" s="5"/>
      <c r="K577" s="99"/>
      <c r="L577" s="5"/>
      <c r="M577" s="5"/>
      <c r="N577" s="5"/>
      <c r="O577" s="5"/>
    </row>
    <row r="578" spans="2:15" hidden="1" outlineLevel="1" x14ac:dyDescent="0.3">
      <c r="B578" s="83">
        <v>2020</v>
      </c>
      <c r="C578" s="84" t="s">
        <v>84</v>
      </c>
      <c r="D578" s="96">
        <v>2015</v>
      </c>
      <c r="E578" s="96"/>
      <c r="F578" s="96"/>
      <c r="G578" s="96">
        <v>2015</v>
      </c>
      <c r="H578" s="97">
        <f>(Table179[[#This Row],[Number of 4-star passenger cars]]+Table179[[#This Row],[Number of 5-star passenger cars]])/Table179[[#This Row],[Number of new passenger cars]]</f>
        <v>1</v>
      </c>
      <c r="I578" s="98">
        <f>+Table179[[#This Row],[Number of 5-star passenger cars]]/Table179[[#This Row],[Number of new passenger cars]]</f>
        <v>1</v>
      </c>
      <c r="J578" s="5"/>
      <c r="K578" s="99"/>
      <c r="L578" s="5"/>
      <c r="M578" s="5"/>
      <c r="N578" s="5"/>
      <c r="O578" s="5"/>
    </row>
    <row r="579" spans="2:15" hidden="1" outlineLevel="1" x14ac:dyDescent="0.3">
      <c r="B579" s="83">
        <v>2020</v>
      </c>
      <c r="C579" s="84" t="s">
        <v>81</v>
      </c>
      <c r="D579" s="96">
        <v>943</v>
      </c>
      <c r="E579" s="96"/>
      <c r="F579" s="96"/>
      <c r="G579" s="96">
        <v>943</v>
      </c>
      <c r="H579" s="97">
        <f>(Table179[[#This Row],[Number of 4-star passenger cars]]+Table179[[#This Row],[Number of 5-star passenger cars]])/Table179[[#This Row],[Number of new passenger cars]]</f>
        <v>1</v>
      </c>
      <c r="I579" s="98">
        <f>+Table179[[#This Row],[Number of 5-star passenger cars]]/Table179[[#This Row],[Number of new passenger cars]]</f>
        <v>1</v>
      </c>
      <c r="J579" s="5"/>
      <c r="K579" s="99"/>
      <c r="L579" s="5"/>
      <c r="M579" s="5"/>
      <c r="N579" s="5"/>
      <c r="O579" s="5"/>
    </row>
    <row r="580" spans="2:15" hidden="1" outlineLevel="1" x14ac:dyDescent="0.3">
      <c r="B580" s="83">
        <v>2020</v>
      </c>
      <c r="C580" s="84" t="s">
        <v>79</v>
      </c>
      <c r="D580" s="96">
        <v>171</v>
      </c>
      <c r="E580" s="96"/>
      <c r="F580" s="96"/>
      <c r="G580" s="96">
        <v>171</v>
      </c>
      <c r="H580" s="97">
        <f>(Table179[[#This Row],[Number of 4-star passenger cars]]+Table179[[#This Row],[Number of 5-star passenger cars]])/Table179[[#This Row],[Number of new passenger cars]]</f>
        <v>1</v>
      </c>
      <c r="I580" s="98">
        <f>+Table179[[#This Row],[Number of 5-star passenger cars]]/Table179[[#This Row],[Number of new passenger cars]]</f>
        <v>1</v>
      </c>
      <c r="J580" s="5"/>
      <c r="K580" s="99"/>
      <c r="L580" s="5"/>
      <c r="M580" s="5"/>
      <c r="N580" s="5"/>
      <c r="O580" s="5"/>
    </row>
    <row r="581" spans="2:15" collapsed="1" x14ac:dyDescent="0.3">
      <c r="B581" s="92">
        <v>2020</v>
      </c>
      <c r="C581" s="93" t="s">
        <v>656</v>
      </c>
      <c r="D581" s="93">
        <f>+Table179[[#This Row],[Number of 1-3-star passenger cars]]+Table179[[#This Row],[Number of 4-star passenger cars]]+Table179[[#This Row],[Number of 5-star passenger cars]]</f>
        <v>123023</v>
      </c>
      <c r="E581" s="93">
        <f>SUM($E$298:$E$580)</f>
        <v>9025</v>
      </c>
      <c r="F581" s="93">
        <f>SUM($F$298:$F$580)</f>
        <v>19669</v>
      </c>
      <c r="G581" s="93">
        <f>SUM($G$298:$G$580)</f>
        <v>94329</v>
      </c>
      <c r="H581" s="94">
        <f>(Table179[[#This Row],[Number of 4-star passenger cars]]+Table179[[#This Row],[Number of 5-star passenger cars]])/Table179[[#This Row],[Number of new passenger cars]]</f>
        <v>0.92663973403347344</v>
      </c>
      <c r="I581" s="100">
        <f>+Table179[[#This Row],[Number of 5-star passenger cars]]/Table179[[#This Row],[Number of new passenger cars]]</f>
        <v>0.76675906131373806</v>
      </c>
      <c r="J581" s="15"/>
      <c r="K581" s="15"/>
      <c r="L581" s="15"/>
      <c r="M581" s="15"/>
      <c r="N581" s="15"/>
      <c r="O581" s="15"/>
    </row>
    <row r="582" spans="2:15" x14ac:dyDescent="0.3">
      <c r="B582" s="101">
        <v>2020</v>
      </c>
      <c r="C582" s="14" t="s">
        <v>34</v>
      </c>
      <c r="D582" s="102">
        <f>SUM($D$298:$D$580)</f>
        <v>143570</v>
      </c>
      <c r="E582" s="102">
        <f>SUM($E$298:$E$580)</f>
        <v>9025</v>
      </c>
      <c r="F582" s="102">
        <f>SUM($F$298:$F$580)</f>
        <v>19669</v>
      </c>
      <c r="G582" s="102">
        <f>SUM($G$298:$G$580)</f>
        <v>94329</v>
      </c>
      <c r="H582" s="103">
        <f>(Table179[[#This Row],[Number of 4-star passenger cars]]+Table179[[#This Row],[Number of 5-star passenger cars]])/Table179[[#This Row],[Number of new passenger cars]]</f>
        <v>0.79402382113254855</v>
      </c>
      <c r="I582" s="104">
        <f>+Table179[[#This Row],[Number of 5-star passenger cars]]/Table179[[#This Row],[Number of new passenger cars]]</f>
        <v>0.65702444800445781</v>
      </c>
      <c r="J582" s="19"/>
      <c r="K582" s="20"/>
      <c r="L582" s="16"/>
      <c r="M582" s="16"/>
      <c r="N582" s="16"/>
      <c r="O582" s="16"/>
    </row>
    <row r="585" spans="2:15" x14ac:dyDescent="0.3">
      <c r="B585" s="21" t="s">
        <v>35</v>
      </c>
      <c r="C585" s="22"/>
      <c r="D585" s="23"/>
    </row>
    <row r="586" spans="2:15" x14ac:dyDescent="0.3">
      <c r="B586" s="21"/>
      <c r="C586" s="22"/>
      <c r="D586" s="23"/>
    </row>
    <row r="587" spans="2:15" x14ac:dyDescent="0.3">
      <c r="B587" s="24"/>
      <c r="C587" s="22" t="s">
        <v>36</v>
      </c>
      <c r="D587" s="25" t="s">
        <v>37</v>
      </c>
    </row>
    <row r="588" spans="2:15" x14ac:dyDescent="0.3">
      <c r="B588" s="26"/>
      <c r="C588" s="27"/>
      <c r="D588" s="27"/>
    </row>
    <row r="589" spans="2:15" x14ac:dyDescent="0.3">
      <c r="B589" s="22" t="s">
        <v>25</v>
      </c>
      <c r="C589" s="22" t="s">
        <v>38</v>
      </c>
      <c r="D589" s="27"/>
    </row>
    <row r="590" spans="2:15" x14ac:dyDescent="0.3">
      <c r="B590" s="22" t="s">
        <v>26</v>
      </c>
      <c r="C590" s="22" t="s">
        <v>39</v>
      </c>
      <c r="D590" s="27"/>
    </row>
    <row r="591" spans="2:15" x14ac:dyDescent="0.3">
      <c r="B591" s="22" t="s">
        <v>28</v>
      </c>
      <c r="C591" s="22" t="s">
        <v>40</v>
      </c>
      <c r="D591" s="27"/>
    </row>
    <row r="592" spans="2:15" x14ac:dyDescent="0.3">
      <c r="B592" s="22" t="s">
        <v>29</v>
      </c>
      <c r="C592" s="22" t="s">
        <v>41</v>
      </c>
      <c r="D592" s="27"/>
    </row>
    <row r="593" spans="2:4" x14ac:dyDescent="0.3">
      <c r="B593" s="22" t="s">
        <v>30</v>
      </c>
      <c r="C593" s="22" t="s">
        <v>42</v>
      </c>
      <c r="D593" s="27"/>
    </row>
    <row r="594" spans="2:4" x14ac:dyDescent="0.3">
      <c r="B594" s="22" t="s">
        <v>31</v>
      </c>
      <c r="C594" s="22" t="s">
        <v>43</v>
      </c>
      <c r="D594" s="27"/>
    </row>
    <row r="595" spans="2:4" x14ac:dyDescent="0.3">
      <c r="B595" s="22" t="s">
        <v>32</v>
      </c>
      <c r="C595" s="22" t="s">
        <v>44</v>
      </c>
      <c r="D595" s="27"/>
    </row>
    <row r="596" spans="2:4" x14ac:dyDescent="0.3">
      <c r="B596" s="26"/>
      <c r="C596" s="27"/>
      <c r="D596" s="27"/>
    </row>
  </sheetData>
  <pageMargins left="0.7" right="0.7" top="0.75" bottom="0.75" header="0.3" footer="0.3"/>
  <pageSetup paperSize="9" orientation="portrait" verticalDpi="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1E368-BCAD-4B6F-AC5D-86617987613C}">
  <dimension ref="B1:S596"/>
  <sheetViews>
    <sheetView zoomScale="60" zoomScaleNormal="60" workbookViewId="0">
      <pane xSplit="7" ySplit="3" topLeftCell="L262" activePane="bottomRight" state="frozen"/>
      <selection activeCell="C35" sqref="C35"/>
      <selection pane="topRight" activeCell="C35" sqref="C35"/>
      <selection pane="bottomLeft" activeCell="C35" sqref="C35"/>
      <selection pane="bottomRight" activeCell="L293" sqref="L293"/>
    </sheetView>
  </sheetViews>
  <sheetFormatPr defaultColWidth="9.109375" defaultRowHeight="15.6" x14ac:dyDescent="0.3"/>
  <cols>
    <col min="1" max="1" width="5.6640625" style="27" customWidth="1"/>
    <col min="2" max="2" width="26.44140625" style="26" customWidth="1"/>
    <col min="3" max="3" width="48" style="27" customWidth="1"/>
    <col min="4" max="5" width="22" style="27" customWidth="1"/>
    <col min="6" max="6" width="31.109375" style="27" customWidth="1"/>
    <col min="7" max="7" width="22" style="27" customWidth="1"/>
    <col min="8" max="8" width="47.6640625" style="27" customWidth="1"/>
    <col min="9" max="9" width="39.5546875" style="27" customWidth="1"/>
    <col min="10" max="11" width="33.88671875" style="27" customWidth="1"/>
    <col min="12" max="13" width="36.33203125" style="27" customWidth="1"/>
    <col min="14" max="14" width="29.109375" style="27" customWidth="1"/>
    <col min="15" max="15" width="22.44140625" style="27" customWidth="1"/>
    <col min="16" max="16" width="22.5546875" style="27" customWidth="1"/>
    <col min="17" max="17" width="22.44140625" style="27" customWidth="1"/>
    <col min="18" max="18" width="22.5546875" style="27" customWidth="1"/>
    <col min="19" max="19" width="22.44140625" style="27" customWidth="1"/>
    <col min="20" max="16384" width="9.109375" style="27"/>
  </cols>
  <sheetData>
    <row r="1" spans="2:19" ht="20.399999999999999" x14ac:dyDescent="0.35">
      <c r="B1" s="57" t="s">
        <v>15</v>
      </c>
    </row>
    <row r="2" spans="2:19" ht="20.399999999999999" x14ac:dyDescent="0.35">
      <c r="B2" s="4"/>
      <c r="C2" s="5"/>
      <c r="D2" s="5"/>
      <c r="E2" s="5"/>
      <c r="F2" s="5"/>
      <c r="G2" s="5"/>
      <c r="H2" s="5"/>
      <c r="I2" s="5"/>
      <c r="J2" s="6" t="s">
        <v>17</v>
      </c>
      <c r="K2" s="6"/>
      <c r="L2" s="6"/>
      <c r="M2" s="6"/>
      <c r="N2" s="6" t="s">
        <v>18</v>
      </c>
      <c r="O2" s="6"/>
      <c r="P2" s="6"/>
      <c r="Q2" s="6"/>
      <c r="R2" s="6"/>
      <c r="S2" s="6"/>
    </row>
    <row r="3" spans="2:19" x14ac:dyDescent="0.3">
      <c r="B3" s="56" t="s">
        <v>19</v>
      </c>
      <c r="C3" s="55" t="s">
        <v>20</v>
      </c>
      <c r="D3" s="55" t="s">
        <v>527</v>
      </c>
      <c r="E3" s="55" t="s">
        <v>526</v>
      </c>
      <c r="F3" s="55" t="s">
        <v>525</v>
      </c>
      <c r="G3" s="55" t="s">
        <v>524</v>
      </c>
      <c r="H3" s="55" t="s">
        <v>523</v>
      </c>
      <c r="I3" s="54" t="s">
        <v>22</v>
      </c>
      <c r="J3" s="54" t="s">
        <v>23</v>
      </c>
      <c r="K3" s="54" t="s">
        <v>24</v>
      </c>
      <c r="L3" s="54" t="s">
        <v>25</v>
      </c>
      <c r="M3" s="54" t="s">
        <v>26</v>
      </c>
      <c r="N3" s="54" t="s">
        <v>27</v>
      </c>
      <c r="O3" s="54" t="s">
        <v>28</v>
      </c>
      <c r="P3" s="54" t="s">
        <v>29</v>
      </c>
      <c r="Q3" s="54" t="s">
        <v>30</v>
      </c>
      <c r="R3" s="54" t="s">
        <v>31</v>
      </c>
      <c r="S3" s="54" t="s">
        <v>32</v>
      </c>
    </row>
    <row r="4" spans="2:19" x14ac:dyDescent="0.3">
      <c r="B4" s="53">
        <v>2019</v>
      </c>
      <c r="C4" s="15" t="s">
        <v>522</v>
      </c>
      <c r="D4" s="15" t="s">
        <v>88</v>
      </c>
      <c r="E4" s="15">
        <v>2019</v>
      </c>
      <c r="F4" s="15" t="s">
        <v>82</v>
      </c>
      <c r="G4" s="15">
        <v>3</v>
      </c>
      <c r="H4" s="51"/>
      <c r="I4" s="50">
        <f>IF(G4&lt;4,H4,0)</f>
        <v>0</v>
      </c>
      <c r="J4" s="50">
        <f>IF(G4=4,H4,0)</f>
        <v>0</v>
      </c>
      <c r="K4" s="50">
        <f>IF(G4=5,H4,0)</f>
        <v>0</v>
      </c>
      <c r="L4" s="15"/>
      <c r="M4" s="15"/>
      <c r="N4" s="15"/>
      <c r="O4" s="15"/>
      <c r="P4" s="15"/>
      <c r="Q4" s="15"/>
      <c r="R4" s="15"/>
      <c r="S4" s="15"/>
    </row>
    <row r="5" spans="2:19" x14ac:dyDescent="0.3">
      <c r="B5" s="53">
        <v>2019</v>
      </c>
      <c r="C5" s="15" t="s">
        <v>521</v>
      </c>
      <c r="D5" s="15" t="s">
        <v>88</v>
      </c>
      <c r="E5" s="15">
        <v>2016</v>
      </c>
      <c r="F5" s="15" t="s">
        <v>90</v>
      </c>
      <c r="G5" s="15">
        <v>5</v>
      </c>
      <c r="H5" s="51">
        <v>86</v>
      </c>
      <c r="I5" s="50">
        <f t="shared" ref="I5:I68" si="0">IF(G5&lt;4,H5,0)</f>
        <v>0</v>
      </c>
      <c r="J5" s="50">
        <f t="shared" ref="J5:J68" si="1">IF(G5=4,H5,0)</f>
        <v>0</v>
      </c>
      <c r="K5" s="50">
        <f t="shared" ref="K5:K68" si="2">IF(G5=5,H5,0)</f>
        <v>86</v>
      </c>
      <c r="L5" s="15"/>
      <c r="M5" s="15"/>
      <c r="N5" s="15"/>
      <c r="O5" s="15"/>
      <c r="P5" s="15"/>
      <c r="Q5" s="15"/>
      <c r="R5" s="15"/>
      <c r="S5" s="15"/>
    </row>
    <row r="6" spans="2:19" x14ac:dyDescent="0.3">
      <c r="B6" s="53">
        <v>2019</v>
      </c>
      <c r="C6" s="15" t="s">
        <v>520</v>
      </c>
      <c r="D6" s="15" t="s">
        <v>519</v>
      </c>
      <c r="E6" s="15">
        <v>2017</v>
      </c>
      <c r="F6" s="15" t="s">
        <v>117</v>
      </c>
      <c r="G6" s="15">
        <v>3</v>
      </c>
      <c r="H6" s="51">
        <v>270</v>
      </c>
      <c r="I6" s="50">
        <f t="shared" si="0"/>
        <v>270</v>
      </c>
      <c r="J6" s="50">
        <f t="shared" si="1"/>
        <v>0</v>
      </c>
      <c r="K6" s="50">
        <f t="shared" si="2"/>
        <v>0</v>
      </c>
      <c r="L6" s="15"/>
      <c r="M6" s="15"/>
      <c r="N6" s="15"/>
      <c r="O6" s="15"/>
      <c r="P6" s="15"/>
      <c r="Q6" s="15"/>
      <c r="R6" s="15"/>
      <c r="S6" s="15"/>
    </row>
    <row r="7" spans="2:19" x14ac:dyDescent="0.3">
      <c r="B7" s="53">
        <v>2019</v>
      </c>
      <c r="C7" s="15" t="s">
        <v>518</v>
      </c>
      <c r="D7" s="15" t="s">
        <v>517</v>
      </c>
      <c r="E7" s="15">
        <v>2017</v>
      </c>
      <c r="F7" s="15" t="s">
        <v>77</v>
      </c>
      <c r="G7" s="15">
        <v>5</v>
      </c>
      <c r="H7" s="51">
        <v>183</v>
      </c>
      <c r="I7" s="50">
        <f t="shared" si="0"/>
        <v>0</v>
      </c>
      <c r="J7" s="50">
        <f t="shared" si="1"/>
        <v>0</v>
      </c>
      <c r="K7" s="50">
        <f t="shared" si="2"/>
        <v>183</v>
      </c>
      <c r="L7" s="15"/>
      <c r="M7" s="15"/>
      <c r="N7" s="15"/>
      <c r="O7" s="15"/>
      <c r="P7" s="15"/>
      <c r="Q7" s="15"/>
      <c r="R7" s="15"/>
      <c r="S7" s="15"/>
    </row>
    <row r="8" spans="2:19" x14ac:dyDescent="0.3">
      <c r="B8" s="53">
        <v>2019</v>
      </c>
      <c r="C8" s="15" t="s">
        <v>516</v>
      </c>
      <c r="D8" s="15" t="s">
        <v>515</v>
      </c>
      <c r="E8" s="15">
        <v>2019</v>
      </c>
      <c r="F8" s="15" t="s">
        <v>94</v>
      </c>
      <c r="G8" s="15">
        <v>5</v>
      </c>
      <c r="H8" s="51">
        <v>211</v>
      </c>
      <c r="I8" s="50">
        <f t="shared" si="0"/>
        <v>0</v>
      </c>
      <c r="J8" s="50">
        <f t="shared" si="1"/>
        <v>0</v>
      </c>
      <c r="K8" s="50">
        <f t="shared" si="2"/>
        <v>211</v>
      </c>
      <c r="L8" s="15"/>
      <c r="M8" s="15"/>
      <c r="N8" s="15"/>
      <c r="O8" s="15"/>
      <c r="P8" s="15"/>
      <c r="Q8" s="15"/>
      <c r="R8" s="15"/>
      <c r="S8" s="15"/>
    </row>
    <row r="9" spans="2:19" x14ac:dyDescent="0.3">
      <c r="B9" s="53">
        <v>2019</v>
      </c>
      <c r="C9" s="15" t="s">
        <v>514</v>
      </c>
      <c r="D9" s="15" t="s">
        <v>513</v>
      </c>
      <c r="E9" s="15">
        <v>2020</v>
      </c>
      <c r="F9" s="15" t="s">
        <v>117</v>
      </c>
      <c r="G9" s="15">
        <v>5</v>
      </c>
      <c r="H9" s="51"/>
      <c r="I9" s="50">
        <f t="shared" si="0"/>
        <v>0</v>
      </c>
      <c r="J9" s="50">
        <f t="shared" si="1"/>
        <v>0</v>
      </c>
      <c r="K9" s="50">
        <f t="shared" si="2"/>
        <v>0</v>
      </c>
      <c r="L9" s="15"/>
      <c r="M9" s="15"/>
      <c r="N9" s="15"/>
      <c r="O9" s="15"/>
      <c r="P9" s="15"/>
      <c r="Q9" s="15"/>
      <c r="R9" s="15"/>
      <c r="S9" s="15"/>
    </row>
    <row r="10" spans="2:19" x14ac:dyDescent="0.3">
      <c r="B10" s="53">
        <v>2019</v>
      </c>
      <c r="C10" s="15" t="s">
        <v>512</v>
      </c>
      <c r="D10" s="15" t="s">
        <v>88</v>
      </c>
      <c r="E10" s="15">
        <v>2014</v>
      </c>
      <c r="F10" s="15" t="s">
        <v>117</v>
      </c>
      <c r="G10" s="15">
        <v>5</v>
      </c>
      <c r="H10" s="51">
        <v>2</v>
      </c>
      <c r="I10" s="50">
        <f t="shared" si="0"/>
        <v>0</v>
      </c>
      <c r="J10" s="50">
        <f t="shared" si="1"/>
        <v>0</v>
      </c>
      <c r="K10" s="50">
        <f t="shared" si="2"/>
        <v>2</v>
      </c>
      <c r="L10" s="15"/>
      <c r="M10" s="15"/>
      <c r="N10" s="15"/>
      <c r="O10" s="15"/>
      <c r="P10" s="15"/>
      <c r="Q10" s="15"/>
      <c r="R10" s="15"/>
      <c r="S10" s="15"/>
    </row>
    <row r="11" spans="2:19" x14ac:dyDescent="0.3">
      <c r="B11" s="53">
        <v>2019</v>
      </c>
      <c r="C11" s="15" t="s">
        <v>511</v>
      </c>
      <c r="D11" s="15" t="s">
        <v>88</v>
      </c>
      <c r="E11" s="15">
        <v>2015</v>
      </c>
      <c r="F11" s="15" t="s">
        <v>90</v>
      </c>
      <c r="G11" s="15">
        <v>5</v>
      </c>
      <c r="H11" s="51">
        <v>649</v>
      </c>
      <c r="I11" s="50">
        <f t="shared" si="0"/>
        <v>0</v>
      </c>
      <c r="J11" s="50">
        <f t="shared" si="1"/>
        <v>0</v>
      </c>
      <c r="K11" s="50">
        <f t="shared" si="2"/>
        <v>649</v>
      </c>
      <c r="L11" s="15"/>
      <c r="M11" s="15"/>
      <c r="N11" s="15"/>
      <c r="O11" s="15"/>
      <c r="P11" s="15"/>
      <c r="Q11" s="15"/>
      <c r="R11" s="15"/>
      <c r="S11" s="15"/>
    </row>
    <row r="12" spans="2:19" x14ac:dyDescent="0.3">
      <c r="B12" s="53">
        <v>2019</v>
      </c>
      <c r="C12" s="15" t="s">
        <v>510</v>
      </c>
      <c r="D12" s="15" t="s">
        <v>88</v>
      </c>
      <c r="E12" s="15">
        <v>2015</v>
      </c>
      <c r="F12" s="15" t="s">
        <v>90</v>
      </c>
      <c r="G12" s="15">
        <v>5</v>
      </c>
      <c r="H12" s="51">
        <v>254</v>
      </c>
      <c r="I12" s="50">
        <f t="shared" si="0"/>
        <v>0</v>
      </c>
      <c r="J12" s="50">
        <f t="shared" si="1"/>
        <v>0</v>
      </c>
      <c r="K12" s="50">
        <f t="shared" si="2"/>
        <v>254</v>
      </c>
      <c r="L12" s="15"/>
      <c r="M12" s="15"/>
      <c r="N12" s="15"/>
      <c r="O12" s="15"/>
      <c r="P12" s="15"/>
      <c r="Q12" s="15"/>
      <c r="R12" s="15"/>
      <c r="S12" s="15"/>
    </row>
    <row r="13" spans="2:19" x14ac:dyDescent="0.3">
      <c r="B13" s="53">
        <v>2019</v>
      </c>
      <c r="C13" s="15" t="s">
        <v>509</v>
      </c>
      <c r="D13" s="15" t="s">
        <v>508</v>
      </c>
      <c r="E13" s="15">
        <v>2018</v>
      </c>
      <c r="F13" s="15" t="s">
        <v>85</v>
      </c>
      <c r="G13" s="15">
        <v>5</v>
      </c>
      <c r="H13" s="51">
        <v>295</v>
      </c>
      <c r="I13" s="50">
        <f t="shared" si="0"/>
        <v>0</v>
      </c>
      <c r="J13" s="50">
        <f t="shared" si="1"/>
        <v>0</v>
      </c>
      <c r="K13" s="50">
        <f t="shared" si="2"/>
        <v>295</v>
      </c>
      <c r="L13" s="15"/>
      <c r="M13" s="15"/>
      <c r="N13" s="15"/>
      <c r="O13" s="15"/>
      <c r="P13" s="15"/>
      <c r="Q13" s="15"/>
      <c r="R13" s="15"/>
      <c r="S13" s="15"/>
    </row>
    <row r="14" spans="2:19" x14ac:dyDescent="0.3">
      <c r="B14" s="53">
        <v>2019</v>
      </c>
      <c r="C14" s="15" t="s">
        <v>507</v>
      </c>
      <c r="D14" s="15" t="s">
        <v>88</v>
      </c>
      <c r="E14" s="15">
        <v>2018</v>
      </c>
      <c r="F14" s="15" t="s">
        <v>85</v>
      </c>
      <c r="G14" s="15">
        <v>5</v>
      </c>
      <c r="H14" s="51">
        <v>51</v>
      </c>
      <c r="I14" s="50">
        <f t="shared" si="0"/>
        <v>0</v>
      </c>
      <c r="J14" s="50">
        <f t="shared" si="1"/>
        <v>0</v>
      </c>
      <c r="K14" s="50">
        <f t="shared" si="2"/>
        <v>51</v>
      </c>
      <c r="L14" s="15"/>
      <c r="M14" s="15"/>
      <c r="N14" s="15"/>
      <c r="O14" s="15"/>
      <c r="P14" s="15"/>
      <c r="Q14" s="15"/>
      <c r="R14" s="15"/>
      <c r="S14" s="15"/>
    </row>
    <row r="15" spans="2:19" x14ac:dyDescent="0.3">
      <c r="B15" s="53">
        <v>2019</v>
      </c>
      <c r="C15" s="15" t="s">
        <v>506</v>
      </c>
      <c r="D15" s="15" t="s">
        <v>505</v>
      </c>
      <c r="E15" s="15">
        <v>2019</v>
      </c>
      <c r="F15" s="15" t="s">
        <v>77</v>
      </c>
      <c r="G15" s="15">
        <v>5</v>
      </c>
      <c r="H15" s="51">
        <v>54</v>
      </c>
      <c r="I15" s="50">
        <f t="shared" si="0"/>
        <v>0</v>
      </c>
      <c r="J15" s="50">
        <f t="shared" si="1"/>
        <v>0</v>
      </c>
      <c r="K15" s="50">
        <f t="shared" si="2"/>
        <v>54</v>
      </c>
      <c r="L15" s="15"/>
      <c r="M15" s="15"/>
      <c r="N15" s="15"/>
      <c r="O15" s="15"/>
      <c r="P15" s="15"/>
      <c r="Q15" s="15"/>
      <c r="R15" s="15"/>
      <c r="S15" s="15"/>
    </row>
    <row r="16" spans="2:19" x14ac:dyDescent="0.3">
      <c r="B16" s="53">
        <v>2019</v>
      </c>
      <c r="C16" s="15" t="s">
        <v>504</v>
      </c>
      <c r="D16" s="15" t="s">
        <v>503</v>
      </c>
      <c r="E16" s="15">
        <v>2016</v>
      </c>
      <c r="F16" s="15" t="s">
        <v>82</v>
      </c>
      <c r="G16" s="15">
        <v>5</v>
      </c>
      <c r="H16" s="51">
        <v>508</v>
      </c>
      <c r="I16" s="50">
        <f t="shared" si="0"/>
        <v>0</v>
      </c>
      <c r="J16" s="50">
        <f t="shared" si="1"/>
        <v>0</v>
      </c>
      <c r="K16" s="50">
        <f t="shared" si="2"/>
        <v>508</v>
      </c>
      <c r="L16" s="15"/>
      <c r="M16" s="15"/>
      <c r="N16" s="15"/>
      <c r="O16" s="15"/>
      <c r="P16" s="15"/>
      <c r="Q16" s="15"/>
      <c r="R16" s="15"/>
      <c r="S16" s="15"/>
    </row>
    <row r="17" spans="2:19" x14ac:dyDescent="0.3">
      <c r="B17" s="53">
        <v>2019</v>
      </c>
      <c r="C17" s="15" t="s">
        <v>502</v>
      </c>
      <c r="D17" s="15" t="s">
        <v>501</v>
      </c>
      <c r="E17" s="15">
        <v>2018</v>
      </c>
      <c r="F17" s="15" t="s">
        <v>82</v>
      </c>
      <c r="G17" s="15">
        <v>5</v>
      </c>
      <c r="H17" s="51">
        <v>191</v>
      </c>
      <c r="I17" s="50">
        <f t="shared" si="0"/>
        <v>0</v>
      </c>
      <c r="J17" s="50">
        <f t="shared" si="1"/>
        <v>0</v>
      </c>
      <c r="K17" s="50">
        <f t="shared" si="2"/>
        <v>191</v>
      </c>
      <c r="L17" s="15"/>
      <c r="M17" s="15"/>
      <c r="N17" s="15"/>
      <c r="O17" s="15"/>
      <c r="P17" s="15"/>
      <c r="Q17" s="15"/>
      <c r="R17" s="15"/>
      <c r="S17" s="15"/>
    </row>
    <row r="18" spans="2:19" x14ac:dyDescent="0.3">
      <c r="B18" s="53">
        <v>2019</v>
      </c>
      <c r="C18" s="15" t="s">
        <v>500</v>
      </c>
      <c r="D18" s="15" t="s">
        <v>499</v>
      </c>
      <c r="E18" s="15">
        <v>2017</v>
      </c>
      <c r="F18" s="15" t="s">
        <v>77</v>
      </c>
      <c r="G18" s="15">
        <v>5</v>
      </c>
      <c r="H18" s="51">
        <v>99</v>
      </c>
      <c r="I18" s="50">
        <f t="shared" si="0"/>
        <v>0</v>
      </c>
      <c r="J18" s="50">
        <f t="shared" si="1"/>
        <v>0</v>
      </c>
      <c r="K18" s="50">
        <f t="shared" si="2"/>
        <v>99</v>
      </c>
      <c r="L18" s="15"/>
      <c r="M18" s="15"/>
      <c r="N18" s="15"/>
      <c r="O18" s="15"/>
      <c r="P18" s="15"/>
      <c r="Q18" s="15"/>
      <c r="R18" s="15"/>
      <c r="S18" s="15"/>
    </row>
    <row r="19" spans="2:19" x14ac:dyDescent="0.3">
      <c r="B19" s="53">
        <v>2019</v>
      </c>
      <c r="C19" s="15" t="s">
        <v>497</v>
      </c>
      <c r="D19" s="15" t="s">
        <v>498</v>
      </c>
      <c r="E19" s="15">
        <v>2015</v>
      </c>
      <c r="F19" s="15" t="s">
        <v>77</v>
      </c>
      <c r="G19" s="15">
        <v>5</v>
      </c>
      <c r="H19" s="51">
        <v>24</v>
      </c>
      <c r="I19" s="50">
        <f t="shared" si="0"/>
        <v>0</v>
      </c>
      <c r="J19" s="50">
        <f t="shared" si="1"/>
        <v>0</v>
      </c>
      <c r="K19" s="50">
        <f t="shared" si="2"/>
        <v>24</v>
      </c>
      <c r="L19" s="15"/>
      <c r="M19" s="15"/>
      <c r="N19" s="15"/>
      <c r="O19" s="15"/>
      <c r="P19" s="15"/>
      <c r="Q19" s="15"/>
      <c r="R19" s="15"/>
      <c r="S19" s="15"/>
    </row>
    <row r="20" spans="2:19" x14ac:dyDescent="0.3">
      <c r="B20" s="53">
        <v>2019</v>
      </c>
      <c r="C20" s="15" t="s">
        <v>497</v>
      </c>
      <c r="D20" s="15" t="s">
        <v>496</v>
      </c>
      <c r="E20" s="15">
        <v>2019</v>
      </c>
      <c r="F20" s="15" t="s">
        <v>77</v>
      </c>
      <c r="G20" s="15">
        <v>5</v>
      </c>
      <c r="H20" s="51">
        <v>0</v>
      </c>
      <c r="I20" s="50">
        <f t="shared" si="0"/>
        <v>0</v>
      </c>
      <c r="J20" s="50">
        <f t="shared" si="1"/>
        <v>0</v>
      </c>
      <c r="K20" s="50">
        <f t="shared" si="2"/>
        <v>0</v>
      </c>
      <c r="L20" s="15"/>
      <c r="M20" s="15"/>
      <c r="N20" s="15"/>
      <c r="O20" s="15"/>
      <c r="P20" s="15"/>
      <c r="Q20" s="15"/>
      <c r="R20" s="15"/>
      <c r="S20" s="15"/>
    </row>
    <row r="21" spans="2:19" x14ac:dyDescent="0.3">
      <c r="B21" s="53">
        <v>2019</v>
      </c>
      <c r="C21" s="15" t="s">
        <v>495</v>
      </c>
      <c r="D21" s="15" t="s">
        <v>494</v>
      </c>
      <c r="E21" s="15">
        <v>2019</v>
      </c>
      <c r="F21" s="15" t="s">
        <v>77</v>
      </c>
      <c r="G21" s="15">
        <v>5</v>
      </c>
      <c r="H21" s="51">
        <v>36</v>
      </c>
      <c r="I21" s="50">
        <f t="shared" si="0"/>
        <v>0</v>
      </c>
      <c r="J21" s="50">
        <f t="shared" si="1"/>
        <v>0</v>
      </c>
      <c r="K21" s="50">
        <f t="shared" si="2"/>
        <v>36</v>
      </c>
      <c r="L21" s="15"/>
      <c r="M21" s="15"/>
      <c r="N21" s="15"/>
      <c r="O21" s="15"/>
      <c r="P21" s="15"/>
      <c r="Q21" s="15"/>
      <c r="R21" s="15"/>
      <c r="S21" s="15"/>
    </row>
    <row r="22" spans="2:19" x14ac:dyDescent="0.3">
      <c r="B22" s="53">
        <v>2019</v>
      </c>
      <c r="C22" s="15" t="s">
        <v>493</v>
      </c>
      <c r="D22" s="15" t="s">
        <v>492</v>
      </c>
      <c r="E22" s="15">
        <v>2015</v>
      </c>
      <c r="F22" s="15" t="s">
        <v>307</v>
      </c>
      <c r="G22" s="15">
        <v>4</v>
      </c>
      <c r="H22" s="51">
        <v>4</v>
      </c>
      <c r="I22" s="50">
        <f t="shared" si="0"/>
        <v>0</v>
      </c>
      <c r="J22" s="50">
        <f t="shared" si="1"/>
        <v>4</v>
      </c>
      <c r="K22" s="50">
        <f t="shared" si="2"/>
        <v>0</v>
      </c>
      <c r="L22" s="15"/>
      <c r="M22" s="15"/>
      <c r="N22" s="15"/>
      <c r="O22" s="15"/>
      <c r="P22" s="15"/>
      <c r="Q22" s="15"/>
      <c r="R22" s="15"/>
      <c r="S22" s="15"/>
    </row>
    <row r="23" spans="2:19" x14ac:dyDescent="0.3">
      <c r="B23" s="53">
        <v>2019</v>
      </c>
      <c r="C23" s="15" t="s">
        <v>491</v>
      </c>
      <c r="D23" s="15" t="s">
        <v>88</v>
      </c>
      <c r="E23" s="15">
        <v>2019</v>
      </c>
      <c r="F23" s="15" t="s">
        <v>117</v>
      </c>
      <c r="G23" s="15">
        <v>5</v>
      </c>
      <c r="H23" s="51">
        <v>3360</v>
      </c>
      <c r="I23" s="50">
        <f t="shared" si="0"/>
        <v>0</v>
      </c>
      <c r="J23" s="50">
        <f t="shared" si="1"/>
        <v>0</v>
      </c>
      <c r="K23" s="50">
        <f t="shared" si="2"/>
        <v>3360</v>
      </c>
      <c r="L23" s="15"/>
      <c r="M23" s="15"/>
      <c r="N23" s="15"/>
      <c r="O23" s="15"/>
      <c r="P23" s="15"/>
      <c r="Q23" s="15"/>
      <c r="R23" s="15"/>
      <c r="S23" s="15"/>
    </row>
    <row r="24" spans="2:19" x14ac:dyDescent="0.3">
      <c r="B24" s="53">
        <v>2019</v>
      </c>
      <c r="C24" s="15" t="s">
        <v>490</v>
      </c>
      <c r="D24" s="15" t="s">
        <v>88</v>
      </c>
      <c r="E24" s="15">
        <v>2014</v>
      </c>
      <c r="F24" s="15" t="s">
        <v>117</v>
      </c>
      <c r="G24" s="15">
        <v>5</v>
      </c>
      <c r="H24" s="51">
        <v>965</v>
      </c>
      <c r="I24" s="50">
        <f t="shared" si="0"/>
        <v>0</v>
      </c>
      <c r="J24" s="50">
        <f t="shared" si="1"/>
        <v>0</v>
      </c>
      <c r="K24" s="50">
        <f t="shared" si="2"/>
        <v>965</v>
      </c>
      <c r="L24" s="15"/>
      <c r="M24" s="15"/>
      <c r="N24" s="15"/>
      <c r="O24" s="15"/>
      <c r="P24" s="15"/>
      <c r="Q24" s="15"/>
      <c r="R24" s="15"/>
      <c r="S24" s="15"/>
    </row>
    <row r="25" spans="2:19" x14ac:dyDescent="0.3">
      <c r="B25" s="53">
        <v>2019</v>
      </c>
      <c r="C25" s="15" t="s">
        <v>489</v>
      </c>
      <c r="D25" s="15" t="s">
        <v>88</v>
      </c>
      <c r="E25" s="15">
        <v>2019</v>
      </c>
      <c r="F25" s="15" t="s">
        <v>90</v>
      </c>
      <c r="G25" s="15">
        <v>5</v>
      </c>
      <c r="H25" s="51">
        <v>2246</v>
      </c>
      <c r="I25" s="50">
        <f t="shared" si="0"/>
        <v>0</v>
      </c>
      <c r="J25" s="50">
        <f t="shared" si="1"/>
        <v>0</v>
      </c>
      <c r="K25" s="50">
        <f t="shared" si="2"/>
        <v>2246</v>
      </c>
      <c r="L25" s="15"/>
      <c r="M25" s="15"/>
      <c r="N25" s="15"/>
      <c r="O25" s="15"/>
      <c r="P25" s="15"/>
      <c r="Q25" s="15"/>
      <c r="R25" s="15"/>
      <c r="S25" s="15"/>
    </row>
    <row r="26" spans="2:19" x14ac:dyDescent="0.3">
      <c r="B26" s="53">
        <v>2019</v>
      </c>
      <c r="C26" s="15" t="s">
        <v>488</v>
      </c>
      <c r="D26" s="15" t="s">
        <v>487</v>
      </c>
      <c r="E26" s="15">
        <v>2017</v>
      </c>
      <c r="F26" s="15" t="s">
        <v>85</v>
      </c>
      <c r="G26" s="15">
        <v>5</v>
      </c>
      <c r="H26" s="51">
        <v>1113</v>
      </c>
      <c r="I26" s="50">
        <f t="shared" si="0"/>
        <v>0</v>
      </c>
      <c r="J26" s="50">
        <f t="shared" si="1"/>
        <v>0</v>
      </c>
      <c r="K26" s="50">
        <f t="shared" si="2"/>
        <v>1113</v>
      </c>
      <c r="L26" s="15"/>
      <c r="M26" s="15"/>
      <c r="N26" s="15"/>
      <c r="O26" s="15"/>
      <c r="P26" s="15"/>
      <c r="Q26" s="15"/>
      <c r="R26" s="15"/>
      <c r="S26" s="15"/>
    </row>
    <row r="27" spans="2:19" x14ac:dyDescent="0.3">
      <c r="B27" s="53">
        <v>2019</v>
      </c>
      <c r="C27" s="15" t="s">
        <v>486</v>
      </c>
      <c r="D27" s="15" t="s">
        <v>88</v>
      </c>
      <c r="E27" s="15">
        <v>2017</v>
      </c>
      <c r="F27" s="15" t="s">
        <v>85</v>
      </c>
      <c r="G27" s="15">
        <v>5</v>
      </c>
      <c r="H27" s="51">
        <v>108</v>
      </c>
      <c r="I27" s="50">
        <f t="shared" si="0"/>
        <v>0</v>
      </c>
      <c r="J27" s="50">
        <f t="shared" si="1"/>
        <v>0</v>
      </c>
      <c r="K27" s="50">
        <f t="shared" si="2"/>
        <v>108</v>
      </c>
      <c r="L27" s="15"/>
      <c r="M27" s="15"/>
      <c r="N27" s="15"/>
      <c r="O27" s="15"/>
      <c r="P27" s="15"/>
      <c r="Q27" s="15"/>
      <c r="R27" s="15"/>
      <c r="S27" s="15"/>
    </row>
    <row r="28" spans="2:19" x14ac:dyDescent="0.3">
      <c r="B28" s="53">
        <v>2019</v>
      </c>
      <c r="C28" s="15" t="s">
        <v>485</v>
      </c>
      <c r="D28" s="15" t="s">
        <v>88</v>
      </c>
      <c r="E28" s="15">
        <v>2013</v>
      </c>
      <c r="F28" s="15" t="s">
        <v>117</v>
      </c>
      <c r="G28" s="15">
        <v>4</v>
      </c>
      <c r="H28" s="51">
        <v>585</v>
      </c>
      <c r="I28" s="50">
        <f t="shared" si="0"/>
        <v>0</v>
      </c>
      <c r="J28" s="50">
        <f t="shared" si="1"/>
        <v>585</v>
      </c>
      <c r="K28" s="50">
        <f t="shared" si="2"/>
        <v>0</v>
      </c>
      <c r="L28" s="15"/>
      <c r="M28" s="15"/>
      <c r="N28" s="15"/>
      <c r="O28" s="15"/>
      <c r="P28" s="15"/>
      <c r="Q28" s="15"/>
      <c r="R28" s="15"/>
      <c r="S28" s="15"/>
    </row>
    <row r="29" spans="2:19" x14ac:dyDescent="0.3">
      <c r="B29" s="53">
        <v>2019</v>
      </c>
      <c r="C29" s="15" t="s">
        <v>484</v>
      </c>
      <c r="D29" s="15" t="s">
        <v>483</v>
      </c>
      <c r="E29" s="15">
        <v>2015</v>
      </c>
      <c r="F29" s="15" t="s">
        <v>82</v>
      </c>
      <c r="G29" s="15">
        <v>5</v>
      </c>
      <c r="H29" s="51">
        <v>1164</v>
      </c>
      <c r="I29" s="50">
        <f t="shared" si="0"/>
        <v>0</v>
      </c>
      <c r="J29" s="50">
        <f t="shared" si="1"/>
        <v>0</v>
      </c>
      <c r="K29" s="50">
        <f t="shared" si="2"/>
        <v>1164</v>
      </c>
      <c r="L29" s="15"/>
      <c r="M29" s="15"/>
      <c r="N29" s="15"/>
      <c r="O29" s="15"/>
      <c r="P29" s="15"/>
      <c r="Q29" s="15"/>
      <c r="R29" s="15"/>
      <c r="S29" s="15"/>
    </row>
    <row r="30" spans="2:19" x14ac:dyDescent="0.3">
      <c r="B30" s="53">
        <v>2019</v>
      </c>
      <c r="C30" s="15" t="s">
        <v>482</v>
      </c>
      <c r="D30" s="15" t="s">
        <v>88</v>
      </c>
      <c r="E30" s="15">
        <v>2015</v>
      </c>
      <c r="F30" s="15" t="s">
        <v>82</v>
      </c>
      <c r="G30" s="15">
        <v>5</v>
      </c>
      <c r="H30" s="51">
        <v>899</v>
      </c>
      <c r="I30" s="50">
        <f t="shared" si="0"/>
        <v>0</v>
      </c>
      <c r="J30" s="50">
        <f t="shared" si="1"/>
        <v>0</v>
      </c>
      <c r="K30" s="50">
        <f t="shared" si="2"/>
        <v>899</v>
      </c>
      <c r="L30" s="15"/>
      <c r="M30" s="15"/>
      <c r="N30" s="15"/>
      <c r="O30" s="15"/>
      <c r="P30" s="15"/>
      <c r="Q30" s="15"/>
      <c r="R30" s="15"/>
      <c r="S30" s="15"/>
    </row>
    <row r="31" spans="2:19" x14ac:dyDescent="0.3">
      <c r="B31" s="53">
        <v>2019</v>
      </c>
      <c r="C31" s="15" t="s">
        <v>481</v>
      </c>
      <c r="D31" s="15" t="s">
        <v>88</v>
      </c>
      <c r="E31" s="15">
        <v>2017</v>
      </c>
      <c r="F31" s="15" t="s">
        <v>82</v>
      </c>
      <c r="G31" s="15">
        <v>5</v>
      </c>
      <c r="H31" s="51">
        <v>488</v>
      </c>
      <c r="I31" s="50">
        <f t="shared" si="0"/>
        <v>0</v>
      </c>
      <c r="J31" s="50">
        <f t="shared" si="1"/>
        <v>0</v>
      </c>
      <c r="K31" s="50">
        <f t="shared" si="2"/>
        <v>488</v>
      </c>
      <c r="L31" s="15"/>
      <c r="M31" s="15"/>
      <c r="N31" s="15"/>
      <c r="O31" s="15"/>
      <c r="P31" s="15"/>
      <c r="Q31" s="15"/>
      <c r="R31" s="15"/>
      <c r="S31" s="15"/>
    </row>
    <row r="32" spans="2:19" x14ac:dyDescent="0.3">
      <c r="B32" s="53">
        <v>2019</v>
      </c>
      <c r="C32" s="15" t="s">
        <v>480</v>
      </c>
      <c r="D32" s="15" t="s">
        <v>88</v>
      </c>
      <c r="E32" s="15">
        <v>2017</v>
      </c>
      <c r="F32" s="15" t="s">
        <v>82</v>
      </c>
      <c r="G32" s="15">
        <v>5</v>
      </c>
      <c r="H32" s="51">
        <v>319</v>
      </c>
      <c r="I32" s="50">
        <f t="shared" si="0"/>
        <v>0</v>
      </c>
      <c r="J32" s="50">
        <f t="shared" si="1"/>
        <v>0</v>
      </c>
      <c r="K32" s="50">
        <f t="shared" si="2"/>
        <v>319</v>
      </c>
      <c r="L32" s="15"/>
      <c r="M32" s="15"/>
      <c r="N32" s="15"/>
      <c r="O32" s="15"/>
      <c r="P32" s="15"/>
      <c r="Q32" s="15"/>
      <c r="R32" s="15"/>
      <c r="S32" s="15"/>
    </row>
    <row r="33" spans="2:19" x14ac:dyDescent="0.3">
      <c r="B33" s="53">
        <v>2019</v>
      </c>
      <c r="C33" s="15" t="s">
        <v>479</v>
      </c>
      <c r="D33" s="15" t="s">
        <v>478</v>
      </c>
      <c r="E33" s="15">
        <v>2018</v>
      </c>
      <c r="F33" s="15" t="s">
        <v>77</v>
      </c>
      <c r="G33" s="15">
        <v>5</v>
      </c>
      <c r="H33" s="51">
        <v>158</v>
      </c>
      <c r="I33" s="50">
        <f t="shared" si="0"/>
        <v>0</v>
      </c>
      <c r="J33" s="50">
        <f t="shared" si="1"/>
        <v>0</v>
      </c>
      <c r="K33" s="50">
        <f t="shared" si="2"/>
        <v>158</v>
      </c>
      <c r="L33" s="15"/>
      <c r="M33" s="15"/>
      <c r="N33" s="15"/>
      <c r="O33" s="15"/>
      <c r="P33" s="15"/>
      <c r="Q33" s="15"/>
      <c r="R33" s="15"/>
      <c r="S33" s="15"/>
    </row>
    <row r="34" spans="2:19" x14ac:dyDescent="0.3">
      <c r="B34" s="53">
        <v>2019</v>
      </c>
      <c r="C34" s="15" t="s">
        <v>477</v>
      </c>
      <c r="D34" s="15" t="s">
        <v>88</v>
      </c>
      <c r="E34" s="15">
        <v>2019</v>
      </c>
      <c r="F34" s="15" t="s">
        <v>307</v>
      </c>
      <c r="G34" s="15">
        <v>5</v>
      </c>
      <c r="H34" s="51">
        <v>91</v>
      </c>
      <c r="I34" s="50">
        <f t="shared" si="0"/>
        <v>0</v>
      </c>
      <c r="J34" s="50">
        <f t="shared" si="1"/>
        <v>0</v>
      </c>
      <c r="K34" s="50">
        <f t="shared" si="2"/>
        <v>91</v>
      </c>
      <c r="L34" s="15"/>
      <c r="M34" s="15"/>
      <c r="N34" s="15"/>
      <c r="O34" s="15"/>
      <c r="P34" s="15"/>
      <c r="Q34" s="15"/>
      <c r="R34" s="15"/>
      <c r="S34" s="15"/>
    </row>
    <row r="35" spans="2:19" x14ac:dyDescent="0.3">
      <c r="B35" s="53">
        <v>2019</v>
      </c>
      <c r="C35" s="15" t="s">
        <v>476</v>
      </c>
      <c r="D35" s="15" t="s">
        <v>88</v>
      </c>
      <c r="E35" s="15">
        <v>2013</v>
      </c>
      <c r="F35" s="15" t="s">
        <v>117</v>
      </c>
      <c r="G35" s="15">
        <v>5</v>
      </c>
      <c r="H35" s="51"/>
      <c r="I35" s="50">
        <f t="shared" si="0"/>
        <v>0</v>
      </c>
      <c r="J35" s="50">
        <f t="shared" si="1"/>
        <v>0</v>
      </c>
      <c r="K35" s="50">
        <f t="shared" si="2"/>
        <v>0</v>
      </c>
      <c r="L35" s="15"/>
      <c r="M35" s="15"/>
      <c r="N35" s="15"/>
      <c r="O35" s="15"/>
      <c r="P35" s="15"/>
      <c r="Q35" s="15"/>
      <c r="R35" s="15"/>
      <c r="S35" s="15"/>
    </row>
    <row r="36" spans="2:19" x14ac:dyDescent="0.3">
      <c r="B36" s="53">
        <v>2019</v>
      </c>
      <c r="C36" s="15" t="s">
        <v>475</v>
      </c>
      <c r="D36" s="15" t="s">
        <v>88</v>
      </c>
      <c r="E36" s="15">
        <v>2018</v>
      </c>
      <c r="F36" s="15" t="s">
        <v>101</v>
      </c>
      <c r="G36" s="15">
        <v>4</v>
      </c>
      <c r="H36" s="51">
        <v>259</v>
      </c>
      <c r="I36" s="50">
        <f t="shared" si="0"/>
        <v>0</v>
      </c>
      <c r="J36" s="50">
        <f t="shared" si="1"/>
        <v>259</v>
      </c>
      <c r="K36" s="50">
        <f t="shared" si="2"/>
        <v>0</v>
      </c>
      <c r="L36" s="15"/>
      <c r="M36" s="15"/>
      <c r="N36" s="15"/>
      <c r="O36" s="15"/>
      <c r="P36" s="15"/>
      <c r="Q36" s="15"/>
      <c r="R36" s="15"/>
      <c r="S36" s="15"/>
    </row>
    <row r="37" spans="2:19" x14ac:dyDescent="0.3">
      <c r="B37" s="53">
        <v>2019</v>
      </c>
      <c r="C37" s="15" t="s">
        <v>474</v>
      </c>
      <c r="D37" s="15" t="s">
        <v>88</v>
      </c>
      <c r="E37" s="15">
        <v>2014</v>
      </c>
      <c r="F37" s="15" t="s">
        <v>94</v>
      </c>
      <c r="G37" s="15">
        <v>4</v>
      </c>
      <c r="H37" s="51">
        <v>1319</v>
      </c>
      <c r="I37" s="50">
        <f t="shared" si="0"/>
        <v>0</v>
      </c>
      <c r="J37" s="50">
        <f t="shared" si="1"/>
        <v>1319</v>
      </c>
      <c r="K37" s="50">
        <f t="shared" si="2"/>
        <v>0</v>
      </c>
      <c r="L37" s="15"/>
      <c r="M37" s="15"/>
      <c r="N37" s="15"/>
      <c r="O37" s="15"/>
      <c r="P37" s="15"/>
      <c r="Q37" s="15"/>
      <c r="R37" s="15"/>
      <c r="S37" s="15"/>
    </row>
    <row r="38" spans="2:19" x14ac:dyDescent="0.3">
      <c r="B38" s="53">
        <v>2019</v>
      </c>
      <c r="C38" s="15" t="s">
        <v>473</v>
      </c>
      <c r="D38" s="15" t="s">
        <v>88</v>
      </c>
      <c r="E38" s="15">
        <v>2017</v>
      </c>
      <c r="F38" s="15" t="s">
        <v>94</v>
      </c>
      <c r="G38" s="15">
        <v>4</v>
      </c>
      <c r="H38" s="51">
        <v>5709</v>
      </c>
      <c r="I38" s="50">
        <f t="shared" si="0"/>
        <v>0</v>
      </c>
      <c r="J38" s="50">
        <f t="shared" si="1"/>
        <v>5709</v>
      </c>
      <c r="K38" s="50">
        <f t="shared" si="2"/>
        <v>0</v>
      </c>
      <c r="L38" s="15"/>
      <c r="M38" s="15"/>
      <c r="N38" s="15"/>
      <c r="O38" s="15"/>
      <c r="P38" s="15"/>
      <c r="Q38" s="15"/>
      <c r="R38" s="15"/>
      <c r="S38" s="15"/>
    </row>
    <row r="39" spans="2:19" x14ac:dyDescent="0.3">
      <c r="B39" s="53">
        <v>2019</v>
      </c>
      <c r="C39" s="15" t="s">
        <v>472</v>
      </c>
      <c r="D39" s="15" t="s">
        <v>88</v>
      </c>
      <c r="E39" s="15">
        <v>2017</v>
      </c>
      <c r="F39" s="15" t="s">
        <v>101</v>
      </c>
      <c r="G39" s="15">
        <v>5</v>
      </c>
      <c r="H39" s="51">
        <v>1897</v>
      </c>
      <c r="I39" s="50">
        <f t="shared" si="0"/>
        <v>0</v>
      </c>
      <c r="J39" s="50">
        <f t="shared" si="1"/>
        <v>0</v>
      </c>
      <c r="K39" s="50">
        <f t="shared" si="2"/>
        <v>1897</v>
      </c>
      <c r="L39" s="15"/>
      <c r="M39" s="15"/>
      <c r="N39" s="15"/>
      <c r="O39" s="15"/>
      <c r="P39" s="15"/>
      <c r="Q39" s="15"/>
      <c r="R39" s="15"/>
      <c r="S39" s="15"/>
    </row>
    <row r="40" spans="2:19" x14ac:dyDescent="0.3">
      <c r="B40" s="53">
        <v>2019</v>
      </c>
      <c r="C40" s="15" t="s">
        <v>471</v>
      </c>
      <c r="D40" s="15" t="s">
        <v>470</v>
      </c>
      <c r="E40" s="15">
        <v>2021</v>
      </c>
      <c r="F40" s="15" t="s">
        <v>117</v>
      </c>
      <c r="G40" s="15">
        <v>4</v>
      </c>
      <c r="H40" s="51"/>
      <c r="I40" s="50">
        <f t="shared" si="0"/>
        <v>0</v>
      </c>
      <c r="J40" s="50">
        <f t="shared" si="1"/>
        <v>0</v>
      </c>
      <c r="K40" s="50">
        <f t="shared" si="2"/>
        <v>0</v>
      </c>
      <c r="L40" s="15"/>
      <c r="M40" s="15"/>
      <c r="N40" s="15"/>
      <c r="O40" s="15"/>
      <c r="P40" s="15"/>
      <c r="Q40" s="15"/>
      <c r="R40" s="15"/>
      <c r="S40" s="15"/>
    </row>
    <row r="41" spans="2:19" x14ac:dyDescent="0.3">
      <c r="B41" s="53">
        <v>2019</v>
      </c>
      <c r="C41" s="15" t="s">
        <v>469</v>
      </c>
      <c r="D41" s="15" t="s">
        <v>468</v>
      </c>
      <c r="E41" s="15">
        <v>2014</v>
      </c>
      <c r="F41" s="15" t="s">
        <v>117</v>
      </c>
      <c r="G41" s="15">
        <v>4</v>
      </c>
      <c r="H41" s="51">
        <v>2061</v>
      </c>
      <c r="I41" s="50">
        <f t="shared" si="0"/>
        <v>0</v>
      </c>
      <c r="J41" s="50">
        <f t="shared" si="1"/>
        <v>2061</v>
      </c>
      <c r="K41" s="50">
        <f t="shared" si="2"/>
        <v>0</v>
      </c>
      <c r="L41" s="15"/>
      <c r="M41" s="15"/>
      <c r="N41" s="15"/>
      <c r="O41" s="15"/>
      <c r="P41" s="15"/>
      <c r="Q41" s="15"/>
      <c r="R41" s="15"/>
      <c r="S41" s="15"/>
    </row>
    <row r="42" spans="2:19" x14ac:dyDescent="0.3">
      <c r="B42" s="53">
        <v>2019</v>
      </c>
      <c r="C42" s="15" t="s">
        <v>467</v>
      </c>
      <c r="D42" s="15" t="s">
        <v>88</v>
      </c>
      <c r="E42" s="15">
        <v>2013</v>
      </c>
      <c r="F42" s="15" t="s">
        <v>101</v>
      </c>
      <c r="G42" s="15">
        <v>5</v>
      </c>
      <c r="H42" s="51">
        <v>2</v>
      </c>
      <c r="I42" s="50">
        <f t="shared" si="0"/>
        <v>0</v>
      </c>
      <c r="J42" s="50">
        <f t="shared" si="1"/>
        <v>0</v>
      </c>
      <c r="K42" s="50">
        <f t="shared" si="2"/>
        <v>2</v>
      </c>
      <c r="L42" s="15"/>
      <c r="M42" s="15"/>
      <c r="N42" s="15"/>
      <c r="O42" s="15"/>
      <c r="P42" s="15"/>
      <c r="Q42" s="15"/>
      <c r="R42" s="15"/>
      <c r="S42" s="15"/>
    </row>
    <row r="43" spans="2:19" x14ac:dyDescent="0.3">
      <c r="B43" s="53">
        <v>2019</v>
      </c>
      <c r="C43" s="15" t="s">
        <v>466</v>
      </c>
      <c r="D43" s="15" t="s">
        <v>465</v>
      </c>
      <c r="E43" s="15">
        <v>2019</v>
      </c>
      <c r="F43" s="15" t="s">
        <v>82</v>
      </c>
      <c r="G43" s="15">
        <v>5</v>
      </c>
      <c r="H43" s="51">
        <v>1013</v>
      </c>
      <c r="I43" s="50">
        <f t="shared" si="0"/>
        <v>0</v>
      </c>
      <c r="J43" s="50">
        <f t="shared" si="1"/>
        <v>0</v>
      </c>
      <c r="K43" s="50">
        <f t="shared" si="2"/>
        <v>1013</v>
      </c>
      <c r="L43" s="15"/>
      <c r="M43" s="15"/>
      <c r="N43" s="15"/>
      <c r="O43" s="15"/>
      <c r="P43" s="15"/>
      <c r="Q43" s="15"/>
      <c r="R43" s="15"/>
      <c r="S43" s="15"/>
    </row>
    <row r="44" spans="2:19" x14ac:dyDescent="0.3">
      <c r="B44" s="53">
        <v>2019</v>
      </c>
      <c r="C44" s="15" t="s">
        <v>464</v>
      </c>
      <c r="D44" s="15" t="s">
        <v>463</v>
      </c>
      <c r="E44" s="15">
        <v>2014</v>
      </c>
      <c r="F44" s="15" t="s">
        <v>117</v>
      </c>
      <c r="G44" s="15">
        <v>3</v>
      </c>
      <c r="H44" s="51">
        <v>710</v>
      </c>
      <c r="I44" s="50">
        <f t="shared" si="0"/>
        <v>710</v>
      </c>
      <c r="J44" s="50">
        <f t="shared" si="1"/>
        <v>0</v>
      </c>
      <c r="K44" s="50">
        <f t="shared" si="2"/>
        <v>0</v>
      </c>
      <c r="L44" s="15"/>
      <c r="M44" s="15"/>
      <c r="N44" s="15"/>
      <c r="O44" s="15"/>
      <c r="P44" s="15"/>
      <c r="Q44" s="15"/>
      <c r="R44" s="15"/>
      <c r="S44" s="15"/>
    </row>
    <row r="45" spans="2:19" x14ac:dyDescent="0.3">
      <c r="B45" s="53">
        <v>2019</v>
      </c>
      <c r="C45" s="15" t="s">
        <v>462</v>
      </c>
      <c r="D45" s="15" t="s">
        <v>461</v>
      </c>
      <c r="E45" s="15">
        <v>2017</v>
      </c>
      <c r="F45" s="15" t="s">
        <v>117</v>
      </c>
      <c r="G45" s="15">
        <v>3</v>
      </c>
      <c r="H45" s="51"/>
      <c r="I45" s="50">
        <f t="shared" si="0"/>
        <v>0</v>
      </c>
      <c r="J45" s="50">
        <f t="shared" si="1"/>
        <v>0</v>
      </c>
      <c r="K45" s="50">
        <f t="shared" si="2"/>
        <v>0</v>
      </c>
      <c r="L45" s="15"/>
      <c r="M45" s="15"/>
      <c r="N45" s="15"/>
      <c r="O45" s="15"/>
      <c r="P45" s="15"/>
      <c r="Q45" s="15"/>
      <c r="R45" s="15"/>
      <c r="S45" s="15"/>
    </row>
    <row r="46" spans="2:19" x14ac:dyDescent="0.3">
      <c r="B46" s="53">
        <v>2019</v>
      </c>
      <c r="C46" s="15" t="s">
        <v>460</v>
      </c>
      <c r="D46" s="15" t="s">
        <v>88</v>
      </c>
      <c r="E46" s="15">
        <v>2015</v>
      </c>
      <c r="F46" s="15" t="s">
        <v>133</v>
      </c>
      <c r="G46" s="15">
        <v>5</v>
      </c>
      <c r="H46" s="51">
        <v>820</v>
      </c>
      <c r="I46" s="50">
        <f t="shared" si="0"/>
        <v>0</v>
      </c>
      <c r="J46" s="50">
        <f t="shared" si="1"/>
        <v>0</v>
      </c>
      <c r="K46" s="50">
        <f t="shared" si="2"/>
        <v>820</v>
      </c>
      <c r="L46" s="15"/>
      <c r="M46" s="15"/>
      <c r="N46" s="15"/>
      <c r="O46" s="15"/>
      <c r="P46" s="15"/>
      <c r="Q46" s="15"/>
      <c r="R46" s="15"/>
      <c r="S46" s="15"/>
    </row>
    <row r="47" spans="2:19" x14ac:dyDescent="0.3">
      <c r="B47" s="53">
        <v>2019</v>
      </c>
      <c r="C47" s="15" t="s">
        <v>459</v>
      </c>
      <c r="D47" s="15" t="s">
        <v>458</v>
      </c>
      <c r="E47" s="15">
        <v>2021</v>
      </c>
      <c r="F47" s="15" t="s">
        <v>82</v>
      </c>
      <c r="G47" s="15">
        <v>5</v>
      </c>
      <c r="H47" s="51"/>
      <c r="I47" s="50">
        <f t="shared" si="0"/>
        <v>0</v>
      </c>
      <c r="J47" s="50">
        <f t="shared" si="1"/>
        <v>0</v>
      </c>
      <c r="K47" s="50">
        <f t="shared" si="2"/>
        <v>0</v>
      </c>
      <c r="L47" s="15"/>
      <c r="M47" s="15"/>
      <c r="N47" s="15"/>
      <c r="O47" s="15"/>
      <c r="P47" s="15"/>
      <c r="Q47" s="15"/>
      <c r="R47" s="15"/>
      <c r="S47" s="15"/>
    </row>
    <row r="48" spans="2:19" x14ac:dyDescent="0.3">
      <c r="B48" s="53">
        <v>2019</v>
      </c>
      <c r="C48" s="15" t="s">
        <v>457</v>
      </c>
      <c r="D48" s="15" t="s">
        <v>456</v>
      </c>
      <c r="E48" s="15">
        <v>2017</v>
      </c>
      <c r="F48" s="15" t="s">
        <v>82</v>
      </c>
      <c r="G48" s="15">
        <v>3</v>
      </c>
      <c r="H48" s="51">
        <v>1982</v>
      </c>
      <c r="I48" s="50">
        <f t="shared" si="0"/>
        <v>1982</v>
      </c>
      <c r="J48" s="50">
        <f t="shared" si="1"/>
        <v>0</v>
      </c>
      <c r="K48" s="50">
        <f t="shared" si="2"/>
        <v>0</v>
      </c>
      <c r="L48" s="15"/>
      <c r="M48" s="15"/>
      <c r="N48" s="15"/>
      <c r="O48" s="15"/>
      <c r="P48" s="15"/>
      <c r="Q48" s="15"/>
      <c r="R48" s="15"/>
      <c r="S48" s="15"/>
    </row>
    <row r="49" spans="2:19" x14ac:dyDescent="0.3">
      <c r="B49" s="53">
        <v>2019</v>
      </c>
      <c r="C49" s="15" t="s">
        <v>455</v>
      </c>
      <c r="D49" s="15" t="s">
        <v>454</v>
      </c>
      <c r="E49" s="15">
        <v>2014</v>
      </c>
      <c r="F49" s="15" t="s">
        <v>101</v>
      </c>
      <c r="G49" s="15">
        <v>3</v>
      </c>
      <c r="H49" s="51">
        <v>815</v>
      </c>
      <c r="I49" s="50">
        <f t="shared" si="0"/>
        <v>815</v>
      </c>
      <c r="J49" s="50">
        <f t="shared" si="1"/>
        <v>0</v>
      </c>
      <c r="K49" s="50">
        <f t="shared" si="2"/>
        <v>0</v>
      </c>
      <c r="L49" s="15"/>
      <c r="M49" s="15"/>
      <c r="N49" s="15"/>
      <c r="O49" s="15"/>
      <c r="P49" s="15"/>
      <c r="Q49" s="15"/>
      <c r="R49" s="15"/>
      <c r="S49" s="15"/>
    </row>
    <row r="50" spans="2:19" x14ac:dyDescent="0.3">
      <c r="B50" s="53">
        <v>2019</v>
      </c>
      <c r="C50" s="15" t="s">
        <v>453</v>
      </c>
      <c r="D50" s="15" t="s">
        <v>88</v>
      </c>
      <c r="E50" s="15">
        <v>2013</v>
      </c>
      <c r="F50" s="15" t="s">
        <v>94</v>
      </c>
      <c r="G50" s="15">
        <v>4</v>
      </c>
      <c r="H50" s="51"/>
      <c r="I50" s="50">
        <f t="shared" si="0"/>
        <v>0</v>
      </c>
      <c r="J50" s="50">
        <f t="shared" si="1"/>
        <v>0</v>
      </c>
      <c r="K50" s="50">
        <f t="shared" si="2"/>
        <v>0</v>
      </c>
      <c r="L50" s="15"/>
      <c r="M50" s="15"/>
      <c r="N50" s="15"/>
      <c r="O50" s="15"/>
      <c r="P50" s="15"/>
      <c r="Q50" s="15"/>
      <c r="R50" s="15"/>
      <c r="S50" s="15"/>
    </row>
    <row r="51" spans="2:19" x14ac:dyDescent="0.3">
      <c r="B51" s="53">
        <v>2019</v>
      </c>
      <c r="C51" s="15" t="s">
        <v>453</v>
      </c>
      <c r="D51" s="15" t="s">
        <v>88</v>
      </c>
      <c r="E51" s="15">
        <v>2021</v>
      </c>
      <c r="F51" s="15" t="s">
        <v>94</v>
      </c>
      <c r="G51" s="15">
        <v>2</v>
      </c>
      <c r="H51" s="51">
        <v>3150</v>
      </c>
      <c r="I51" s="50">
        <f t="shared" si="0"/>
        <v>3150</v>
      </c>
      <c r="J51" s="50">
        <f t="shared" si="1"/>
        <v>0</v>
      </c>
      <c r="K51" s="50">
        <f t="shared" si="2"/>
        <v>0</v>
      </c>
      <c r="L51" s="15"/>
      <c r="M51" s="15"/>
      <c r="N51" s="15"/>
      <c r="O51" s="15"/>
      <c r="P51" s="15"/>
      <c r="Q51" s="15"/>
      <c r="R51" s="15"/>
      <c r="S51" s="15"/>
    </row>
    <row r="52" spans="2:19" x14ac:dyDescent="0.3">
      <c r="B52" s="53">
        <v>2019</v>
      </c>
      <c r="C52" s="15" t="s">
        <v>452</v>
      </c>
      <c r="D52" s="15" t="s">
        <v>451</v>
      </c>
      <c r="E52" s="15">
        <v>2021</v>
      </c>
      <c r="F52" s="15" t="s">
        <v>94</v>
      </c>
      <c r="G52" s="15">
        <v>2</v>
      </c>
      <c r="H52" s="51"/>
      <c r="I52" s="50">
        <f t="shared" si="0"/>
        <v>0</v>
      </c>
      <c r="J52" s="50">
        <f t="shared" si="1"/>
        <v>0</v>
      </c>
      <c r="K52" s="50">
        <f t="shared" si="2"/>
        <v>0</v>
      </c>
      <c r="L52" s="15"/>
      <c r="M52" s="15"/>
      <c r="N52" s="15"/>
      <c r="O52" s="15"/>
      <c r="P52" s="15"/>
      <c r="Q52" s="15"/>
      <c r="R52" s="15"/>
      <c r="S52" s="15"/>
    </row>
    <row r="53" spans="2:19" x14ac:dyDescent="0.3">
      <c r="B53" s="53">
        <v>2019</v>
      </c>
      <c r="C53" s="15" t="s">
        <v>450</v>
      </c>
      <c r="D53" s="15" t="s">
        <v>449</v>
      </c>
      <c r="E53" s="15">
        <v>2017</v>
      </c>
      <c r="F53" s="15" t="s">
        <v>94</v>
      </c>
      <c r="G53" s="15">
        <v>3</v>
      </c>
      <c r="H53" s="51">
        <v>57</v>
      </c>
      <c r="I53" s="50">
        <f t="shared" si="0"/>
        <v>57</v>
      </c>
      <c r="J53" s="50">
        <f t="shared" si="1"/>
        <v>0</v>
      </c>
      <c r="K53" s="50">
        <f t="shared" si="2"/>
        <v>0</v>
      </c>
      <c r="L53" s="15"/>
      <c r="M53" s="15"/>
      <c r="N53" s="15"/>
      <c r="O53" s="15"/>
      <c r="P53" s="15"/>
      <c r="Q53" s="15"/>
      <c r="R53" s="15"/>
      <c r="S53" s="15"/>
    </row>
    <row r="54" spans="2:19" x14ac:dyDescent="0.3">
      <c r="B54" s="53">
        <v>2019</v>
      </c>
      <c r="C54" s="15" t="s">
        <v>448</v>
      </c>
      <c r="D54" s="15" t="s">
        <v>447</v>
      </c>
      <c r="E54" s="15">
        <v>2019</v>
      </c>
      <c r="F54" s="15" t="s">
        <v>82</v>
      </c>
      <c r="G54" s="15">
        <v>4</v>
      </c>
      <c r="H54" s="51">
        <v>245</v>
      </c>
      <c r="I54" s="50">
        <f t="shared" si="0"/>
        <v>0</v>
      </c>
      <c r="J54" s="50">
        <f t="shared" si="1"/>
        <v>245</v>
      </c>
      <c r="K54" s="50">
        <f t="shared" si="2"/>
        <v>0</v>
      </c>
      <c r="L54" s="15"/>
      <c r="M54" s="15"/>
      <c r="N54" s="15"/>
      <c r="O54" s="15"/>
      <c r="P54" s="15"/>
      <c r="Q54" s="15"/>
      <c r="R54" s="15"/>
      <c r="S54" s="15"/>
    </row>
    <row r="55" spans="2:19" x14ac:dyDescent="0.3">
      <c r="B55" s="53">
        <v>2019</v>
      </c>
      <c r="C55" s="15" t="s">
        <v>446</v>
      </c>
      <c r="D55" s="15" t="s">
        <v>88</v>
      </c>
      <c r="E55" s="15">
        <v>2017</v>
      </c>
      <c r="F55" s="15" t="s">
        <v>82</v>
      </c>
      <c r="G55" s="15">
        <v>5</v>
      </c>
      <c r="H55" s="51">
        <v>305</v>
      </c>
      <c r="I55" s="50">
        <f t="shared" si="0"/>
        <v>0</v>
      </c>
      <c r="J55" s="50">
        <f t="shared" si="1"/>
        <v>0</v>
      </c>
      <c r="K55" s="50">
        <f t="shared" si="2"/>
        <v>305</v>
      </c>
      <c r="L55" s="15"/>
      <c r="M55" s="15"/>
      <c r="N55" s="15"/>
      <c r="O55" s="15"/>
      <c r="P55" s="15"/>
      <c r="Q55" s="15"/>
      <c r="R55" s="15"/>
      <c r="S55" s="15"/>
    </row>
    <row r="56" spans="2:19" x14ac:dyDescent="0.3">
      <c r="B56" s="53">
        <v>2019</v>
      </c>
      <c r="C56" s="15" t="s">
        <v>445</v>
      </c>
      <c r="D56" s="15" t="s">
        <v>444</v>
      </c>
      <c r="E56" s="15">
        <v>2017</v>
      </c>
      <c r="F56" s="15" t="s">
        <v>94</v>
      </c>
      <c r="G56" s="15">
        <v>3</v>
      </c>
      <c r="H56" s="51">
        <v>4799</v>
      </c>
      <c r="I56" s="50">
        <f t="shared" si="0"/>
        <v>4799</v>
      </c>
      <c r="J56" s="50">
        <f t="shared" si="1"/>
        <v>0</v>
      </c>
      <c r="K56" s="50">
        <f t="shared" si="2"/>
        <v>0</v>
      </c>
      <c r="L56" s="15"/>
      <c r="M56" s="15"/>
      <c r="N56" s="15"/>
      <c r="O56" s="15"/>
      <c r="P56" s="15"/>
      <c r="Q56" s="15"/>
      <c r="R56" s="15"/>
      <c r="S56" s="15"/>
    </row>
    <row r="57" spans="2:19" x14ac:dyDescent="0.3">
      <c r="B57" s="53">
        <v>2019</v>
      </c>
      <c r="C57" s="15" t="s">
        <v>443</v>
      </c>
      <c r="D57" s="15" t="s">
        <v>88</v>
      </c>
      <c r="E57" s="15">
        <v>2015</v>
      </c>
      <c r="F57" s="15" t="s">
        <v>101</v>
      </c>
      <c r="G57" s="15">
        <v>4</v>
      </c>
      <c r="H57" s="51">
        <v>1551</v>
      </c>
      <c r="I57" s="50">
        <f t="shared" si="0"/>
        <v>0</v>
      </c>
      <c r="J57" s="50">
        <f t="shared" si="1"/>
        <v>1551</v>
      </c>
      <c r="K57" s="50">
        <f t="shared" si="2"/>
        <v>0</v>
      </c>
      <c r="L57" s="15"/>
      <c r="M57" s="15"/>
      <c r="N57" s="15"/>
      <c r="O57" s="15"/>
      <c r="P57" s="15"/>
      <c r="Q57" s="15"/>
      <c r="R57" s="15"/>
      <c r="S57" s="15"/>
    </row>
    <row r="58" spans="2:19" x14ac:dyDescent="0.3">
      <c r="B58" s="53">
        <v>2019</v>
      </c>
      <c r="C58" s="15" t="s">
        <v>442</v>
      </c>
      <c r="D58" s="15" t="s">
        <v>441</v>
      </c>
      <c r="E58" s="15">
        <v>2017</v>
      </c>
      <c r="F58" s="15" t="s">
        <v>101</v>
      </c>
      <c r="G58" s="15">
        <v>3</v>
      </c>
      <c r="H58" s="51"/>
      <c r="I58" s="50">
        <f t="shared" si="0"/>
        <v>0</v>
      </c>
      <c r="J58" s="50">
        <f t="shared" si="1"/>
        <v>0</v>
      </c>
      <c r="K58" s="50">
        <f t="shared" si="2"/>
        <v>0</v>
      </c>
      <c r="L58" s="15"/>
      <c r="M58" s="15"/>
      <c r="N58" s="15"/>
      <c r="O58" s="15"/>
      <c r="P58" s="15"/>
      <c r="Q58" s="15"/>
      <c r="R58" s="15"/>
      <c r="S58" s="15"/>
    </row>
    <row r="59" spans="2:19" x14ac:dyDescent="0.3">
      <c r="B59" s="53">
        <v>2019</v>
      </c>
      <c r="C59" s="15" t="s">
        <v>440</v>
      </c>
      <c r="D59" s="15" t="s">
        <v>438</v>
      </c>
      <c r="E59" s="15">
        <v>2018</v>
      </c>
      <c r="F59" s="15" t="s">
        <v>94</v>
      </c>
      <c r="G59" s="15">
        <v>0</v>
      </c>
      <c r="H59" s="51">
        <v>2279</v>
      </c>
      <c r="I59" s="50">
        <f t="shared" si="0"/>
        <v>2279</v>
      </c>
      <c r="J59" s="50">
        <f t="shared" si="1"/>
        <v>0</v>
      </c>
      <c r="K59" s="50">
        <f t="shared" si="2"/>
        <v>0</v>
      </c>
      <c r="L59" s="15"/>
      <c r="M59" s="15"/>
      <c r="N59" s="15"/>
      <c r="O59" s="15"/>
      <c r="P59" s="15"/>
      <c r="Q59" s="15"/>
      <c r="R59" s="15"/>
      <c r="S59" s="15"/>
    </row>
    <row r="60" spans="2:19" x14ac:dyDescent="0.3">
      <c r="B60" s="53">
        <v>2019</v>
      </c>
      <c r="C60" s="15" t="s">
        <v>439</v>
      </c>
      <c r="D60" s="15" t="s">
        <v>438</v>
      </c>
      <c r="E60" s="15">
        <v>2015</v>
      </c>
      <c r="F60" s="15" t="s">
        <v>82</v>
      </c>
      <c r="G60" s="15">
        <v>3</v>
      </c>
      <c r="H60" s="51"/>
      <c r="I60" s="50">
        <f t="shared" si="0"/>
        <v>0</v>
      </c>
      <c r="J60" s="50">
        <f t="shared" si="1"/>
        <v>0</v>
      </c>
      <c r="K60" s="50">
        <f t="shared" si="2"/>
        <v>0</v>
      </c>
      <c r="L60" s="15"/>
      <c r="M60" s="15"/>
      <c r="N60" s="15"/>
      <c r="O60" s="15"/>
      <c r="P60" s="15"/>
      <c r="Q60" s="15"/>
      <c r="R60" s="15"/>
      <c r="S60" s="15"/>
    </row>
    <row r="61" spans="2:19" x14ac:dyDescent="0.3">
      <c r="B61" s="53">
        <v>2019</v>
      </c>
      <c r="C61" s="15" t="s">
        <v>437</v>
      </c>
      <c r="D61" s="15" t="s">
        <v>436</v>
      </c>
      <c r="E61" s="15">
        <v>2017</v>
      </c>
      <c r="F61" s="15" t="s">
        <v>117</v>
      </c>
      <c r="G61" s="15">
        <v>0</v>
      </c>
      <c r="H61" s="51"/>
      <c r="I61" s="50">
        <f t="shared" si="0"/>
        <v>0</v>
      </c>
      <c r="J61" s="50">
        <f t="shared" si="1"/>
        <v>0</v>
      </c>
      <c r="K61" s="50">
        <f t="shared" si="2"/>
        <v>0</v>
      </c>
      <c r="L61" s="15"/>
      <c r="M61" s="15"/>
      <c r="N61" s="15"/>
      <c r="O61" s="15"/>
      <c r="P61" s="15"/>
      <c r="Q61" s="15"/>
      <c r="R61" s="15"/>
      <c r="S61" s="15"/>
    </row>
    <row r="62" spans="2:19" x14ac:dyDescent="0.3">
      <c r="B62" s="53">
        <v>2019</v>
      </c>
      <c r="C62" s="15" t="s">
        <v>435</v>
      </c>
      <c r="D62" s="15" t="s">
        <v>434</v>
      </c>
      <c r="E62" s="15">
        <v>2016</v>
      </c>
      <c r="F62" s="15" t="s">
        <v>117</v>
      </c>
      <c r="G62" s="15">
        <v>4</v>
      </c>
      <c r="H62" s="51">
        <v>5943</v>
      </c>
      <c r="I62" s="50">
        <f t="shared" si="0"/>
        <v>0</v>
      </c>
      <c r="J62" s="50">
        <f t="shared" si="1"/>
        <v>5943</v>
      </c>
      <c r="K62" s="50">
        <f t="shared" si="2"/>
        <v>0</v>
      </c>
      <c r="L62" s="15"/>
      <c r="M62" s="15"/>
      <c r="N62" s="15"/>
      <c r="O62" s="15"/>
      <c r="P62" s="15"/>
      <c r="Q62" s="15"/>
      <c r="R62" s="15"/>
      <c r="S62" s="15"/>
    </row>
    <row r="63" spans="2:19" x14ac:dyDescent="0.3">
      <c r="B63" s="53">
        <v>2019</v>
      </c>
      <c r="C63" s="15" t="s">
        <v>433</v>
      </c>
      <c r="D63" s="15" t="s">
        <v>88</v>
      </c>
      <c r="E63" s="15">
        <v>2017</v>
      </c>
      <c r="F63" s="15" t="s">
        <v>101</v>
      </c>
      <c r="G63" s="15">
        <v>3</v>
      </c>
      <c r="H63" s="51">
        <v>3</v>
      </c>
      <c r="I63" s="50">
        <f t="shared" si="0"/>
        <v>3</v>
      </c>
      <c r="J63" s="50">
        <f t="shared" si="1"/>
        <v>0</v>
      </c>
      <c r="K63" s="50">
        <f t="shared" si="2"/>
        <v>0</v>
      </c>
      <c r="L63" s="15"/>
      <c r="M63" s="15"/>
      <c r="N63" s="15"/>
      <c r="O63" s="15"/>
      <c r="P63" s="15"/>
      <c r="Q63" s="15"/>
      <c r="R63" s="15"/>
      <c r="S63" s="15"/>
    </row>
    <row r="64" spans="2:19" x14ac:dyDescent="0.3">
      <c r="B64" s="53">
        <v>2019</v>
      </c>
      <c r="C64" s="15" t="s">
        <v>432</v>
      </c>
      <c r="D64" s="15" t="s">
        <v>88</v>
      </c>
      <c r="E64" s="15">
        <v>2013</v>
      </c>
      <c r="F64" s="15" t="s">
        <v>117</v>
      </c>
      <c r="G64" s="15">
        <v>4</v>
      </c>
      <c r="H64" s="51">
        <v>401</v>
      </c>
      <c r="I64" s="50">
        <f t="shared" si="0"/>
        <v>0</v>
      </c>
      <c r="J64" s="50">
        <f t="shared" si="1"/>
        <v>401</v>
      </c>
      <c r="K64" s="50">
        <f t="shared" si="2"/>
        <v>0</v>
      </c>
      <c r="L64" s="15"/>
      <c r="M64" s="15"/>
      <c r="N64" s="15"/>
      <c r="O64" s="15"/>
      <c r="P64" s="15"/>
      <c r="Q64" s="15"/>
      <c r="R64" s="15"/>
      <c r="S64" s="15"/>
    </row>
    <row r="65" spans="2:19" x14ac:dyDescent="0.3">
      <c r="B65" s="53">
        <v>2019</v>
      </c>
      <c r="C65" s="15" t="s">
        <v>431</v>
      </c>
      <c r="D65" s="15" t="s">
        <v>430</v>
      </c>
      <c r="E65" s="15">
        <v>2016</v>
      </c>
      <c r="F65" s="15" t="s">
        <v>77</v>
      </c>
      <c r="G65" s="15">
        <v>5</v>
      </c>
      <c r="H65" s="51"/>
      <c r="I65" s="50">
        <f t="shared" si="0"/>
        <v>0</v>
      </c>
      <c r="J65" s="50">
        <f t="shared" si="1"/>
        <v>0</v>
      </c>
      <c r="K65" s="50">
        <f t="shared" si="2"/>
        <v>0</v>
      </c>
      <c r="L65" s="15"/>
      <c r="M65" s="15"/>
      <c r="N65" s="15"/>
      <c r="O65" s="15"/>
      <c r="P65" s="15"/>
      <c r="Q65" s="15"/>
      <c r="R65" s="15"/>
      <c r="S65" s="15"/>
    </row>
    <row r="66" spans="2:19" x14ac:dyDescent="0.3">
      <c r="B66" s="53">
        <v>2019</v>
      </c>
      <c r="C66" s="15" t="s">
        <v>429</v>
      </c>
      <c r="D66" s="15" t="s">
        <v>88</v>
      </c>
      <c r="E66" s="15">
        <v>2019</v>
      </c>
      <c r="F66" s="15" t="s">
        <v>77</v>
      </c>
      <c r="G66" s="15">
        <v>5</v>
      </c>
      <c r="H66" s="51"/>
      <c r="I66" s="50">
        <f t="shared" si="0"/>
        <v>0</v>
      </c>
      <c r="J66" s="50">
        <f t="shared" si="1"/>
        <v>0</v>
      </c>
      <c r="K66" s="50">
        <f t="shared" si="2"/>
        <v>0</v>
      </c>
      <c r="L66" s="15"/>
      <c r="M66" s="15"/>
      <c r="N66" s="15"/>
      <c r="O66" s="15"/>
      <c r="P66" s="15"/>
      <c r="Q66" s="15"/>
      <c r="R66" s="15"/>
      <c r="S66" s="15"/>
    </row>
    <row r="67" spans="2:19" x14ac:dyDescent="0.3">
      <c r="B67" s="53">
        <v>2019</v>
      </c>
      <c r="C67" s="15" t="s">
        <v>428</v>
      </c>
      <c r="D67" s="15" t="s">
        <v>88</v>
      </c>
      <c r="E67" s="15">
        <v>2017</v>
      </c>
      <c r="F67" s="15" t="s">
        <v>94</v>
      </c>
      <c r="G67" s="15">
        <v>5</v>
      </c>
      <c r="H67" s="51">
        <v>2580</v>
      </c>
      <c r="I67" s="50">
        <f t="shared" si="0"/>
        <v>0</v>
      </c>
      <c r="J67" s="50">
        <f t="shared" si="1"/>
        <v>0</v>
      </c>
      <c r="K67" s="50">
        <f t="shared" si="2"/>
        <v>2580</v>
      </c>
      <c r="L67" s="15"/>
      <c r="M67" s="15"/>
      <c r="N67" s="15"/>
      <c r="O67" s="15"/>
      <c r="P67" s="15"/>
      <c r="Q67" s="15"/>
      <c r="R67" s="15"/>
      <c r="S67" s="15"/>
    </row>
    <row r="68" spans="2:19" x14ac:dyDescent="0.3">
      <c r="B68" s="53">
        <v>2019</v>
      </c>
      <c r="C68" s="15" t="s">
        <v>427</v>
      </c>
      <c r="D68" s="15" t="s">
        <v>88</v>
      </c>
      <c r="E68" s="15">
        <v>2019</v>
      </c>
      <c r="F68" s="15" t="s">
        <v>117</v>
      </c>
      <c r="G68" s="15">
        <v>5</v>
      </c>
      <c r="H68" s="51">
        <v>4345</v>
      </c>
      <c r="I68" s="50">
        <f t="shared" si="0"/>
        <v>0</v>
      </c>
      <c r="J68" s="50">
        <f t="shared" si="1"/>
        <v>0</v>
      </c>
      <c r="K68" s="50">
        <f t="shared" si="2"/>
        <v>4345</v>
      </c>
      <c r="L68" s="15"/>
      <c r="M68" s="15"/>
      <c r="N68" s="15"/>
      <c r="O68" s="15"/>
      <c r="P68" s="15"/>
      <c r="Q68" s="15"/>
      <c r="R68" s="15"/>
      <c r="S68" s="15"/>
    </row>
    <row r="69" spans="2:19" x14ac:dyDescent="0.3">
      <c r="B69" s="53">
        <v>2019</v>
      </c>
      <c r="C69" s="15" t="s">
        <v>426</v>
      </c>
      <c r="D69" s="15" t="s">
        <v>425</v>
      </c>
      <c r="E69" s="15">
        <v>2015</v>
      </c>
      <c r="F69" s="15" t="s">
        <v>99</v>
      </c>
      <c r="G69" s="15">
        <v>5</v>
      </c>
      <c r="H69" s="51">
        <v>26</v>
      </c>
      <c r="I69" s="50">
        <f t="shared" ref="I69:I132" si="3">IF(G69&lt;4,H69,0)</f>
        <v>0</v>
      </c>
      <c r="J69" s="50">
        <f t="shared" ref="J69:J132" si="4">IF(G69=4,H69,0)</f>
        <v>0</v>
      </c>
      <c r="K69" s="50">
        <f t="shared" ref="K69:K132" si="5">IF(G69=5,H69,0)</f>
        <v>26</v>
      </c>
      <c r="L69" s="15"/>
      <c r="M69" s="15"/>
      <c r="N69" s="15"/>
      <c r="O69" s="15"/>
      <c r="P69" s="15"/>
      <c r="Q69" s="15"/>
      <c r="R69" s="15"/>
      <c r="S69" s="15"/>
    </row>
    <row r="70" spans="2:19" x14ac:dyDescent="0.3">
      <c r="B70" s="53">
        <v>2019</v>
      </c>
      <c r="C70" s="15" t="s">
        <v>424</v>
      </c>
      <c r="D70" s="15" t="s">
        <v>88</v>
      </c>
      <c r="E70" s="15">
        <v>2017</v>
      </c>
      <c r="F70" s="15" t="s">
        <v>101</v>
      </c>
      <c r="G70" s="15">
        <v>3</v>
      </c>
      <c r="H70" s="51">
        <v>3</v>
      </c>
      <c r="I70" s="50">
        <f t="shared" si="3"/>
        <v>3</v>
      </c>
      <c r="J70" s="50">
        <f t="shared" si="4"/>
        <v>0</v>
      </c>
      <c r="K70" s="50">
        <f t="shared" si="5"/>
        <v>0</v>
      </c>
      <c r="L70" s="15"/>
      <c r="M70" s="15"/>
      <c r="N70" s="15"/>
      <c r="O70" s="15"/>
      <c r="P70" s="15"/>
      <c r="Q70" s="15"/>
      <c r="R70" s="15"/>
      <c r="S70" s="15"/>
    </row>
    <row r="71" spans="2:19" x14ac:dyDescent="0.3">
      <c r="B71" s="53">
        <v>2019</v>
      </c>
      <c r="C71" s="15" t="s">
        <v>423</v>
      </c>
      <c r="D71" s="15" t="s">
        <v>422</v>
      </c>
      <c r="E71" s="15">
        <v>2017</v>
      </c>
      <c r="F71" s="15" t="s">
        <v>94</v>
      </c>
      <c r="G71" s="15">
        <v>3</v>
      </c>
      <c r="H71" s="51">
        <v>819</v>
      </c>
      <c r="I71" s="50">
        <f t="shared" si="3"/>
        <v>819</v>
      </c>
      <c r="J71" s="50">
        <f t="shared" si="4"/>
        <v>0</v>
      </c>
      <c r="K71" s="50">
        <f t="shared" si="5"/>
        <v>0</v>
      </c>
      <c r="L71" s="15"/>
      <c r="M71" s="15"/>
      <c r="N71" s="15"/>
      <c r="O71" s="15"/>
      <c r="P71" s="15"/>
      <c r="Q71" s="15"/>
      <c r="R71" s="15"/>
      <c r="S71" s="15"/>
    </row>
    <row r="72" spans="2:19" x14ac:dyDescent="0.3">
      <c r="B72" s="53">
        <v>2019</v>
      </c>
      <c r="C72" s="15" t="s">
        <v>421</v>
      </c>
      <c r="D72" s="15" t="s">
        <v>420</v>
      </c>
      <c r="E72" s="15">
        <v>2019</v>
      </c>
      <c r="F72" s="15" t="s">
        <v>82</v>
      </c>
      <c r="G72" s="15">
        <v>5</v>
      </c>
      <c r="H72" s="51"/>
      <c r="I72" s="50">
        <f t="shared" si="3"/>
        <v>0</v>
      </c>
      <c r="J72" s="50">
        <f t="shared" si="4"/>
        <v>0</v>
      </c>
      <c r="K72" s="50">
        <f t="shared" si="5"/>
        <v>0</v>
      </c>
      <c r="L72" s="15"/>
      <c r="M72" s="15"/>
      <c r="N72" s="15"/>
      <c r="O72" s="15"/>
      <c r="P72" s="15"/>
      <c r="Q72" s="15"/>
      <c r="R72" s="15"/>
      <c r="S72" s="15"/>
    </row>
    <row r="73" spans="2:19" x14ac:dyDescent="0.3">
      <c r="B73" s="53">
        <v>2019</v>
      </c>
      <c r="C73" s="15" t="s">
        <v>419</v>
      </c>
      <c r="D73" s="15" t="s">
        <v>88</v>
      </c>
      <c r="E73" s="15">
        <v>2014</v>
      </c>
      <c r="F73" s="15" t="s">
        <v>90</v>
      </c>
      <c r="G73" s="15">
        <v>5</v>
      </c>
      <c r="H73" s="51"/>
      <c r="I73" s="50">
        <f t="shared" si="3"/>
        <v>0</v>
      </c>
      <c r="J73" s="50">
        <f t="shared" si="4"/>
        <v>0</v>
      </c>
      <c r="K73" s="50">
        <f t="shared" si="5"/>
        <v>0</v>
      </c>
      <c r="L73" s="15"/>
      <c r="M73" s="15"/>
      <c r="N73" s="15"/>
      <c r="O73" s="15"/>
      <c r="P73" s="15"/>
      <c r="Q73" s="15"/>
      <c r="R73" s="15"/>
      <c r="S73" s="15"/>
    </row>
    <row r="74" spans="2:19" x14ac:dyDescent="0.3">
      <c r="B74" s="53">
        <v>2019</v>
      </c>
      <c r="C74" s="15" t="s">
        <v>419</v>
      </c>
      <c r="D74" s="15" t="s">
        <v>418</v>
      </c>
      <c r="E74" s="15">
        <v>2019</v>
      </c>
      <c r="F74" s="15" t="s">
        <v>90</v>
      </c>
      <c r="G74" s="15">
        <v>5</v>
      </c>
      <c r="H74" s="51">
        <v>24</v>
      </c>
      <c r="I74" s="50">
        <f t="shared" si="3"/>
        <v>0</v>
      </c>
      <c r="J74" s="50">
        <f t="shared" si="4"/>
        <v>0</v>
      </c>
      <c r="K74" s="50">
        <f t="shared" si="5"/>
        <v>24</v>
      </c>
      <c r="L74" s="15"/>
      <c r="M74" s="15"/>
      <c r="N74" s="15"/>
      <c r="O74" s="15"/>
      <c r="P74" s="15"/>
      <c r="Q74" s="15"/>
      <c r="R74" s="15"/>
      <c r="S74" s="15"/>
    </row>
    <row r="75" spans="2:19" x14ac:dyDescent="0.3">
      <c r="B75" s="53">
        <v>2019</v>
      </c>
      <c r="C75" s="15" t="s">
        <v>417</v>
      </c>
      <c r="D75" s="15" t="s">
        <v>88</v>
      </c>
      <c r="E75" s="15">
        <v>2017</v>
      </c>
      <c r="F75" s="15" t="s">
        <v>307</v>
      </c>
      <c r="G75" s="15">
        <v>3</v>
      </c>
      <c r="H75" s="51"/>
      <c r="I75" s="50">
        <f t="shared" si="3"/>
        <v>0</v>
      </c>
      <c r="J75" s="50">
        <f t="shared" si="4"/>
        <v>0</v>
      </c>
      <c r="K75" s="50">
        <f t="shared" si="5"/>
        <v>0</v>
      </c>
      <c r="L75" s="15"/>
      <c r="M75" s="15"/>
      <c r="N75" s="15"/>
      <c r="O75" s="15"/>
      <c r="P75" s="15"/>
      <c r="Q75" s="15"/>
      <c r="R75" s="15"/>
      <c r="S75" s="15"/>
    </row>
    <row r="76" spans="2:19" x14ac:dyDescent="0.3">
      <c r="B76" s="53">
        <v>2019</v>
      </c>
      <c r="C76" s="15" t="s">
        <v>416</v>
      </c>
      <c r="D76" s="15" t="s">
        <v>88</v>
      </c>
      <c r="E76" s="15">
        <v>2019</v>
      </c>
      <c r="F76" s="15" t="s">
        <v>94</v>
      </c>
      <c r="G76" s="15">
        <v>5</v>
      </c>
      <c r="H76" s="51"/>
      <c r="I76" s="50">
        <f t="shared" si="3"/>
        <v>0</v>
      </c>
      <c r="J76" s="50">
        <f t="shared" si="4"/>
        <v>0</v>
      </c>
      <c r="K76" s="50">
        <f t="shared" si="5"/>
        <v>0</v>
      </c>
      <c r="L76" s="15"/>
      <c r="M76" s="15"/>
      <c r="N76" s="15"/>
      <c r="O76" s="15"/>
      <c r="P76" s="15"/>
      <c r="Q76" s="15"/>
      <c r="R76" s="15"/>
      <c r="S76" s="15"/>
    </row>
    <row r="77" spans="2:19" x14ac:dyDescent="0.3">
      <c r="B77" s="53">
        <v>2019</v>
      </c>
      <c r="C77" s="15" t="s">
        <v>415</v>
      </c>
      <c r="D77" s="15" t="s">
        <v>88</v>
      </c>
      <c r="E77" s="15">
        <v>2015</v>
      </c>
      <c r="F77" s="15" t="s">
        <v>99</v>
      </c>
      <c r="G77" s="15">
        <v>5</v>
      </c>
      <c r="H77" s="51">
        <v>91</v>
      </c>
      <c r="I77" s="50">
        <f t="shared" si="3"/>
        <v>0</v>
      </c>
      <c r="J77" s="50">
        <f t="shared" si="4"/>
        <v>0</v>
      </c>
      <c r="K77" s="50">
        <f t="shared" si="5"/>
        <v>91</v>
      </c>
      <c r="L77" s="15"/>
      <c r="M77" s="15"/>
      <c r="N77" s="15"/>
      <c r="O77" s="15"/>
      <c r="P77" s="15"/>
      <c r="Q77" s="15"/>
      <c r="R77" s="15"/>
      <c r="S77" s="15"/>
    </row>
    <row r="78" spans="2:19" x14ac:dyDescent="0.3">
      <c r="B78" s="53">
        <v>2019</v>
      </c>
      <c r="C78" s="15" t="s">
        <v>414</v>
      </c>
      <c r="D78" s="15" t="s">
        <v>413</v>
      </c>
      <c r="E78" s="15">
        <v>2018</v>
      </c>
      <c r="F78" s="15" t="s">
        <v>101</v>
      </c>
      <c r="G78" s="15">
        <v>4</v>
      </c>
      <c r="H78" s="51"/>
      <c r="I78" s="50">
        <f t="shared" si="3"/>
        <v>0</v>
      </c>
      <c r="J78" s="50">
        <f t="shared" si="4"/>
        <v>0</v>
      </c>
      <c r="K78" s="50">
        <f t="shared" si="5"/>
        <v>0</v>
      </c>
      <c r="L78" s="15"/>
      <c r="M78" s="15"/>
      <c r="N78" s="15"/>
      <c r="O78" s="15"/>
      <c r="P78" s="15"/>
      <c r="Q78" s="15"/>
      <c r="R78" s="15"/>
      <c r="S78" s="15"/>
    </row>
    <row r="79" spans="2:19" x14ac:dyDescent="0.3">
      <c r="B79" s="53">
        <v>2019</v>
      </c>
      <c r="C79" s="15" t="s">
        <v>412</v>
      </c>
      <c r="D79" s="15" t="s">
        <v>411</v>
      </c>
      <c r="E79" s="15">
        <v>2014</v>
      </c>
      <c r="F79" s="15" t="s">
        <v>94</v>
      </c>
      <c r="G79" s="15">
        <v>4</v>
      </c>
      <c r="H79" s="51"/>
      <c r="I79" s="50">
        <f t="shared" si="3"/>
        <v>0</v>
      </c>
      <c r="J79" s="50">
        <f t="shared" si="4"/>
        <v>0</v>
      </c>
      <c r="K79" s="50">
        <f t="shared" si="5"/>
        <v>0</v>
      </c>
      <c r="L79" s="15"/>
      <c r="M79" s="15"/>
      <c r="N79" s="15"/>
      <c r="O79" s="15"/>
      <c r="P79" s="15"/>
      <c r="Q79" s="15"/>
      <c r="R79" s="15"/>
      <c r="S79" s="15"/>
    </row>
    <row r="80" spans="2:19" x14ac:dyDescent="0.3">
      <c r="B80" s="53">
        <v>2019</v>
      </c>
      <c r="C80" s="15" t="s">
        <v>410</v>
      </c>
      <c r="D80" s="15" t="s">
        <v>409</v>
      </c>
      <c r="E80" s="15">
        <v>2021</v>
      </c>
      <c r="F80" s="15" t="s">
        <v>85</v>
      </c>
      <c r="G80" s="15">
        <v>5</v>
      </c>
      <c r="H80" s="51"/>
      <c r="I80" s="50">
        <f t="shared" si="3"/>
        <v>0</v>
      </c>
      <c r="J80" s="50">
        <f t="shared" si="4"/>
        <v>0</v>
      </c>
      <c r="K80" s="50">
        <f t="shared" si="5"/>
        <v>0</v>
      </c>
      <c r="L80" s="15"/>
      <c r="M80" s="15"/>
      <c r="N80" s="15"/>
      <c r="O80" s="15"/>
      <c r="P80" s="15"/>
      <c r="Q80" s="15"/>
      <c r="R80" s="15"/>
      <c r="S80" s="15"/>
    </row>
    <row r="81" spans="2:19" x14ac:dyDescent="0.3">
      <c r="B81" s="53">
        <v>2019</v>
      </c>
      <c r="C81" s="15" t="s">
        <v>408</v>
      </c>
      <c r="D81" s="15" t="s">
        <v>407</v>
      </c>
      <c r="E81" s="15">
        <v>2021</v>
      </c>
      <c r="F81" s="15" t="s">
        <v>77</v>
      </c>
      <c r="G81" s="15">
        <v>5</v>
      </c>
      <c r="H81" s="51"/>
      <c r="I81" s="50">
        <f t="shared" si="3"/>
        <v>0</v>
      </c>
      <c r="J81" s="50">
        <f t="shared" si="4"/>
        <v>0</v>
      </c>
      <c r="K81" s="50">
        <f t="shared" si="5"/>
        <v>0</v>
      </c>
      <c r="L81" s="15"/>
      <c r="M81" s="15"/>
      <c r="N81" s="15"/>
      <c r="O81" s="15"/>
      <c r="P81" s="15"/>
      <c r="Q81" s="15"/>
      <c r="R81" s="15"/>
      <c r="S81" s="15"/>
    </row>
    <row r="82" spans="2:19" x14ac:dyDescent="0.3">
      <c r="B82" s="53">
        <v>2019</v>
      </c>
      <c r="C82" s="15" t="s">
        <v>406</v>
      </c>
      <c r="D82" s="15" t="s">
        <v>88</v>
      </c>
      <c r="E82" s="15">
        <v>2017</v>
      </c>
      <c r="F82" s="15" t="s">
        <v>117</v>
      </c>
      <c r="G82" s="15">
        <v>5</v>
      </c>
      <c r="H82" s="51">
        <v>582</v>
      </c>
      <c r="I82" s="50">
        <f t="shared" si="3"/>
        <v>0</v>
      </c>
      <c r="J82" s="50">
        <f t="shared" si="4"/>
        <v>0</v>
      </c>
      <c r="K82" s="50">
        <f t="shared" si="5"/>
        <v>582</v>
      </c>
      <c r="L82" s="15"/>
      <c r="M82" s="15"/>
      <c r="N82" s="15"/>
      <c r="O82" s="15"/>
      <c r="P82" s="15"/>
      <c r="Q82" s="15"/>
      <c r="R82" s="15"/>
      <c r="S82" s="15"/>
    </row>
    <row r="83" spans="2:19" x14ac:dyDescent="0.3">
      <c r="B83" s="53">
        <v>2019</v>
      </c>
      <c r="C83" s="15" t="s">
        <v>405</v>
      </c>
      <c r="D83" s="15" t="s">
        <v>88</v>
      </c>
      <c r="E83" s="15">
        <v>2019</v>
      </c>
      <c r="F83" s="15" t="s">
        <v>77</v>
      </c>
      <c r="G83" s="15">
        <v>5</v>
      </c>
      <c r="H83" s="51">
        <v>90</v>
      </c>
      <c r="I83" s="50">
        <f t="shared" si="3"/>
        <v>0</v>
      </c>
      <c r="J83" s="50">
        <f t="shared" si="4"/>
        <v>0</v>
      </c>
      <c r="K83" s="50">
        <f t="shared" si="5"/>
        <v>90</v>
      </c>
      <c r="L83" s="15"/>
      <c r="M83" s="15"/>
      <c r="N83" s="15"/>
      <c r="O83" s="15"/>
      <c r="P83" s="15"/>
      <c r="Q83" s="15"/>
      <c r="R83" s="15"/>
      <c r="S83" s="15"/>
    </row>
    <row r="84" spans="2:19" x14ac:dyDescent="0.3">
      <c r="B84" s="53">
        <v>2019</v>
      </c>
      <c r="C84" s="15" t="s">
        <v>404</v>
      </c>
      <c r="D84" s="15" t="s">
        <v>88</v>
      </c>
      <c r="E84" s="15">
        <v>2020</v>
      </c>
      <c r="F84" s="15" t="s">
        <v>117</v>
      </c>
      <c r="G84" s="15">
        <v>4</v>
      </c>
      <c r="H84" s="51"/>
      <c r="I84" s="50">
        <f t="shared" si="3"/>
        <v>0</v>
      </c>
      <c r="J84" s="50">
        <f t="shared" si="4"/>
        <v>0</v>
      </c>
      <c r="K84" s="50">
        <f t="shared" si="5"/>
        <v>0</v>
      </c>
      <c r="L84" s="15"/>
      <c r="M84" s="15"/>
      <c r="N84" s="15"/>
      <c r="O84" s="15"/>
      <c r="P84" s="15"/>
      <c r="Q84" s="15"/>
      <c r="R84" s="15"/>
      <c r="S84" s="15"/>
    </row>
    <row r="85" spans="2:19" x14ac:dyDescent="0.3">
      <c r="B85" s="53">
        <v>2019</v>
      </c>
      <c r="C85" s="15" t="s">
        <v>403</v>
      </c>
      <c r="D85" s="15" t="s">
        <v>402</v>
      </c>
      <c r="E85" s="15">
        <v>2015</v>
      </c>
      <c r="F85" s="15" t="s">
        <v>117</v>
      </c>
      <c r="G85" s="15">
        <v>5</v>
      </c>
      <c r="H85" s="51">
        <v>364</v>
      </c>
      <c r="I85" s="50">
        <f t="shared" si="3"/>
        <v>0</v>
      </c>
      <c r="J85" s="50">
        <f t="shared" si="4"/>
        <v>0</v>
      </c>
      <c r="K85" s="50">
        <f t="shared" si="5"/>
        <v>364</v>
      </c>
      <c r="L85" s="15"/>
      <c r="M85" s="15"/>
      <c r="N85" s="15"/>
      <c r="O85" s="15"/>
      <c r="P85" s="15"/>
      <c r="Q85" s="15"/>
      <c r="R85" s="15"/>
      <c r="S85" s="15"/>
    </row>
    <row r="86" spans="2:19" x14ac:dyDescent="0.3">
      <c r="B86" s="53">
        <v>2019</v>
      </c>
      <c r="C86" s="15" t="s">
        <v>400</v>
      </c>
      <c r="D86" s="15" t="s">
        <v>401</v>
      </c>
      <c r="E86" s="15">
        <v>2015</v>
      </c>
      <c r="F86" s="15" t="s">
        <v>94</v>
      </c>
      <c r="G86" s="15">
        <v>5</v>
      </c>
      <c r="H86" s="51">
        <v>346</v>
      </c>
      <c r="I86" s="50">
        <f t="shared" si="3"/>
        <v>0</v>
      </c>
      <c r="J86" s="50">
        <f t="shared" si="4"/>
        <v>0</v>
      </c>
      <c r="K86" s="50">
        <f t="shared" si="5"/>
        <v>346</v>
      </c>
      <c r="L86" s="15"/>
      <c r="M86" s="15"/>
      <c r="N86" s="15"/>
      <c r="O86" s="15"/>
      <c r="P86" s="15"/>
      <c r="Q86" s="15"/>
      <c r="R86" s="15"/>
      <c r="S86" s="15"/>
    </row>
    <row r="87" spans="2:19" x14ac:dyDescent="0.3">
      <c r="B87" s="53">
        <v>2019</v>
      </c>
      <c r="C87" s="15" t="s">
        <v>400</v>
      </c>
      <c r="D87" s="15" t="s">
        <v>399</v>
      </c>
      <c r="E87" s="15">
        <v>2020</v>
      </c>
      <c r="F87" s="15" t="s">
        <v>117</v>
      </c>
      <c r="G87" s="15">
        <v>5</v>
      </c>
      <c r="H87" s="51"/>
      <c r="I87" s="50">
        <f t="shared" si="3"/>
        <v>0</v>
      </c>
      <c r="J87" s="50">
        <f t="shared" si="4"/>
        <v>0</v>
      </c>
      <c r="K87" s="50">
        <f t="shared" si="5"/>
        <v>0</v>
      </c>
      <c r="L87" s="15"/>
      <c r="M87" s="15"/>
      <c r="N87" s="15"/>
      <c r="O87" s="15"/>
      <c r="P87" s="15"/>
      <c r="Q87" s="15"/>
      <c r="R87" s="15"/>
      <c r="S87" s="15"/>
    </row>
    <row r="88" spans="2:19" x14ac:dyDescent="0.3">
      <c r="B88" s="53">
        <v>2019</v>
      </c>
      <c r="C88" s="15" t="s">
        <v>398</v>
      </c>
      <c r="D88" s="15" t="s">
        <v>88</v>
      </c>
      <c r="E88" s="15">
        <v>2014</v>
      </c>
      <c r="F88" s="15" t="s">
        <v>94</v>
      </c>
      <c r="G88" s="15">
        <v>4</v>
      </c>
      <c r="H88" s="51"/>
      <c r="I88" s="50">
        <f t="shared" si="3"/>
        <v>0</v>
      </c>
      <c r="J88" s="50">
        <f t="shared" si="4"/>
        <v>0</v>
      </c>
      <c r="K88" s="50">
        <f t="shared" si="5"/>
        <v>0</v>
      </c>
      <c r="L88" s="15"/>
      <c r="M88" s="15"/>
      <c r="N88" s="15"/>
      <c r="O88" s="15"/>
      <c r="P88" s="15"/>
      <c r="Q88" s="15"/>
      <c r="R88" s="15"/>
      <c r="S88" s="15"/>
    </row>
    <row r="89" spans="2:19" x14ac:dyDescent="0.3">
      <c r="B89" s="53">
        <v>2019</v>
      </c>
      <c r="C89" s="15" t="s">
        <v>398</v>
      </c>
      <c r="D89" s="15" t="s">
        <v>397</v>
      </c>
      <c r="E89" s="15">
        <v>2020</v>
      </c>
      <c r="F89" s="15" t="s">
        <v>94</v>
      </c>
      <c r="G89" s="15">
        <v>3</v>
      </c>
      <c r="H89" s="51"/>
      <c r="I89" s="50">
        <f t="shared" si="3"/>
        <v>0</v>
      </c>
      <c r="J89" s="50">
        <f t="shared" si="4"/>
        <v>0</v>
      </c>
      <c r="K89" s="50">
        <f t="shared" si="5"/>
        <v>0</v>
      </c>
      <c r="L89" s="15"/>
      <c r="M89" s="15"/>
      <c r="N89" s="15"/>
      <c r="O89" s="15"/>
      <c r="P89" s="15"/>
      <c r="Q89" s="15"/>
      <c r="R89" s="15"/>
      <c r="S89" s="15"/>
    </row>
    <row r="90" spans="2:19" x14ac:dyDescent="0.3">
      <c r="B90" s="53">
        <v>2019</v>
      </c>
      <c r="C90" s="15" t="s">
        <v>396</v>
      </c>
      <c r="D90" s="15" t="s">
        <v>395</v>
      </c>
      <c r="E90" s="15">
        <v>2015</v>
      </c>
      <c r="F90" s="15" t="s">
        <v>94</v>
      </c>
      <c r="G90" s="15">
        <v>4</v>
      </c>
      <c r="H90" s="51">
        <v>1260</v>
      </c>
      <c r="I90" s="50">
        <f t="shared" si="3"/>
        <v>0</v>
      </c>
      <c r="J90" s="50">
        <f t="shared" si="4"/>
        <v>1260</v>
      </c>
      <c r="K90" s="50">
        <f t="shared" si="5"/>
        <v>0</v>
      </c>
      <c r="L90" s="15"/>
      <c r="M90" s="15"/>
      <c r="N90" s="15"/>
      <c r="O90" s="15"/>
      <c r="P90" s="15"/>
      <c r="Q90" s="15"/>
      <c r="R90" s="15"/>
      <c r="S90" s="15"/>
    </row>
    <row r="91" spans="2:19" x14ac:dyDescent="0.3">
      <c r="B91" s="53">
        <v>2019</v>
      </c>
      <c r="C91" s="15" t="s">
        <v>394</v>
      </c>
      <c r="D91" s="15" t="s">
        <v>88</v>
      </c>
      <c r="E91" s="15">
        <v>2017</v>
      </c>
      <c r="F91" s="15" t="s">
        <v>117</v>
      </c>
      <c r="G91" s="15">
        <v>5</v>
      </c>
      <c r="H91" s="51">
        <v>952</v>
      </c>
      <c r="I91" s="50">
        <f t="shared" si="3"/>
        <v>0</v>
      </c>
      <c r="J91" s="50">
        <f t="shared" si="4"/>
        <v>0</v>
      </c>
      <c r="K91" s="50">
        <f t="shared" si="5"/>
        <v>952</v>
      </c>
      <c r="L91" s="15"/>
      <c r="M91" s="15"/>
      <c r="N91" s="15"/>
      <c r="O91" s="15"/>
      <c r="P91" s="15"/>
      <c r="Q91" s="15"/>
      <c r="R91" s="15"/>
      <c r="S91" s="15"/>
    </row>
    <row r="92" spans="2:19" x14ac:dyDescent="0.3">
      <c r="B92" s="53">
        <v>2019</v>
      </c>
      <c r="C92" s="15" t="s">
        <v>393</v>
      </c>
      <c r="D92" s="15" t="s">
        <v>88</v>
      </c>
      <c r="E92" s="15">
        <v>2016</v>
      </c>
      <c r="F92" s="15" t="s">
        <v>117</v>
      </c>
      <c r="G92" s="15">
        <v>5</v>
      </c>
      <c r="H92" s="51">
        <v>306</v>
      </c>
      <c r="I92" s="50">
        <f t="shared" si="3"/>
        <v>0</v>
      </c>
      <c r="J92" s="50">
        <f t="shared" si="4"/>
        <v>0</v>
      </c>
      <c r="K92" s="50">
        <f t="shared" si="5"/>
        <v>306</v>
      </c>
      <c r="L92" s="15"/>
      <c r="M92" s="15"/>
      <c r="N92" s="15"/>
      <c r="O92" s="15"/>
      <c r="P92" s="15"/>
      <c r="Q92" s="15"/>
      <c r="R92" s="15"/>
      <c r="S92" s="15"/>
    </row>
    <row r="93" spans="2:19" x14ac:dyDescent="0.3">
      <c r="B93" s="53">
        <v>2019</v>
      </c>
      <c r="C93" s="15" t="s">
        <v>392</v>
      </c>
      <c r="D93" s="15" t="s">
        <v>391</v>
      </c>
      <c r="E93" s="15">
        <v>2017</v>
      </c>
      <c r="F93" s="15" t="s">
        <v>82</v>
      </c>
      <c r="G93" s="15">
        <v>5</v>
      </c>
      <c r="H93" s="51"/>
      <c r="I93" s="50">
        <f t="shared" si="3"/>
        <v>0</v>
      </c>
      <c r="J93" s="50">
        <f t="shared" si="4"/>
        <v>0</v>
      </c>
      <c r="K93" s="50">
        <f t="shared" si="5"/>
        <v>0</v>
      </c>
      <c r="L93" s="15"/>
      <c r="M93" s="15"/>
      <c r="N93" s="15"/>
      <c r="O93" s="15"/>
      <c r="P93" s="15"/>
      <c r="Q93" s="15"/>
      <c r="R93" s="15"/>
      <c r="S93" s="15"/>
    </row>
    <row r="94" spans="2:19" x14ac:dyDescent="0.3">
      <c r="B94" s="53">
        <v>2019</v>
      </c>
      <c r="C94" s="15" t="s">
        <v>390</v>
      </c>
      <c r="D94" s="15" t="s">
        <v>389</v>
      </c>
      <c r="E94" s="15">
        <v>2018</v>
      </c>
      <c r="F94" s="15" t="s">
        <v>77</v>
      </c>
      <c r="G94" s="15">
        <v>5</v>
      </c>
      <c r="H94" s="51"/>
      <c r="I94" s="50">
        <f t="shared" si="3"/>
        <v>0</v>
      </c>
      <c r="J94" s="50">
        <f t="shared" si="4"/>
        <v>0</v>
      </c>
      <c r="K94" s="50">
        <f t="shared" si="5"/>
        <v>0</v>
      </c>
      <c r="L94" s="15"/>
      <c r="M94" s="15"/>
      <c r="N94" s="15"/>
      <c r="O94" s="15"/>
      <c r="P94" s="15"/>
      <c r="Q94" s="15"/>
      <c r="R94" s="15"/>
      <c r="S94" s="15"/>
    </row>
    <row r="95" spans="2:19" x14ac:dyDescent="0.3">
      <c r="B95" s="53">
        <v>2019</v>
      </c>
      <c r="C95" s="15" t="s">
        <v>388</v>
      </c>
      <c r="D95" s="15" t="s">
        <v>387</v>
      </c>
      <c r="E95" s="15">
        <v>2018</v>
      </c>
      <c r="F95" s="15" t="s">
        <v>77</v>
      </c>
      <c r="G95" s="15">
        <v>5</v>
      </c>
      <c r="H95" s="51">
        <v>68</v>
      </c>
      <c r="I95" s="50">
        <f t="shared" si="3"/>
        <v>0</v>
      </c>
      <c r="J95" s="50">
        <f t="shared" si="4"/>
        <v>0</v>
      </c>
      <c r="K95" s="50">
        <f t="shared" si="5"/>
        <v>68</v>
      </c>
      <c r="L95" s="15"/>
      <c r="M95" s="15"/>
      <c r="N95" s="15"/>
      <c r="O95" s="15"/>
      <c r="P95" s="15"/>
      <c r="Q95" s="15"/>
      <c r="R95" s="15"/>
      <c r="S95" s="15"/>
    </row>
    <row r="96" spans="2:19" x14ac:dyDescent="0.3">
      <c r="B96" s="53">
        <v>2019</v>
      </c>
      <c r="C96" s="15" t="s">
        <v>386</v>
      </c>
      <c r="D96" s="15" t="s">
        <v>385</v>
      </c>
      <c r="E96" s="15">
        <v>2015</v>
      </c>
      <c r="F96" s="15" t="s">
        <v>82</v>
      </c>
      <c r="G96" s="15">
        <v>5</v>
      </c>
      <c r="H96" s="51">
        <v>390</v>
      </c>
      <c r="I96" s="50">
        <f t="shared" si="3"/>
        <v>0</v>
      </c>
      <c r="J96" s="50">
        <f t="shared" si="4"/>
        <v>0</v>
      </c>
      <c r="K96" s="50">
        <f t="shared" si="5"/>
        <v>390</v>
      </c>
      <c r="L96" s="15"/>
      <c r="M96" s="15"/>
      <c r="N96" s="15"/>
      <c r="O96" s="15"/>
      <c r="P96" s="15"/>
      <c r="Q96" s="15"/>
      <c r="R96" s="15"/>
      <c r="S96" s="15"/>
    </row>
    <row r="97" spans="2:19" x14ac:dyDescent="0.3">
      <c r="B97" s="53">
        <v>2019</v>
      </c>
      <c r="C97" s="15" t="s">
        <v>384</v>
      </c>
      <c r="D97" s="15" t="s">
        <v>383</v>
      </c>
      <c r="E97" s="15">
        <v>2015</v>
      </c>
      <c r="F97" s="15" t="s">
        <v>117</v>
      </c>
      <c r="G97" s="15">
        <v>5</v>
      </c>
      <c r="H97" s="51"/>
      <c r="I97" s="50">
        <f t="shared" si="3"/>
        <v>0</v>
      </c>
      <c r="J97" s="50">
        <f t="shared" si="4"/>
        <v>0</v>
      </c>
      <c r="K97" s="50">
        <f t="shared" si="5"/>
        <v>0</v>
      </c>
      <c r="L97" s="15"/>
      <c r="M97" s="15"/>
      <c r="N97" s="15"/>
      <c r="O97" s="15"/>
      <c r="P97" s="15"/>
      <c r="Q97" s="15"/>
      <c r="R97" s="15"/>
      <c r="S97" s="15"/>
    </row>
    <row r="98" spans="2:19" x14ac:dyDescent="0.3">
      <c r="B98" s="53">
        <v>2019</v>
      </c>
      <c r="C98" s="15" t="s">
        <v>382</v>
      </c>
      <c r="D98" s="15" t="s">
        <v>88</v>
      </c>
      <c r="E98" s="15">
        <v>2013</v>
      </c>
      <c r="F98" s="15" t="s">
        <v>85</v>
      </c>
      <c r="G98" s="15">
        <v>5</v>
      </c>
      <c r="H98" s="51"/>
      <c r="I98" s="50">
        <f t="shared" si="3"/>
        <v>0</v>
      </c>
      <c r="J98" s="50">
        <f t="shared" si="4"/>
        <v>0</v>
      </c>
      <c r="K98" s="50">
        <f t="shared" si="5"/>
        <v>0</v>
      </c>
      <c r="L98" s="15"/>
      <c r="M98" s="15"/>
      <c r="N98" s="15"/>
      <c r="O98" s="15"/>
      <c r="P98" s="15"/>
      <c r="Q98" s="15"/>
      <c r="R98" s="15"/>
      <c r="S98" s="15"/>
    </row>
    <row r="99" spans="2:19" x14ac:dyDescent="0.3">
      <c r="B99" s="53">
        <v>2019</v>
      </c>
      <c r="C99" s="15" t="s">
        <v>381</v>
      </c>
      <c r="D99" s="15" t="s">
        <v>380</v>
      </c>
      <c r="E99" s="15">
        <v>2020</v>
      </c>
      <c r="F99" s="15" t="s">
        <v>137</v>
      </c>
      <c r="G99" s="15">
        <v>5</v>
      </c>
      <c r="H99" s="51"/>
      <c r="I99" s="50">
        <f t="shared" si="3"/>
        <v>0</v>
      </c>
      <c r="J99" s="50">
        <f t="shared" si="4"/>
        <v>0</v>
      </c>
      <c r="K99" s="50">
        <f t="shared" si="5"/>
        <v>0</v>
      </c>
      <c r="L99" s="15"/>
      <c r="M99" s="15"/>
      <c r="N99" s="15"/>
      <c r="O99" s="15"/>
      <c r="P99" s="15"/>
      <c r="Q99" s="15"/>
      <c r="R99" s="15"/>
      <c r="S99" s="15"/>
    </row>
    <row r="100" spans="2:19" x14ac:dyDescent="0.3">
      <c r="B100" s="53">
        <v>2019</v>
      </c>
      <c r="C100" s="15" t="s">
        <v>379</v>
      </c>
      <c r="D100" s="15" t="s">
        <v>88</v>
      </c>
      <c r="E100" s="15">
        <v>2017</v>
      </c>
      <c r="F100" s="15" t="s">
        <v>82</v>
      </c>
      <c r="G100" s="15">
        <v>5</v>
      </c>
      <c r="H100" s="51">
        <v>111</v>
      </c>
      <c r="I100" s="50">
        <f t="shared" si="3"/>
        <v>0</v>
      </c>
      <c r="J100" s="50">
        <f t="shared" si="4"/>
        <v>0</v>
      </c>
      <c r="K100" s="50">
        <f t="shared" si="5"/>
        <v>111</v>
      </c>
      <c r="L100" s="15"/>
      <c r="M100" s="15"/>
      <c r="N100" s="15"/>
      <c r="O100" s="15"/>
      <c r="P100" s="15"/>
      <c r="Q100" s="15"/>
      <c r="R100" s="15"/>
      <c r="S100" s="15"/>
    </row>
    <row r="101" spans="2:19" x14ac:dyDescent="0.3">
      <c r="B101" s="53">
        <v>2019</v>
      </c>
      <c r="C101" s="15" t="s">
        <v>378</v>
      </c>
      <c r="D101" s="15" t="s">
        <v>377</v>
      </c>
      <c r="E101" s="15">
        <v>2017</v>
      </c>
      <c r="F101" s="15" t="s">
        <v>82</v>
      </c>
      <c r="G101" s="15">
        <v>5</v>
      </c>
      <c r="H101" s="51">
        <v>76</v>
      </c>
      <c r="I101" s="50">
        <f t="shared" si="3"/>
        <v>0</v>
      </c>
      <c r="J101" s="50">
        <f t="shared" si="4"/>
        <v>0</v>
      </c>
      <c r="K101" s="50">
        <f t="shared" si="5"/>
        <v>76</v>
      </c>
      <c r="L101" s="15"/>
      <c r="M101" s="15"/>
      <c r="N101" s="15"/>
      <c r="O101" s="15"/>
      <c r="P101" s="15"/>
      <c r="Q101" s="15"/>
      <c r="R101" s="15"/>
      <c r="S101" s="15"/>
    </row>
    <row r="102" spans="2:19" x14ac:dyDescent="0.3">
      <c r="B102" s="53">
        <v>2019</v>
      </c>
      <c r="C102" s="15" t="s">
        <v>376</v>
      </c>
      <c r="D102" s="15" t="s">
        <v>375</v>
      </c>
      <c r="E102" s="15">
        <v>2018</v>
      </c>
      <c r="F102" s="15" t="s">
        <v>85</v>
      </c>
      <c r="G102" s="15">
        <v>5</v>
      </c>
      <c r="H102" s="51">
        <v>165</v>
      </c>
      <c r="I102" s="50">
        <f t="shared" si="3"/>
        <v>0</v>
      </c>
      <c r="J102" s="50">
        <f t="shared" si="4"/>
        <v>0</v>
      </c>
      <c r="K102" s="50">
        <f t="shared" si="5"/>
        <v>165</v>
      </c>
      <c r="L102" s="15"/>
      <c r="M102" s="15"/>
      <c r="N102" s="15"/>
      <c r="O102" s="15"/>
      <c r="P102" s="15"/>
      <c r="Q102" s="15"/>
      <c r="R102" s="15"/>
      <c r="S102" s="15"/>
    </row>
    <row r="103" spans="2:19" x14ac:dyDescent="0.3">
      <c r="B103" s="53">
        <v>2019</v>
      </c>
      <c r="C103" s="15" t="s">
        <v>374</v>
      </c>
      <c r="D103" s="15" t="s">
        <v>373</v>
      </c>
      <c r="E103" s="15">
        <v>2015</v>
      </c>
      <c r="F103" s="15" t="s">
        <v>90</v>
      </c>
      <c r="G103" s="15">
        <v>5</v>
      </c>
      <c r="H103" s="51">
        <v>33</v>
      </c>
      <c r="I103" s="50">
        <f t="shared" si="3"/>
        <v>0</v>
      </c>
      <c r="J103" s="50">
        <f t="shared" si="4"/>
        <v>0</v>
      </c>
      <c r="K103" s="50">
        <f t="shared" si="5"/>
        <v>33</v>
      </c>
      <c r="L103" s="15"/>
      <c r="M103" s="15"/>
      <c r="N103" s="15"/>
      <c r="O103" s="15"/>
      <c r="P103" s="15"/>
      <c r="Q103" s="15"/>
      <c r="R103" s="15"/>
      <c r="S103" s="15"/>
    </row>
    <row r="104" spans="2:19" x14ac:dyDescent="0.3">
      <c r="B104" s="53">
        <v>2019</v>
      </c>
      <c r="C104" s="15" t="s">
        <v>372</v>
      </c>
      <c r="D104" s="15" t="s">
        <v>88</v>
      </c>
      <c r="E104" s="15">
        <v>2015</v>
      </c>
      <c r="F104" s="15" t="s">
        <v>85</v>
      </c>
      <c r="G104" s="15">
        <v>5</v>
      </c>
      <c r="H104" s="51">
        <v>27</v>
      </c>
      <c r="I104" s="50">
        <f t="shared" si="3"/>
        <v>0</v>
      </c>
      <c r="J104" s="50">
        <f t="shared" si="4"/>
        <v>0</v>
      </c>
      <c r="K104" s="50">
        <f t="shared" si="5"/>
        <v>27</v>
      </c>
      <c r="L104" s="15"/>
      <c r="M104" s="15"/>
      <c r="N104" s="15"/>
      <c r="O104" s="15"/>
      <c r="P104" s="15"/>
      <c r="Q104" s="15"/>
      <c r="R104" s="15"/>
      <c r="S104" s="15"/>
    </row>
    <row r="105" spans="2:19" x14ac:dyDescent="0.3">
      <c r="B105" s="53">
        <v>2019</v>
      </c>
      <c r="C105" s="15" t="s">
        <v>371</v>
      </c>
      <c r="D105" s="15" t="s">
        <v>88</v>
      </c>
      <c r="E105" s="15">
        <v>2013</v>
      </c>
      <c r="F105" s="15" t="s">
        <v>82</v>
      </c>
      <c r="G105" s="15">
        <v>5</v>
      </c>
      <c r="H105" s="51">
        <v>11</v>
      </c>
      <c r="I105" s="50">
        <f t="shared" si="3"/>
        <v>0</v>
      </c>
      <c r="J105" s="50">
        <f t="shared" si="4"/>
        <v>0</v>
      </c>
      <c r="K105" s="50">
        <f t="shared" si="5"/>
        <v>11</v>
      </c>
      <c r="L105" s="15"/>
      <c r="M105" s="15"/>
      <c r="N105" s="15"/>
      <c r="O105" s="15"/>
      <c r="P105" s="15"/>
      <c r="Q105" s="15"/>
      <c r="R105" s="15"/>
      <c r="S105" s="15"/>
    </row>
    <row r="106" spans="2:19" x14ac:dyDescent="0.3">
      <c r="B106" s="53">
        <v>2019</v>
      </c>
      <c r="C106" s="15" t="s">
        <v>371</v>
      </c>
      <c r="D106" s="15" t="s">
        <v>370</v>
      </c>
      <c r="E106" s="15">
        <v>2019</v>
      </c>
      <c r="F106" s="15" t="s">
        <v>82</v>
      </c>
      <c r="G106" s="15">
        <v>4</v>
      </c>
      <c r="H106" s="51"/>
      <c r="I106" s="50">
        <f t="shared" si="3"/>
        <v>0</v>
      </c>
      <c r="J106" s="50">
        <f t="shared" si="4"/>
        <v>0</v>
      </c>
      <c r="K106" s="50">
        <f t="shared" si="5"/>
        <v>0</v>
      </c>
      <c r="L106" s="15"/>
      <c r="M106" s="15"/>
      <c r="N106" s="15"/>
      <c r="O106" s="15"/>
      <c r="P106" s="15"/>
      <c r="Q106" s="15"/>
      <c r="R106" s="15"/>
      <c r="S106" s="15"/>
    </row>
    <row r="107" spans="2:19" x14ac:dyDescent="0.3">
      <c r="B107" s="53">
        <v>2019</v>
      </c>
      <c r="C107" s="15" t="s">
        <v>369</v>
      </c>
      <c r="D107" s="15" t="s">
        <v>368</v>
      </c>
      <c r="E107" s="15">
        <v>2017</v>
      </c>
      <c r="F107" s="15" t="s">
        <v>82</v>
      </c>
      <c r="G107" s="15">
        <v>5</v>
      </c>
      <c r="H107" s="51">
        <v>356</v>
      </c>
      <c r="I107" s="50">
        <f t="shared" si="3"/>
        <v>0</v>
      </c>
      <c r="J107" s="50">
        <f t="shared" si="4"/>
        <v>0</v>
      </c>
      <c r="K107" s="50">
        <f t="shared" si="5"/>
        <v>356</v>
      </c>
      <c r="L107" s="15"/>
      <c r="M107" s="15"/>
      <c r="N107" s="15"/>
      <c r="O107" s="15"/>
      <c r="P107" s="15"/>
      <c r="Q107" s="15"/>
      <c r="R107" s="15"/>
      <c r="S107" s="15"/>
    </row>
    <row r="108" spans="2:19" x14ac:dyDescent="0.3">
      <c r="B108" s="53">
        <v>2019</v>
      </c>
      <c r="C108" s="15" t="s">
        <v>367</v>
      </c>
      <c r="D108" s="15" t="s">
        <v>88</v>
      </c>
      <c r="E108" s="15">
        <v>2014</v>
      </c>
      <c r="F108" s="15" t="s">
        <v>82</v>
      </c>
      <c r="G108" s="15">
        <v>5</v>
      </c>
      <c r="H108" s="51">
        <v>1</v>
      </c>
      <c r="I108" s="50">
        <f t="shared" si="3"/>
        <v>0</v>
      </c>
      <c r="J108" s="50">
        <f t="shared" si="4"/>
        <v>0</v>
      </c>
      <c r="K108" s="50">
        <f t="shared" si="5"/>
        <v>1</v>
      </c>
      <c r="L108" s="15"/>
      <c r="M108" s="15"/>
      <c r="N108" s="15"/>
      <c r="O108" s="15"/>
      <c r="P108" s="15"/>
      <c r="Q108" s="15"/>
      <c r="R108" s="15"/>
      <c r="S108" s="15"/>
    </row>
    <row r="109" spans="2:19" x14ac:dyDescent="0.3">
      <c r="B109" s="53">
        <v>2019</v>
      </c>
      <c r="C109" s="15" t="s">
        <v>367</v>
      </c>
      <c r="D109" s="15" t="s">
        <v>366</v>
      </c>
      <c r="E109" s="15">
        <v>2019</v>
      </c>
      <c r="F109" s="15" t="s">
        <v>82</v>
      </c>
      <c r="G109" s="15">
        <v>3</v>
      </c>
      <c r="H109" s="51">
        <v>1384</v>
      </c>
      <c r="I109" s="50">
        <f t="shared" si="3"/>
        <v>1384</v>
      </c>
      <c r="J109" s="50">
        <f t="shared" si="4"/>
        <v>0</v>
      </c>
      <c r="K109" s="50">
        <f t="shared" si="5"/>
        <v>0</v>
      </c>
      <c r="L109" s="15"/>
      <c r="M109" s="15"/>
      <c r="N109" s="15"/>
      <c r="O109" s="15"/>
      <c r="P109" s="15"/>
      <c r="Q109" s="15"/>
      <c r="R109" s="15"/>
      <c r="S109" s="15"/>
    </row>
    <row r="110" spans="2:19" x14ac:dyDescent="0.3">
      <c r="B110" s="53">
        <v>2019</v>
      </c>
      <c r="C110" s="15" t="s">
        <v>365</v>
      </c>
      <c r="D110" s="15" t="s">
        <v>364</v>
      </c>
      <c r="E110" s="15">
        <v>2018</v>
      </c>
      <c r="F110" s="15" t="s">
        <v>77</v>
      </c>
      <c r="G110" s="15">
        <v>1</v>
      </c>
      <c r="H110" s="51">
        <v>3</v>
      </c>
      <c r="I110" s="50">
        <f t="shared" si="3"/>
        <v>3</v>
      </c>
      <c r="J110" s="50">
        <f t="shared" si="4"/>
        <v>0</v>
      </c>
      <c r="K110" s="50">
        <f t="shared" si="5"/>
        <v>0</v>
      </c>
      <c r="L110" s="15"/>
      <c r="M110" s="15"/>
      <c r="N110" s="15"/>
      <c r="O110" s="15"/>
      <c r="P110" s="15"/>
      <c r="Q110" s="15"/>
      <c r="R110" s="15"/>
      <c r="S110" s="15"/>
    </row>
    <row r="111" spans="2:19" x14ac:dyDescent="0.3">
      <c r="B111" s="53">
        <v>2019</v>
      </c>
      <c r="C111" s="15" t="s">
        <v>363</v>
      </c>
      <c r="D111" s="15" t="s">
        <v>88</v>
      </c>
      <c r="E111" s="15">
        <v>2013</v>
      </c>
      <c r="F111" s="15" t="s">
        <v>101</v>
      </c>
      <c r="G111" s="15">
        <v>5</v>
      </c>
      <c r="H111" s="51">
        <v>65</v>
      </c>
      <c r="I111" s="50">
        <f t="shared" si="3"/>
        <v>0</v>
      </c>
      <c r="J111" s="50">
        <f t="shared" si="4"/>
        <v>0</v>
      </c>
      <c r="K111" s="50">
        <f t="shared" si="5"/>
        <v>65</v>
      </c>
      <c r="L111" s="15"/>
      <c r="M111" s="15"/>
      <c r="N111" s="15"/>
      <c r="O111" s="15"/>
      <c r="P111" s="15"/>
      <c r="Q111" s="15"/>
      <c r="R111" s="15"/>
      <c r="S111" s="15"/>
    </row>
    <row r="112" spans="2:19" x14ac:dyDescent="0.3">
      <c r="B112" s="53">
        <v>2019</v>
      </c>
      <c r="C112" s="15" t="s">
        <v>362</v>
      </c>
      <c r="D112" s="15" t="s">
        <v>361</v>
      </c>
      <c r="E112" s="15">
        <v>2019</v>
      </c>
      <c r="F112" s="15" t="s">
        <v>117</v>
      </c>
      <c r="G112" s="15">
        <v>5</v>
      </c>
      <c r="H112" s="51">
        <v>1311</v>
      </c>
      <c r="I112" s="50">
        <f t="shared" si="3"/>
        <v>0</v>
      </c>
      <c r="J112" s="50">
        <f t="shared" si="4"/>
        <v>0</v>
      </c>
      <c r="K112" s="50">
        <f t="shared" si="5"/>
        <v>1311</v>
      </c>
      <c r="L112" s="15"/>
      <c r="M112" s="15"/>
      <c r="N112" s="15"/>
      <c r="O112" s="15"/>
      <c r="P112" s="15"/>
      <c r="Q112" s="15"/>
      <c r="R112" s="15"/>
      <c r="S112" s="15"/>
    </row>
    <row r="113" spans="2:19" x14ac:dyDescent="0.3">
      <c r="B113" s="53">
        <v>2019</v>
      </c>
      <c r="C113" s="15" t="s">
        <v>360</v>
      </c>
      <c r="D113" s="15" t="s">
        <v>359</v>
      </c>
      <c r="E113" s="15">
        <v>2016</v>
      </c>
      <c r="F113" s="15" t="s">
        <v>117</v>
      </c>
      <c r="G113" s="15">
        <v>5</v>
      </c>
      <c r="H113" s="51"/>
      <c r="I113" s="50">
        <f t="shared" si="3"/>
        <v>0</v>
      </c>
      <c r="J113" s="50">
        <f t="shared" si="4"/>
        <v>0</v>
      </c>
      <c r="K113" s="50">
        <f t="shared" si="5"/>
        <v>0</v>
      </c>
      <c r="L113" s="15"/>
      <c r="M113" s="15"/>
      <c r="N113" s="15"/>
      <c r="O113" s="15"/>
      <c r="P113" s="15"/>
      <c r="Q113" s="15"/>
      <c r="R113" s="15"/>
      <c r="S113" s="15"/>
    </row>
    <row r="114" spans="2:19" x14ac:dyDescent="0.3">
      <c r="B114" s="53">
        <v>2019</v>
      </c>
      <c r="C114" s="15" t="s">
        <v>358</v>
      </c>
      <c r="D114" s="15" t="s">
        <v>357</v>
      </c>
      <c r="E114" s="15">
        <v>2015</v>
      </c>
      <c r="F114" s="15" t="s">
        <v>90</v>
      </c>
      <c r="G114" s="15">
        <v>5</v>
      </c>
      <c r="H114" s="51">
        <v>36</v>
      </c>
      <c r="I114" s="50">
        <f t="shared" si="3"/>
        <v>0</v>
      </c>
      <c r="J114" s="50">
        <f t="shared" si="4"/>
        <v>0</v>
      </c>
      <c r="K114" s="50">
        <f t="shared" si="5"/>
        <v>36</v>
      </c>
      <c r="L114" s="15"/>
      <c r="M114" s="15"/>
      <c r="N114" s="15"/>
      <c r="O114" s="15"/>
      <c r="P114" s="15"/>
      <c r="Q114" s="15"/>
      <c r="R114" s="15"/>
      <c r="S114" s="15"/>
    </row>
    <row r="115" spans="2:19" x14ac:dyDescent="0.3">
      <c r="B115" s="53">
        <v>2019</v>
      </c>
      <c r="C115" s="15" t="s">
        <v>356</v>
      </c>
      <c r="D115" s="15" t="s">
        <v>88</v>
      </c>
      <c r="E115" s="15">
        <v>2017</v>
      </c>
      <c r="F115" s="15" t="s">
        <v>94</v>
      </c>
      <c r="G115" s="15">
        <v>4</v>
      </c>
      <c r="H115" s="51">
        <v>717</v>
      </c>
      <c r="I115" s="50">
        <f t="shared" si="3"/>
        <v>0</v>
      </c>
      <c r="J115" s="50">
        <f t="shared" si="4"/>
        <v>717</v>
      </c>
      <c r="K115" s="50">
        <f t="shared" si="5"/>
        <v>0</v>
      </c>
      <c r="L115" s="15"/>
      <c r="M115" s="15"/>
      <c r="N115" s="15"/>
      <c r="O115" s="15"/>
      <c r="P115" s="15"/>
      <c r="Q115" s="15"/>
      <c r="R115" s="15"/>
      <c r="S115" s="15"/>
    </row>
    <row r="116" spans="2:19" x14ac:dyDescent="0.3">
      <c r="B116" s="53">
        <v>2019</v>
      </c>
      <c r="C116" s="15" t="s">
        <v>355</v>
      </c>
      <c r="D116" s="15" t="s">
        <v>354</v>
      </c>
      <c r="E116" s="15">
        <v>2017</v>
      </c>
      <c r="F116" s="15" t="s">
        <v>117</v>
      </c>
      <c r="G116" s="15">
        <v>5</v>
      </c>
      <c r="H116" s="51">
        <v>639</v>
      </c>
      <c r="I116" s="50">
        <f t="shared" si="3"/>
        <v>0</v>
      </c>
      <c r="J116" s="50">
        <f t="shared" si="4"/>
        <v>0</v>
      </c>
      <c r="K116" s="50">
        <f t="shared" si="5"/>
        <v>639</v>
      </c>
      <c r="L116" s="15"/>
      <c r="M116" s="15"/>
      <c r="N116" s="15"/>
      <c r="O116" s="15"/>
      <c r="P116" s="15"/>
      <c r="Q116" s="15"/>
      <c r="R116" s="15"/>
      <c r="S116" s="15"/>
    </row>
    <row r="117" spans="2:19" x14ac:dyDescent="0.3">
      <c r="B117" s="53">
        <v>2019</v>
      </c>
      <c r="C117" s="15" t="s">
        <v>352</v>
      </c>
      <c r="D117" s="15" t="s">
        <v>353</v>
      </c>
      <c r="E117" s="15">
        <v>2014</v>
      </c>
      <c r="F117" s="15" t="s">
        <v>77</v>
      </c>
      <c r="G117" s="15">
        <v>5</v>
      </c>
      <c r="H117" s="51">
        <v>29</v>
      </c>
      <c r="I117" s="50">
        <f t="shared" si="3"/>
        <v>0</v>
      </c>
      <c r="J117" s="50">
        <f t="shared" si="4"/>
        <v>0</v>
      </c>
      <c r="K117" s="50">
        <f t="shared" si="5"/>
        <v>29</v>
      </c>
      <c r="L117" s="15"/>
      <c r="M117" s="15"/>
      <c r="N117" s="15"/>
      <c r="O117" s="15"/>
      <c r="P117" s="15"/>
      <c r="Q117" s="15"/>
      <c r="R117" s="15"/>
      <c r="S117" s="15"/>
    </row>
    <row r="118" spans="2:19" x14ac:dyDescent="0.3">
      <c r="B118" s="53">
        <v>2019</v>
      </c>
      <c r="C118" s="15" t="s">
        <v>352</v>
      </c>
      <c r="D118" s="15" t="s">
        <v>351</v>
      </c>
      <c r="E118" s="15">
        <v>2020</v>
      </c>
      <c r="F118" s="15" t="s">
        <v>77</v>
      </c>
      <c r="G118" s="15">
        <v>5</v>
      </c>
      <c r="H118" s="51"/>
      <c r="I118" s="50">
        <f t="shared" si="3"/>
        <v>0</v>
      </c>
      <c r="J118" s="50">
        <f t="shared" si="4"/>
        <v>0</v>
      </c>
      <c r="K118" s="50">
        <f t="shared" si="5"/>
        <v>0</v>
      </c>
      <c r="L118" s="15"/>
      <c r="M118" s="15"/>
      <c r="N118" s="15"/>
      <c r="O118" s="15"/>
      <c r="P118" s="15"/>
      <c r="Q118" s="15"/>
      <c r="R118" s="15"/>
      <c r="S118" s="15"/>
    </row>
    <row r="119" spans="2:19" x14ac:dyDescent="0.3">
      <c r="B119" s="53">
        <v>2019</v>
      </c>
      <c r="C119" s="15" t="s">
        <v>350</v>
      </c>
      <c r="D119" s="15" t="s">
        <v>349</v>
      </c>
      <c r="E119" s="15">
        <v>2014</v>
      </c>
      <c r="F119" s="15" t="s">
        <v>101</v>
      </c>
      <c r="G119" s="15">
        <v>4</v>
      </c>
      <c r="H119" s="51"/>
      <c r="I119" s="50">
        <f t="shared" si="3"/>
        <v>0</v>
      </c>
      <c r="J119" s="50">
        <f t="shared" si="4"/>
        <v>0</v>
      </c>
      <c r="K119" s="50">
        <f t="shared" si="5"/>
        <v>0</v>
      </c>
      <c r="L119" s="15"/>
      <c r="M119" s="15"/>
      <c r="N119" s="15"/>
      <c r="O119" s="15"/>
      <c r="P119" s="15"/>
      <c r="Q119" s="15"/>
      <c r="R119" s="15"/>
      <c r="S119" s="15"/>
    </row>
    <row r="120" spans="2:19" x14ac:dyDescent="0.3">
      <c r="B120" s="53">
        <v>2019</v>
      </c>
      <c r="C120" s="15" t="s">
        <v>348</v>
      </c>
      <c r="D120" s="15" t="s">
        <v>88</v>
      </c>
      <c r="E120" s="15">
        <v>2014</v>
      </c>
      <c r="F120" s="15" t="s">
        <v>101</v>
      </c>
      <c r="G120" s="15">
        <v>4</v>
      </c>
      <c r="H120" s="51">
        <v>30</v>
      </c>
      <c r="I120" s="50">
        <f t="shared" si="3"/>
        <v>0</v>
      </c>
      <c r="J120" s="50">
        <f t="shared" si="4"/>
        <v>30</v>
      </c>
      <c r="K120" s="50">
        <f t="shared" si="5"/>
        <v>0</v>
      </c>
      <c r="L120" s="15"/>
      <c r="M120" s="15"/>
      <c r="N120" s="15"/>
      <c r="O120" s="15"/>
      <c r="P120" s="15"/>
      <c r="Q120" s="15"/>
      <c r="R120" s="15"/>
      <c r="S120" s="15"/>
    </row>
    <row r="121" spans="2:19" x14ac:dyDescent="0.3">
      <c r="B121" s="53">
        <v>2019</v>
      </c>
      <c r="C121" s="15" t="s">
        <v>347</v>
      </c>
      <c r="D121" s="15" t="s">
        <v>346</v>
      </c>
      <c r="E121" s="15">
        <v>2015</v>
      </c>
      <c r="F121" s="15" t="s">
        <v>82</v>
      </c>
      <c r="G121" s="15">
        <v>5</v>
      </c>
      <c r="H121" s="51">
        <v>408</v>
      </c>
      <c r="I121" s="50">
        <f t="shared" si="3"/>
        <v>0</v>
      </c>
      <c r="J121" s="50">
        <f t="shared" si="4"/>
        <v>0</v>
      </c>
      <c r="K121" s="50">
        <f t="shared" si="5"/>
        <v>408</v>
      </c>
      <c r="L121" s="15"/>
      <c r="M121" s="15"/>
      <c r="N121" s="15"/>
      <c r="O121" s="15"/>
      <c r="P121" s="15"/>
      <c r="Q121" s="15"/>
      <c r="R121" s="15"/>
      <c r="S121" s="15"/>
    </row>
    <row r="122" spans="2:19" x14ac:dyDescent="0.3">
      <c r="B122" s="53">
        <v>2019</v>
      </c>
      <c r="C122" s="15" t="s">
        <v>345</v>
      </c>
      <c r="D122" s="15" t="s">
        <v>344</v>
      </c>
      <c r="E122" s="15">
        <v>2017</v>
      </c>
      <c r="F122" s="15" t="s">
        <v>85</v>
      </c>
      <c r="G122" s="15">
        <v>5</v>
      </c>
      <c r="H122" s="51">
        <v>5</v>
      </c>
      <c r="I122" s="50">
        <f t="shared" si="3"/>
        <v>0</v>
      </c>
      <c r="J122" s="50">
        <f t="shared" si="4"/>
        <v>0</v>
      </c>
      <c r="K122" s="50">
        <f t="shared" si="5"/>
        <v>5</v>
      </c>
      <c r="L122" s="15"/>
      <c r="M122" s="15"/>
      <c r="N122" s="15"/>
      <c r="O122" s="15"/>
      <c r="P122" s="15"/>
      <c r="Q122" s="15"/>
      <c r="R122" s="15"/>
      <c r="S122" s="15"/>
    </row>
    <row r="123" spans="2:19" x14ac:dyDescent="0.3">
      <c r="B123" s="53">
        <v>2019</v>
      </c>
      <c r="C123" s="15" t="s">
        <v>343</v>
      </c>
      <c r="D123" s="15" t="s">
        <v>88</v>
      </c>
      <c r="E123" s="15">
        <v>2017</v>
      </c>
      <c r="F123" s="15" t="s">
        <v>117</v>
      </c>
      <c r="G123" s="15">
        <v>5</v>
      </c>
      <c r="H123" s="51">
        <v>1029</v>
      </c>
      <c r="I123" s="50">
        <f t="shared" si="3"/>
        <v>0</v>
      </c>
      <c r="J123" s="50">
        <f t="shared" si="4"/>
        <v>0</v>
      </c>
      <c r="K123" s="50">
        <f t="shared" si="5"/>
        <v>1029</v>
      </c>
      <c r="L123" s="15"/>
      <c r="M123" s="15"/>
      <c r="N123" s="15"/>
      <c r="O123" s="15"/>
      <c r="P123" s="15"/>
      <c r="Q123" s="15"/>
      <c r="R123" s="15"/>
      <c r="S123" s="15"/>
    </row>
    <row r="124" spans="2:19" x14ac:dyDescent="0.3">
      <c r="B124" s="53">
        <v>2019</v>
      </c>
      <c r="C124" s="15" t="s">
        <v>342</v>
      </c>
      <c r="D124" s="15" t="s">
        <v>341</v>
      </c>
      <c r="E124" s="15">
        <v>2015</v>
      </c>
      <c r="F124" s="15" t="s">
        <v>94</v>
      </c>
      <c r="G124" s="15">
        <v>2</v>
      </c>
      <c r="H124" s="51"/>
      <c r="I124" s="50">
        <f t="shared" si="3"/>
        <v>0</v>
      </c>
      <c r="J124" s="50">
        <f t="shared" si="4"/>
        <v>0</v>
      </c>
      <c r="K124" s="50">
        <f t="shared" si="5"/>
        <v>0</v>
      </c>
      <c r="L124" s="15"/>
      <c r="M124" s="15"/>
      <c r="N124" s="15"/>
      <c r="O124" s="15"/>
      <c r="P124" s="15"/>
      <c r="Q124" s="15"/>
      <c r="R124" s="15"/>
      <c r="S124" s="15"/>
    </row>
    <row r="125" spans="2:19" x14ac:dyDescent="0.3">
      <c r="B125" s="53">
        <v>2019</v>
      </c>
      <c r="C125" s="15" t="s">
        <v>340</v>
      </c>
      <c r="D125" s="15" t="s">
        <v>339</v>
      </c>
      <c r="E125" s="15">
        <v>2020</v>
      </c>
      <c r="F125" s="15" t="s">
        <v>77</v>
      </c>
      <c r="G125" s="15">
        <v>5</v>
      </c>
      <c r="H125" s="51"/>
      <c r="I125" s="50">
        <f t="shared" si="3"/>
        <v>0</v>
      </c>
      <c r="J125" s="50">
        <f t="shared" si="4"/>
        <v>0</v>
      </c>
      <c r="K125" s="50">
        <f t="shared" si="5"/>
        <v>0</v>
      </c>
      <c r="L125" s="15"/>
      <c r="M125" s="15"/>
      <c r="N125" s="15"/>
      <c r="O125" s="15"/>
      <c r="P125" s="15"/>
      <c r="Q125" s="15"/>
      <c r="R125" s="15"/>
      <c r="S125" s="15"/>
    </row>
    <row r="126" spans="2:19" x14ac:dyDescent="0.3">
      <c r="B126" s="53">
        <v>2019</v>
      </c>
      <c r="C126" s="15" t="s">
        <v>338</v>
      </c>
      <c r="D126" s="15" t="s">
        <v>88</v>
      </c>
      <c r="E126" s="15">
        <v>2017</v>
      </c>
      <c r="F126" s="15" t="s">
        <v>77</v>
      </c>
      <c r="G126" s="15">
        <v>5</v>
      </c>
      <c r="H126" s="51">
        <v>8</v>
      </c>
      <c r="I126" s="50">
        <f t="shared" si="3"/>
        <v>0</v>
      </c>
      <c r="J126" s="50">
        <f t="shared" si="4"/>
        <v>0</v>
      </c>
      <c r="K126" s="50">
        <f t="shared" si="5"/>
        <v>8</v>
      </c>
      <c r="L126" s="15"/>
      <c r="M126" s="15"/>
      <c r="N126" s="15"/>
      <c r="O126" s="15"/>
      <c r="P126" s="15"/>
      <c r="Q126" s="15"/>
      <c r="R126" s="15"/>
      <c r="S126" s="15"/>
    </row>
    <row r="127" spans="2:19" x14ac:dyDescent="0.3">
      <c r="B127" s="53">
        <v>2019</v>
      </c>
      <c r="C127" s="15" t="s">
        <v>337</v>
      </c>
      <c r="D127" s="15" t="s">
        <v>336</v>
      </c>
      <c r="E127" s="15">
        <v>2014</v>
      </c>
      <c r="F127" s="15" t="s">
        <v>82</v>
      </c>
      <c r="G127" s="15">
        <v>5</v>
      </c>
      <c r="H127" s="51">
        <v>33</v>
      </c>
      <c r="I127" s="50">
        <f t="shared" si="3"/>
        <v>0</v>
      </c>
      <c r="J127" s="50">
        <f t="shared" si="4"/>
        <v>0</v>
      </c>
      <c r="K127" s="50">
        <f t="shared" si="5"/>
        <v>33</v>
      </c>
      <c r="L127" s="15"/>
      <c r="M127" s="15"/>
      <c r="N127" s="15"/>
      <c r="O127" s="15"/>
      <c r="P127" s="15"/>
      <c r="Q127" s="15"/>
      <c r="R127" s="15"/>
      <c r="S127" s="15"/>
    </row>
    <row r="128" spans="2:19" x14ac:dyDescent="0.3">
      <c r="B128" s="53">
        <v>2019</v>
      </c>
      <c r="C128" s="15" t="s">
        <v>335</v>
      </c>
      <c r="D128" s="15" t="s">
        <v>334</v>
      </c>
      <c r="E128" s="15">
        <v>2019</v>
      </c>
      <c r="F128" s="15" t="s">
        <v>82</v>
      </c>
      <c r="G128" s="15">
        <v>5</v>
      </c>
      <c r="H128" s="51">
        <v>104</v>
      </c>
      <c r="I128" s="50">
        <f t="shared" si="3"/>
        <v>0</v>
      </c>
      <c r="J128" s="50">
        <f t="shared" si="4"/>
        <v>0</v>
      </c>
      <c r="K128" s="50">
        <f t="shared" si="5"/>
        <v>104</v>
      </c>
      <c r="L128" s="15"/>
      <c r="M128" s="15"/>
      <c r="N128" s="15"/>
      <c r="O128" s="15"/>
      <c r="P128" s="15"/>
      <c r="Q128" s="15"/>
      <c r="R128" s="15"/>
      <c r="S128" s="15"/>
    </row>
    <row r="129" spans="2:19" x14ac:dyDescent="0.3">
      <c r="B129" s="53">
        <v>2019</v>
      </c>
      <c r="C129" s="15" t="s">
        <v>333</v>
      </c>
      <c r="D129" s="15" t="s">
        <v>332</v>
      </c>
      <c r="E129" s="15">
        <v>2017</v>
      </c>
      <c r="F129" s="15" t="s">
        <v>82</v>
      </c>
      <c r="G129" s="15">
        <v>5</v>
      </c>
      <c r="H129" s="51">
        <v>78</v>
      </c>
      <c r="I129" s="50">
        <f t="shared" si="3"/>
        <v>0</v>
      </c>
      <c r="J129" s="50">
        <f t="shared" si="4"/>
        <v>0</v>
      </c>
      <c r="K129" s="50">
        <f t="shared" si="5"/>
        <v>78</v>
      </c>
      <c r="L129" s="15"/>
      <c r="M129" s="15"/>
      <c r="N129" s="15"/>
      <c r="O129" s="15"/>
      <c r="P129" s="15"/>
      <c r="Q129" s="15"/>
      <c r="R129" s="15"/>
      <c r="S129" s="15"/>
    </row>
    <row r="130" spans="2:19" x14ac:dyDescent="0.3">
      <c r="B130" s="53">
        <v>2019</v>
      </c>
      <c r="C130" s="15" t="s">
        <v>331</v>
      </c>
      <c r="D130" s="15" t="s">
        <v>330</v>
      </c>
      <c r="E130" s="15">
        <v>2018</v>
      </c>
      <c r="F130" s="15" t="s">
        <v>90</v>
      </c>
      <c r="G130" s="15">
        <v>5</v>
      </c>
      <c r="H130" s="51">
        <v>80</v>
      </c>
      <c r="I130" s="50">
        <f t="shared" si="3"/>
        <v>0</v>
      </c>
      <c r="J130" s="50">
        <f t="shared" si="4"/>
        <v>0</v>
      </c>
      <c r="K130" s="50">
        <f t="shared" si="5"/>
        <v>80</v>
      </c>
      <c r="L130" s="15"/>
      <c r="M130" s="15"/>
      <c r="N130" s="15"/>
      <c r="O130" s="15"/>
      <c r="P130" s="15"/>
      <c r="Q130" s="15"/>
      <c r="R130" s="15"/>
      <c r="S130" s="15"/>
    </row>
    <row r="131" spans="2:19" x14ac:dyDescent="0.3">
      <c r="B131" s="53">
        <v>2019</v>
      </c>
      <c r="C131" s="15" t="s">
        <v>329</v>
      </c>
      <c r="D131" s="15" t="s">
        <v>88</v>
      </c>
      <c r="E131" s="15">
        <v>2013</v>
      </c>
      <c r="F131" s="15" t="s">
        <v>90</v>
      </c>
      <c r="G131" s="15">
        <v>5</v>
      </c>
      <c r="H131" s="51">
        <v>104</v>
      </c>
      <c r="I131" s="50">
        <f t="shared" si="3"/>
        <v>0</v>
      </c>
      <c r="J131" s="50">
        <f t="shared" si="4"/>
        <v>0</v>
      </c>
      <c r="K131" s="50">
        <f t="shared" si="5"/>
        <v>104</v>
      </c>
      <c r="L131" s="15"/>
      <c r="M131" s="15"/>
      <c r="N131" s="15"/>
      <c r="O131" s="15"/>
      <c r="P131" s="15"/>
      <c r="Q131" s="15"/>
      <c r="R131" s="15"/>
      <c r="S131" s="15"/>
    </row>
    <row r="132" spans="2:19" x14ac:dyDescent="0.3">
      <c r="B132" s="53">
        <v>2019</v>
      </c>
      <c r="C132" s="15" t="s">
        <v>328</v>
      </c>
      <c r="D132" s="15" t="s">
        <v>327</v>
      </c>
      <c r="E132" s="15">
        <v>2014</v>
      </c>
      <c r="F132" s="15" t="s">
        <v>82</v>
      </c>
      <c r="G132" s="15">
        <v>5</v>
      </c>
      <c r="H132" s="51">
        <v>78</v>
      </c>
      <c r="I132" s="50">
        <f t="shared" si="3"/>
        <v>0</v>
      </c>
      <c r="J132" s="50">
        <f t="shared" si="4"/>
        <v>0</v>
      </c>
      <c r="K132" s="50">
        <f t="shared" si="5"/>
        <v>78</v>
      </c>
      <c r="L132" s="15"/>
      <c r="M132" s="15"/>
      <c r="N132" s="15"/>
      <c r="O132" s="15"/>
      <c r="P132" s="15"/>
      <c r="Q132" s="15"/>
      <c r="R132" s="15"/>
      <c r="S132" s="15"/>
    </row>
    <row r="133" spans="2:19" x14ac:dyDescent="0.3">
      <c r="B133" s="53">
        <v>2019</v>
      </c>
      <c r="C133" s="15" t="s">
        <v>326</v>
      </c>
      <c r="D133" s="15" t="s">
        <v>325</v>
      </c>
      <c r="E133" s="15">
        <v>2015</v>
      </c>
      <c r="F133" s="15" t="s">
        <v>77</v>
      </c>
      <c r="G133" s="15">
        <v>5</v>
      </c>
      <c r="H133" s="51">
        <v>12</v>
      </c>
      <c r="I133" s="50">
        <f t="shared" ref="I133:I196" si="6">IF(G133&lt;4,H133,0)</f>
        <v>0</v>
      </c>
      <c r="J133" s="50">
        <f t="shared" ref="J133:J196" si="7">IF(G133=4,H133,0)</f>
        <v>0</v>
      </c>
      <c r="K133" s="50">
        <f t="shared" ref="K133:K196" si="8">IF(G133=5,H133,0)</f>
        <v>12</v>
      </c>
      <c r="L133" s="15"/>
      <c r="M133" s="15"/>
      <c r="N133" s="15"/>
      <c r="O133" s="15"/>
      <c r="P133" s="15"/>
      <c r="Q133" s="15"/>
      <c r="R133" s="15"/>
      <c r="S133" s="15"/>
    </row>
    <row r="134" spans="2:19" x14ac:dyDescent="0.3">
      <c r="B134" s="53">
        <v>2019</v>
      </c>
      <c r="C134" s="15" t="s">
        <v>324</v>
      </c>
      <c r="D134" s="15" t="s">
        <v>323</v>
      </c>
      <c r="E134" s="15">
        <v>2019</v>
      </c>
      <c r="F134" s="15" t="s">
        <v>82</v>
      </c>
      <c r="G134" s="15">
        <v>5</v>
      </c>
      <c r="H134" s="51">
        <v>143</v>
      </c>
      <c r="I134" s="50">
        <f t="shared" si="6"/>
        <v>0</v>
      </c>
      <c r="J134" s="50">
        <f t="shared" si="7"/>
        <v>0</v>
      </c>
      <c r="K134" s="50">
        <f t="shared" si="8"/>
        <v>143</v>
      </c>
      <c r="L134" s="15"/>
      <c r="M134" s="15"/>
      <c r="N134" s="15"/>
      <c r="O134" s="15"/>
      <c r="P134" s="15"/>
      <c r="Q134" s="15"/>
      <c r="R134" s="15"/>
      <c r="S134" s="15"/>
    </row>
    <row r="135" spans="2:19" x14ac:dyDescent="0.3">
      <c r="B135" s="53">
        <v>2019</v>
      </c>
      <c r="C135" s="15" t="s">
        <v>322</v>
      </c>
      <c r="D135" s="15" t="s">
        <v>88</v>
      </c>
      <c r="E135" s="15">
        <v>2013</v>
      </c>
      <c r="F135" s="15" t="s">
        <v>85</v>
      </c>
      <c r="G135" s="15">
        <v>5</v>
      </c>
      <c r="H135" s="51">
        <v>8</v>
      </c>
      <c r="I135" s="50">
        <f t="shared" si="6"/>
        <v>0</v>
      </c>
      <c r="J135" s="50">
        <f t="shared" si="7"/>
        <v>0</v>
      </c>
      <c r="K135" s="50">
        <f t="shared" si="8"/>
        <v>8</v>
      </c>
      <c r="L135" s="15"/>
      <c r="M135" s="15"/>
      <c r="N135" s="15"/>
      <c r="O135" s="15"/>
      <c r="P135" s="15"/>
      <c r="Q135" s="15"/>
      <c r="R135" s="15"/>
      <c r="S135" s="15"/>
    </row>
    <row r="136" spans="2:19" x14ac:dyDescent="0.3">
      <c r="B136" s="53">
        <v>2019</v>
      </c>
      <c r="C136" s="15" t="s">
        <v>321</v>
      </c>
      <c r="D136" s="15" t="s">
        <v>315</v>
      </c>
      <c r="E136" s="15">
        <v>2015</v>
      </c>
      <c r="F136" s="15" t="s">
        <v>94</v>
      </c>
      <c r="G136" s="15">
        <v>4</v>
      </c>
      <c r="H136" s="51">
        <v>690</v>
      </c>
      <c r="I136" s="50">
        <f t="shared" si="6"/>
        <v>0</v>
      </c>
      <c r="J136" s="50">
        <f t="shared" si="7"/>
        <v>690</v>
      </c>
      <c r="K136" s="50">
        <f t="shared" si="8"/>
        <v>0</v>
      </c>
      <c r="L136" s="15"/>
      <c r="M136" s="15"/>
      <c r="N136" s="15"/>
      <c r="O136" s="15"/>
      <c r="P136" s="15"/>
      <c r="Q136" s="15"/>
      <c r="R136" s="15"/>
      <c r="S136" s="15"/>
    </row>
    <row r="137" spans="2:19" x14ac:dyDescent="0.3">
      <c r="B137" s="53">
        <v>2019</v>
      </c>
      <c r="C137" s="15" t="s">
        <v>320</v>
      </c>
      <c r="D137" s="15" t="s">
        <v>319</v>
      </c>
      <c r="E137" s="15">
        <v>2019</v>
      </c>
      <c r="F137" s="15" t="s">
        <v>117</v>
      </c>
      <c r="G137" s="15">
        <v>5</v>
      </c>
      <c r="H137" s="51">
        <v>322</v>
      </c>
      <c r="I137" s="50">
        <f t="shared" si="6"/>
        <v>0</v>
      </c>
      <c r="J137" s="50">
        <f t="shared" si="7"/>
        <v>0</v>
      </c>
      <c r="K137" s="50">
        <f t="shared" si="8"/>
        <v>322</v>
      </c>
      <c r="L137" s="15"/>
      <c r="M137" s="15"/>
      <c r="N137" s="15"/>
      <c r="O137" s="15"/>
      <c r="P137" s="15"/>
      <c r="Q137" s="15"/>
      <c r="R137" s="15"/>
      <c r="S137" s="15"/>
    </row>
    <row r="138" spans="2:19" x14ac:dyDescent="0.3">
      <c r="B138" s="53">
        <v>2019</v>
      </c>
      <c r="C138" s="15" t="s">
        <v>318</v>
      </c>
      <c r="D138" s="15" t="s">
        <v>317</v>
      </c>
      <c r="E138" s="15">
        <v>2018</v>
      </c>
      <c r="F138" s="15" t="s">
        <v>90</v>
      </c>
      <c r="G138" s="15">
        <v>5</v>
      </c>
      <c r="H138" s="51">
        <v>46</v>
      </c>
      <c r="I138" s="50">
        <f t="shared" si="6"/>
        <v>0</v>
      </c>
      <c r="J138" s="50">
        <f t="shared" si="7"/>
        <v>0</v>
      </c>
      <c r="K138" s="50">
        <f t="shared" si="8"/>
        <v>46</v>
      </c>
      <c r="L138" s="15"/>
      <c r="M138" s="15"/>
      <c r="N138" s="15"/>
      <c r="O138" s="15"/>
      <c r="P138" s="15"/>
      <c r="Q138" s="15"/>
      <c r="R138" s="15"/>
      <c r="S138" s="15"/>
    </row>
    <row r="139" spans="2:19" x14ac:dyDescent="0.3">
      <c r="B139" s="53">
        <v>2019</v>
      </c>
      <c r="C139" s="15" t="s">
        <v>316</v>
      </c>
      <c r="D139" s="15" t="s">
        <v>315</v>
      </c>
      <c r="E139" s="15">
        <v>2015</v>
      </c>
      <c r="F139" s="15" t="s">
        <v>94</v>
      </c>
      <c r="G139" s="15">
        <v>4</v>
      </c>
      <c r="H139" s="51">
        <v>870</v>
      </c>
      <c r="I139" s="50">
        <f t="shared" si="6"/>
        <v>0</v>
      </c>
      <c r="J139" s="50">
        <f t="shared" si="7"/>
        <v>870</v>
      </c>
      <c r="K139" s="50">
        <f t="shared" si="8"/>
        <v>0</v>
      </c>
      <c r="L139" s="15"/>
      <c r="M139" s="15"/>
      <c r="N139" s="15"/>
      <c r="O139" s="15"/>
      <c r="P139" s="15"/>
      <c r="Q139" s="15"/>
      <c r="R139" s="15"/>
      <c r="S139" s="15"/>
    </row>
    <row r="140" spans="2:19" x14ac:dyDescent="0.3">
      <c r="B140" s="53">
        <v>2019</v>
      </c>
      <c r="C140" s="15" t="s">
        <v>314</v>
      </c>
      <c r="D140" s="15" t="s">
        <v>313</v>
      </c>
      <c r="E140" s="15">
        <v>2019</v>
      </c>
      <c r="F140" s="15" t="s">
        <v>82</v>
      </c>
      <c r="G140" s="15">
        <v>5</v>
      </c>
      <c r="H140" s="51">
        <v>329</v>
      </c>
      <c r="I140" s="50">
        <f t="shared" si="6"/>
        <v>0</v>
      </c>
      <c r="J140" s="50">
        <f t="shared" si="7"/>
        <v>0</v>
      </c>
      <c r="K140" s="50">
        <f t="shared" si="8"/>
        <v>329</v>
      </c>
      <c r="L140" s="15"/>
      <c r="M140" s="15"/>
      <c r="N140" s="15"/>
      <c r="O140" s="15"/>
      <c r="P140" s="15"/>
      <c r="Q140" s="15"/>
      <c r="R140" s="15"/>
      <c r="S140" s="15"/>
    </row>
    <row r="141" spans="2:19" x14ac:dyDescent="0.3">
      <c r="B141" s="53">
        <v>2019</v>
      </c>
      <c r="C141" s="15" t="s">
        <v>312</v>
      </c>
      <c r="D141" s="15" t="s">
        <v>88</v>
      </c>
      <c r="E141" s="15">
        <v>2017</v>
      </c>
      <c r="F141" s="15" t="s">
        <v>82</v>
      </c>
      <c r="G141" s="15">
        <v>5</v>
      </c>
      <c r="H141" s="51">
        <v>416</v>
      </c>
      <c r="I141" s="50">
        <f t="shared" si="6"/>
        <v>0</v>
      </c>
      <c r="J141" s="50">
        <f t="shared" si="7"/>
        <v>0</v>
      </c>
      <c r="K141" s="50">
        <f t="shared" si="8"/>
        <v>416</v>
      </c>
      <c r="L141" s="15"/>
      <c r="M141" s="15"/>
      <c r="N141" s="15"/>
      <c r="O141" s="15"/>
      <c r="P141" s="15"/>
      <c r="Q141" s="15"/>
      <c r="R141" s="15"/>
      <c r="S141" s="15"/>
    </row>
    <row r="142" spans="2:19" x14ac:dyDescent="0.3">
      <c r="B142" s="53">
        <v>2019</v>
      </c>
      <c r="C142" s="15" t="s">
        <v>311</v>
      </c>
      <c r="D142" s="15" t="s">
        <v>310</v>
      </c>
      <c r="E142" s="15">
        <v>2020</v>
      </c>
      <c r="F142" s="15" t="s">
        <v>117</v>
      </c>
      <c r="G142" s="15">
        <v>5</v>
      </c>
      <c r="H142" s="51"/>
      <c r="I142" s="50">
        <f t="shared" si="6"/>
        <v>0</v>
      </c>
      <c r="J142" s="50">
        <f t="shared" si="7"/>
        <v>0</v>
      </c>
      <c r="K142" s="50">
        <f t="shared" si="8"/>
        <v>0</v>
      </c>
      <c r="L142" s="15"/>
      <c r="M142" s="15"/>
      <c r="N142" s="15"/>
      <c r="O142" s="15"/>
      <c r="P142" s="15"/>
      <c r="Q142" s="15"/>
      <c r="R142" s="15"/>
      <c r="S142" s="15"/>
    </row>
    <row r="143" spans="2:19" x14ac:dyDescent="0.3">
      <c r="B143" s="53">
        <v>2019</v>
      </c>
      <c r="C143" s="15" t="s">
        <v>309</v>
      </c>
      <c r="D143" s="15" t="s">
        <v>308</v>
      </c>
      <c r="E143" s="15">
        <v>2015</v>
      </c>
      <c r="F143" s="15" t="s">
        <v>307</v>
      </c>
      <c r="G143" s="15">
        <v>4</v>
      </c>
      <c r="H143" s="51">
        <v>210</v>
      </c>
      <c r="I143" s="50">
        <f t="shared" si="6"/>
        <v>0</v>
      </c>
      <c r="J143" s="50">
        <f t="shared" si="7"/>
        <v>210</v>
      </c>
      <c r="K143" s="50">
        <f t="shared" si="8"/>
        <v>0</v>
      </c>
      <c r="L143" s="15"/>
      <c r="M143" s="15"/>
      <c r="N143" s="15"/>
      <c r="O143" s="15"/>
      <c r="P143" s="15"/>
      <c r="Q143" s="15"/>
      <c r="R143" s="15"/>
      <c r="S143" s="15"/>
    </row>
    <row r="144" spans="2:19" x14ac:dyDescent="0.3">
      <c r="B144" s="53">
        <v>2019</v>
      </c>
      <c r="C144" s="15" t="s">
        <v>306</v>
      </c>
      <c r="D144" s="15" t="s">
        <v>305</v>
      </c>
      <c r="E144" s="15">
        <v>2018</v>
      </c>
      <c r="F144" s="15" t="s">
        <v>117</v>
      </c>
      <c r="G144" s="15">
        <v>5</v>
      </c>
      <c r="H144" s="51">
        <v>7830</v>
      </c>
      <c r="I144" s="50">
        <f t="shared" si="6"/>
        <v>0</v>
      </c>
      <c r="J144" s="50">
        <f t="shared" si="7"/>
        <v>0</v>
      </c>
      <c r="K144" s="50">
        <f t="shared" si="8"/>
        <v>7830</v>
      </c>
      <c r="L144" s="15"/>
      <c r="M144" s="15"/>
      <c r="N144" s="15"/>
      <c r="O144" s="15"/>
      <c r="P144" s="15"/>
      <c r="Q144" s="15"/>
      <c r="R144" s="15"/>
      <c r="S144" s="15"/>
    </row>
    <row r="145" spans="2:19" x14ac:dyDescent="0.3">
      <c r="B145" s="53">
        <v>2019</v>
      </c>
      <c r="C145" s="15" t="s">
        <v>304</v>
      </c>
      <c r="D145" s="15" t="s">
        <v>303</v>
      </c>
      <c r="E145" s="15">
        <v>2019</v>
      </c>
      <c r="F145" s="15" t="s">
        <v>101</v>
      </c>
      <c r="G145" s="15">
        <v>5</v>
      </c>
      <c r="H145" s="51">
        <v>807</v>
      </c>
      <c r="I145" s="50">
        <f t="shared" si="6"/>
        <v>0</v>
      </c>
      <c r="J145" s="50">
        <f t="shared" si="7"/>
        <v>0</v>
      </c>
      <c r="K145" s="50">
        <f t="shared" si="8"/>
        <v>807</v>
      </c>
      <c r="L145" s="15"/>
      <c r="M145" s="15"/>
      <c r="N145" s="15"/>
      <c r="O145" s="15"/>
      <c r="P145" s="15"/>
      <c r="Q145" s="15"/>
      <c r="R145" s="15"/>
      <c r="S145" s="15"/>
    </row>
    <row r="146" spans="2:19" x14ac:dyDescent="0.3">
      <c r="B146" s="53">
        <v>2019</v>
      </c>
      <c r="C146" s="15" t="s">
        <v>302</v>
      </c>
      <c r="D146" s="15" t="s">
        <v>301</v>
      </c>
      <c r="E146" s="15">
        <v>2014</v>
      </c>
      <c r="F146" s="15" t="s">
        <v>90</v>
      </c>
      <c r="G146" s="15">
        <v>5</v>
      </c>
      <c r="H146" s="51">
        <v>1108</v>
      </c>
      <c r="I146" s="50">
        <f t="shared" si="6"/>
        <v>0</v>
      </c>
      <c r="J146" s="50">
        <f t="shared" si="7"/>
        <v>0</v>
      </c>
      <c r="K146" s="50">
        <f t="shared" si="8"/>
        <v>1108</v>
      </c>
      <c r="L146" s="15"/>
      <c r="M146" s="15"/>
      <c r="N146" s="15"/>
      <c r="O146" s="15"/>
      <c r="P146" s="15"/>
      <c r="Q146" s="15"/>
      <c r="R146" s="15"/>
      <c r="S146" s="15"/>
    </row>
    <row r="147" spans="2:19" x14ac:dyDescent="0.3">
      <c r="B147" s="53">
        <v>2019</v>
      </c>
      <c r="C147" s="15" t="s">
        <v>300</v>
      </c>
      <c r="D147" s="15" t="s">
        <v>88</v>
      </c>
      <c r="E147" s="15">
        <v>2017</v>
      </c>
      <c r="F147" s="15" t="s">
        <v>90</v>
      </c>
      <c r="G147" s="15">
        <v>5</v>
      </c>
      <c r="H147" s="51"/>
      <c r="I147" s="50">
        <f t="shared" si="6"/>
        <v>0</v>
      </c>
      <c r="J147" s="50">
        <f t="shared" si="7"/>
        <v>0</v>
      </c>
      <c r="K147" s="50">
        <f t="shared" si="8"/>
        <v>0</v>
      </c>
      <c r="L147" s="15"/>
      <c r="M147" s="15"/>
      <c r="N147" s="15"/>
      <c r="O147" s="15"/>
      <c r="P147" s="15"/>
      <c r="Q147" s="15"/>
      <c r="R147" s="15"/>
      <c r="S147" s="15"/>
    </row>
    <row r="148" spans="2:19" x14ac:dyDescent="0.3">
      <c r="B148" s="53">
        <v>2019</v>
      </c>
      <c r="C148" s="15" t="s">
        <v>299</v>
      </c>
      <c r="D148" s="15" t="s">
        <v>88</v>
      </c>
      <c r="E148" s="15">
        <v>2013</v>
      </c>
      <c r="F148" s="15" t="s">
        <v>101</v>
      </c>
      <c r="G148" s="15">
        <v>4</v>
      </c>
      <c r="H148" s="51"/>
      <c r="I148" s="50">
        <f t="shared" si="6"/>
        <v>0</v>
      </c>
      <c r="J148" s="50">
        <f t="shared" si="7"/>
        <v>0</v>
      </c>
      <c r="K148" s="50">
        <f t="shared" si="8"/>
        <v>0</v>
      </c>
      <c r="L148" s="15"/>
      <c r="M148" s="15"/>
      <c r="N148" s="15"/>
      <c r="O148" s="15"/>
      <c r="P148" s="15"/>
      <c r="Q148" s="15"/>
      <c r="R148" s="15"/>
      <c r="S148" s="15"/>
    </row>
    <row r="149" spans="2:19" x14ac:dyDescent="0.3">
      <c r="B149" s="53">
        <v>2019</v>
      </c>
      <c r="C149" s="15" t="s">
        <v>298</v>
      </c>
      <c r="D149" s="15" t="s">
        <v>297</v>
      </c>
      <c r="E149" s="15">
        <v>2019</v>
      </c>
      <c r="F149" s="15" t="s">
        <v>117</v>
      </c>
      <c r="G149" s="15">
        <v>5</v>
      </c>
      <c r="H149" s="51">
        <v>974</v>
      </c>
      <c r="I149" s="50">
        <f t="shared" si="6"/>
        <v>0</v>
      </c>
      <c r="J149" s="50">
        <f t="shared" si="7"/>
        <v>0</v>
      </c>
      <c r="K149" s="50">
        <f t="shared" si="8"/>
        <v>974</v>
      </c>
      <c r="L149" s="15"/>
      <c r="M149" s="15"/>
      <c r="N149" s="15"/>
      <c r="O149" s="15"/>
      <c r="P149" s="15"/>
      <c r="Q149" s="15"/>
      <c r="R149" s="15"/>
      <c r="S149" s="15"/>
    </row>
    <row r="150" spans="2:19" x14ac:dyDescent="0.3">
      <c r="B150" s="53">
        <v>2019</v>
      </c>
      <c r="C150" s="15" t="s">
        <v>296</v>
      </c>
      <c r="D150" s="15" t="s">
        <v>88</v>
      </c>
      <c r="E150" s="15">
        <v>2013</v>
      </c>
      <c r="F150" s="15" t="s">
        <v>117</v>
      </c>
      <c r="G150" s="15">
        <v>5</v>
      </c>
      <c r="H150" s="51"/>
      <c r="I150" s="50">
        <f t="shared" si="6"/>
        <v>0</v>
      </c>
      <c r="J150" s="50">
        <f t="shared" si="7"/>
        <v>0</v>
      </c>
      <c r="K150" s="50">
        <f t="shared" si="8"/>
        <v>0</v>
      </c>
      <c r="L150" s="15"/>
      <c r="M150" s="15"/>
      <c r="N150" s="15"/>
      <c r="O150" s="15"/>
      <c r="P150" s="15"/>
      <c r="Q150" s="15"/>
      <c r="R150" s="15"/>
      <c r="S150" s="15"/>
    </row>
    <row r="151" spans="2:19" x14ac:dyDescent="0.3">
      <c r="B151" s="53">
        <v>2019</v>
      </c>
      <c r="C151" s="15" t="s">
        <v>295</v>
      </c>
      <c r="D151" s="15" t="s">
        <v>88</v>
      </c>
      <c r="E151" s="15">
        <v>2016</v>
      </c>
      <c r="F151" s="15" t="s">
        <v>85</v>
      </c>
      <c r="G151" s="15">
        <v>5</v>
      </c>
      <c r="H151" s="51">
        <v>104</v>
      </c>
      <c r="I151" s="50">
        <f t="shared" si="6"/>
        <v>0</v>
      </c>
      <c r="J151" s="50">
        <f t="shared" si="7"/>
        <v>0</v>
      </c>
      <c r="K151" s="50">
        <f t="shared" si="8"/>
        <v>104</v>
      </c>
      <c r="L151" s="15"/>
      <c r="M151" s="15"/>
      <c r="N151" s="15"/>
      <c r="O151" s="15"/>
      <c r="P151" s="15"/>
      <c r="Q151" s="15"/>
      <c r="R151" s="15"/>
      <c r="S151" s="15"/>
    </row>
    <row r="152" spans="2:19" x14ac:dyDescent="0.3">
      <c r="B152" s="53">
        <v>2019</v>
      </c>
      <c r="C152" s="15" t="s">
        <v>294</v>
      </c>
      <c r="D152" s="15" t="s">
        <v>293</v>
      </c>
      <c r="E152" s="15">
        <v>2016</v>
      </c>
      <c r="F152" s="15" t="s">
        <v>85</v>
      </c>
      <c r="G152" s="15">
        <v>5</v>
      </c>
      <c r="H152" s="51">
        <v>759</v>
      </c>
      <c r="I152" s="50">
        <f t="shared" si="6"/>
        <v>0</v>
      </c>
      <c r="J152" s="50">
        <f t="shared" si="7"/>
        <v>0</v>
      </c>
      <c r="K152" s="50">
        <f t="shared" si="8"/>
        <v>759</v>
      </c>
      <c r="L152" s="15"/>
      <c r="M152" s="15"/>
      <c r="N152" s="15"/>
      <c r="O152" s="15"/>
      <c r="P152" s="15"/>
      <c r="Q152" s="15"/>
      <c r="R152" s="15"/>
      <c r="S152" s="15"/>
    </row>
    <row r="153" spans="2:19" x14ac:dyDescent="0.3">
      <c r="B153" s="53">
        <v>2019</v>
      </c>
      <c r="C153" s="15" t="s">
        <v>292</v>
      </c>
      <c r="D153" s="15" t="s">
        <v>291</v>
      </c>
      <c r="E153" s="15">
        <v>2019</v>
      </c>
      <c r="F153" s="15" t="s">
        <v>82</v>
      </c>
      <c r="G153" s="15">
        <v>5</v>
      </c>
      <c r="H153" s="51">
        <v>8</v>
      </c>
      <c r="I153" s="50">
        <f t="shared" si="6"/>
        <v>0</v>
      </c>
      <c r="J153" s="50">
        <f t="shared" si="7"/>
        <v>0</v>
      </c>
      <c r="K153" s="50">
        <f t="shared" si="8"/>
        <v>8</v>
      </c>
      <c r="L153" s="15"/>
      <c r="M153" s="15"/>
      <c r="N153" s="15"/>
      <c r="O153" s="15"/>
      <c r="P153" s="15"/>
      <c r="Q153" s="15"/>
      <c r="R153" s="15"/>
      <c r="S153" s="15"/>
    </row>
    <row r="154" spans="2:19" x14ac:dyDescent="0.3">
      <c r="B154" s="53">
        <v>2019</v>
      </c>
      <c r="C154" s="15" t="s">
        <v>290</v>
      </c>
      <c r="D154" s="15" t="s">
        <v>289</v>
      </c>
      <c r="E154" s="15">
        <v>2019</v>
      </c>
      <c r="F154" s="15" t="s">
        <v>77</v>
      </c>
      <c r="G154" s="15">
        <v>5</v>
      </c>
      <c r="H154" s="51">
        <v>25</v>
      </c>
      <c r="I154" s="50">
        <f t="shared" si="6"/>
        <v>0</v>
      </c>
      <c r="J154" s="50">
        <f t="shared" si="7"/>
        <v>0</v>
      </c>
      <c r="K154" s="50">
        <f t="shared" si="8"/>
        <v>25</v>
      </c>
      <c r="L154" s="15"/>
      <c r="M154" s="15"/>
      <c r="N154" s="15"/>
      <c r="O154" s="15"/>
      <c r="P154" s="15"/>
      <c r="Q154" s="15"/>
      <c r="R154" s="15"/>
      <c r="S154" s="15"/>
    </row>
    <row r="155" spans="2:19" x14ac:dyDescent="0.3">
      <c r="B155" s="53">
        <v>2019</v>
      </c>
      <c r="C155" s="15" t="s">
        <v>288</v>
      </c>
      <c r="D155" s="15" t="s">
        <v>287</v>
      </c>
      <c r="E155" s="15">
        <v>2014</v>
      </c>
      <c r="F155" s="15" t="s">
        <v>82</v>
      </c>
      <c r="G155" s="15">
        <v>5</v>
      </c>
      <c r="H155" s="51">
        <v>377</v>
      </c>
      <c r="I155" s="50">
        <f t="shared" si="6"/>
        <v>0</v>
      </c>
      <c r="J155" s="50">
        <f t="shared" si="7"/>
        <v>0</v>
      </c>
      <c r="K155" s="50">
        <f t="shared" si="8"/>
        <v>377</v>
      </c>
      <c r="L155" s="15"/>
      <c r="M155" s="15"/>
      <c r="N155" s="15"/>
      <c r="O155" s="15"/>
      <c r="P155" s="15"/>
      <c r="Q155" s="15"/>
      <c r="R155" s="15"/>
      <c r="S155" s="15"/>
    </row>
    <row r="156" spans="2:19" x14ac:dyDescent="0.3">
      <c r="B156" s="53">
        <v>2019</v>
      </c>
      <c r="C156" s="15" t="s">
        <v>286</v>
      </c>
      <c r="D156" s="15" t="s">
        <v>285</v>
      </c>
      <c r="E156" s="15">
        <v>2019</v>
      </c>
      <c r="F156" s="15" t="s">
        <v>82</v>
      </c>
      <c r="G156" s="15">
        <v>5</v>
      </c>
      <c r="H156" s="51"/>
      <c r="I156" s="50">
        <f t="shared" si="6"/>
        <v>0</v>
      </c>
      <c r="J156" s="50">
        <f t="shared" si="7"/>
        <v>0</v>
      </c>
      <c r="K156" s="50">
        <f t="shared" si="8"/>
        <v>0</v>
      </c>
      <c r="L156" s="15"/>
      <c r="M156" s="15"/>
      <c r="N156" s="15"/>
      <c r="O156" s="15"/>
      <c r="P156" s="15"/>
      <c r="Q156" s="15"/>
      <c r="R156" s="15"/>
      <c r="S156" s="15"/>
    </row>
    <row r="157" spans="2:19" x14ac:dyDescent="0.3">
      <c r="B157" s="53">
        <v>2019</v>
      </c>
      <c r="C157" s="15" t="s">
        <v>284</v>
      </c>
      <c r="D157" s="15" t="s">
        <v>283</v>
      </c>
      <c r="E157" s="15">
        <v>2015</v>
      </c>
      <c r="F157" s="15" t="s">
        <v>82</v>
      </c>
      <c r="G157" s="15">
        <v>5</v>
      </c>
      <c r="H157" s="51">
        <v>998</v>
      </c>
      <c r="I157" s="50">
        <f t="shared" si="6"/>
        <v>0</v>
      </c>
      <c r="J157" s="50">
        <f t="shared" si="7"/>
        <v>0</v>
      </c>
      <c r="K157" s="50">
        <f t="shared" si="8"/>
        <v>998</v>
      </c>
      <c r="L157" s="15"/>
      <c r="M157" s="15"/>
      <c r="N157" s="15"/>
      <c r="O157" s="15"/>
      <c r="P157" s="15"/>
      <c r="Q157" s="15"/>
      <c r="R157" s="15"/>
      <c r="S157" s="15"/>
    </row>
    <row r="158" spans="2:19" x14ac:dyDescent="0.3">
      <c r="B158" s="53">
        <v>2019</v>
      </c>
      <c r="C158" s="15" t="s">
        <v>282</v>
      </c>
      <c r="D158" s="15" t="s">
        <v>281</v>
      </c>
      <c r="E158" s="15">
        <v>2019</v>
      </c>
      <c r="F158" s="15" t="s">
        <v>77</v>
      </c>
      <c r="G158" s="15">
        <v>5</v>
      </c>
      <c r="H158" s="51">
        <v>89</v>
      </c>
      <c r="I158" s="50">
        <f t="shared" si="6"/>
        <v>0</v>
      </c>
      <c r="J158" s="50">
        <f t="shared" si="7"/>
        <v>0</v>
      </c>
      <c r="K158" s="50">
        <f t="shared" si="8"/>
        <v>89</v>
      </c>
      <c r="L158" s="15"/>
      <c r="M158" s="15"/>
      <c r="N158" s="15"/>
      <c r="O158" s="15"/>
      <c r="P158" s="15"/>
      <c r="Q158" s="15"/>
      <c r="R158" s="15"/>
      <c r="S158" s="15"/>
    </row>
    <row r="159" spans="2:19" x14ac:dyDescent="0.3">
      <c r="B159" s="53">
        <v>2019</v>
      </c>
      <c r="C159" s="15" t="s">
        <v>280</v>
      </c>
      <c r="D159" s="15" t="s">
        <v>88</v>
      </c>
      <c r="E159" s="15">
        <v>2014</v>
      </c>
      <c r="F159" s="15" t="s">
        <v>99</v>
      </c>
      <c r="G159" s="15">
        <v>5</v>
      </c>
      <c r="H159" s="51"/>
      <c r="I159" s="50">
        <f t="shared" si="6"/>
        <v>0</v>
      </c>
      <c r="J159" s="50">
        <f t="shared" si="7"/>
        <v>0</v>
      </c>
      <c r="K159" s="50">
        <f t="shared" si="8"/>
        <v>0</v>
      </c>
      <c r="L159" s="15"/>
      <c r="M159" s="15"/>
      <c r="N159" s="15"/>
      <c r="O159" s="15"/>
      <c r="P159" s="15"/>
      <c r="Q159" s="15"/>
      <c r="R159" s="15"/>
      <c r="S159" s="15"/>
    </row>
    <row r="160" spans="2:19" x14ac:dyDescent="0.3">
      <c r="B160" s="53">
        <v>2019</v>
      </c>
      <c r="C160" s="15" t="s">
        <v>279</v>
      </c>
      <c r="D160" s="15" t="s">
        <v>278</v>
      </c>
      <c r="E160" s="15">
        <v>2017</v>
      </c>
      <c r="F160" s="15" t="s">
        <v>137</v>
      </c>
      <c r="G160" s="15">
        <v>5</v>
      </c>
      <c r="H160" s="51"/>
      <c r="I160" s="50">
        <f t="shared" si="6"/>
        <v>0</v>
      </c>
      <c r="J160" s="50">
        <f t="shared" si="7"/>
        <v>0</v>
      </c>
      <c r="K160" s="50">
        <f t="shared" si="8"/>
        <v>0</v>
      </c>
      <c r="L160" s="15"/>
      <c r="M160" s="15"/>
      <c r="N160" s="15"/>
      <c r="O160" s="15"/>
      <c r="P160" s="15"/>
      <c r="Q160" s="15"/>
      <c r="R160" s="15"/>
      <c r="S160" s="15"/>
    </row>
    <row r="161" spans="2:19" x14ac:dyDescent="0.3">
      <c r="B161" s="53">
        <v>2019</v>
      </c>
      <c r="C161" s="15" t="s">
        <v>277</v>
      </c>
      <c r="D161" s="15" t="s">
        <v>88</v>
      </c>
      <c r="E161" s="15">
        <v>2014</v>
      </c>
      <c r="F161" s="15" t="s">
        <v>94</v>
      </c>
      <c r="G161" s="15">
        <v>3</v>
      </c>
      <c r="H161" s="51"/>
      <c r="I161" s="50">
        <f t="shared" si="6"/>
        <v>0</v>
      </c>
      <c r="J161" s="50">
        <f t="shared" si="7"/>
        <v>0</v>
      </c>
      <c r="K161" s="50">
        <f t="shared" si="8"/>
        <v>0</v>
      </c>
      <c r="L161" s="15"/>
      <c r="M161" s="15"/>
      <c r="N161" s="15"/>
      <c r="O161" s="15"/>
      <c r="P161" s="15"/>
      <c r="Q161" s="15"/>
      <c r="R161" s="15"/>
      <c r="S161" s="15"/>
    </row>
    <row r="162" spans="2:19" x14ac:dyDescent="0.3">
      <c r="B162" s="53">
        <v>2019</v>
      </c>
      <c r="C162" s="15" t="s">
        <v>276</v>
      </c>
      <c r="D162" s="15" t="s">
        <v>88</v>
      </c>
      <c r="E162" s="15">
        <v>2019</v>
      </c>
      <c r="F162" s="15" t="s">
        <v>82</v>
      </c>
      <c r="G162" s="15">
        <v>5</v>
      </c>
      <c r="H162" s="51"/>
      <c r="I162" s="50">
        <f t="shared" si="6"/>
        <v>0</v>
      </c>
      <c r="J162" s="50">
        <f t="shared" si="7"/>
        <v>0</v>
      </c>
      <c r="K162" s="50">
        <f t="shared" si="8"/>
        <v>0</v>
      </c>
      <c r="L162" s="15"/>
      <c r="M162" s="15"/>
      <c r="N162" s="15"/>
      <c r="O162" s="15"/>
      <c r="P162" s="15"/>
      <c r="Q162" s="15"/>
      <c r="R162" s="15"/>
      <c r="S162" s="15"/>
    </row>
    <row r="163" spans="2:19" x14ac:dyDescent="0.3">
      <c r="B163" s="53">
        <v>2019</v>
      </c>
      <c r="C163" s="15" t="s">
        <v>275</v>
      </c>
      <c r="D163" s="15" t="s">
        <v>88</v>
      </c>
      <c r="E163" s="15">
        <v>2017</v>
      </c>
      <c r="F163" s="15" t="s">
        <v>117</v>
      </c>
      <c r="G163" s="15">
        <v>3</v>
      </c>
      <c r="H163" s="51"/>
      <c r="I163" s="50">
        <f t="shared" si="6"/>
        <v>0</v>
      </c>
      <c r="J163" s="50">
        <f t="shared" si="7"/>
        <v>0</v>
      </c>
      <c r="K163" s="50">
        <f t="shared" si="8"/>
        <v>0</v>
      </c>
      <c r="L163" s="15"/>
      <c r="M163" s="15"/>
      <c r="N163" s="15"/>
      <c r="O163" s="15"/>
      <c r="P163" s="15"/>
      <c r="Q163" s="15"/>
      <c r="R163" s="15"/>
      <c r="S163" s="15"/>
    </row>
    <row r="164" spans="2:19" x14ac:dyDescent="0.3">
      <c r="B164" s="53">
        <v>2019</v>
      </c>
      <c r="C164" s="15" t="s">
        <v>274</v>
      </c>
      <c r="D164" s="15" t="s">
        <v>88</v>
      </c>
      <c r="E164" s="15">
        <v>2019</v>
      </c>
      <c r="F164" s="15" t="s">
        <v>117</v>
      </c>
      <c r="G164" s="15">
        <v>5</v>
      </c>
      <c r="H164" s="51"/>
      <c r="I164" s="50">
        <f t="shared" si="6"/>
        <v>0</v>
      </c>
      <c r="J164" s="50">
        <f t="shared" si="7"/>
        <v>0</v>
      </c>
      <c r="K164" s="50">
        <f t="shared" si="8"/>
        <v>0</v>
      </c>
      <c r="L164" s="15"/>
      <c r="M164" s="15"/>
      <c r="N164" s="15"/>
      <c r="O164" s="15"/>
      <c r="P164" s="15"/>
      <c r="Q164" s="15"/>
      <c r="R164" s="15"/>
      <c r="S164" s="15"/>
    </row>
    <row r="165" spans="2:19" x14ac:dyDescent="0.3">
      <c r="B165" s="53">
        <v>2019</v>
      </c>
      <c r="C165" s="15" t="s">
        <v>273</v>
      </c>
      <c r="D165" s="15" t="s">
        <v>88</v>
      </c>
      <c r="E165" s="15">
        <v>2015</v>
      </c>
      <c r="F165" s="15" t="s">
        <v>94</v>
      </c>
      <c r="G165" s="15">
        <v>4</v>
      </c>
      <c r="H165" s="51">
        <v>421</v>
      </c>
      <c r="I165" s="50">
        <f t="shared" si="6"/>
        <v>0</v>
      </c>
      <c r="J165" s="50">
        <f t="shared" si="7"/>
        <v>421</v>
      </c>
      <c r="K165" s="50">
        <f t="shared" si="8"/>
        <v>0</v>
      </c>
      <c r="L165" s="15"/>
      <c r="M165" s="15"/>
      <c r="N165" s="15"/>
      <c r="O165" s="15"/>
      <c r="P165" s="15"/>
      <c r="Q165" s="15"/>
      <c r="R165" s="15"/>
      <c r="S165" s="15"/>
    </row>
    <row r="166" spans="2:19" x14ac:dyDescent="0.3">
      <c r="B166" s="53">
        <v>2019</v>
      </c>
      <c r="C166" s="15" t="s">
        <v>272</v>
      </c>
      <c r="D166" s="15" t="s">
        <v>88</v>
      </c>
      <c r="E166" s="15">
        <v>2017</v>
      </c>
      <c r="F166" s="15" t="s">
        <v>101</v>
      </c>
      <c r="G166" s="15">
        <v>5</v>
      </c>
      <c r="H166" s="51">
        <v>946</v>
      </c>
      <c r="I166" s="50">
        <f t="shared" si="6"/>
        <v>0</v>
      </c>
      <c r="J166" s="50">
        <f t="shared" si="7"/>
        <v>0</v>
      </c>
      <c r="K166" s="50">
        <f t="shared" si="8"/>
        <v>946</v>
      </c>
      <c r="L166" s="15"/>
      <c r="M166" s="15"/>
      <c r="N166" s="15"/>
      <c r="O166" s="15"/>
      <c r="P166" s="15"/>
      <c r="Q166" s="15"/>
      <c r="R166" s="15"/>
      <c r="S166" s="15"/>
    </row>
    <row r="167" spans="2:19" x14ac:dyDescent="0.3">
      <c r="B167" s="53">
        <v>2019</v>
      </c>
      <c r="C167" s="15" t="s">
        <v>271</v>
      </c>
      <c r="D167" s="15" t="s">
        <v>270</v>
      </c>
      <c r="E167" s="15">
        <v>2014</v>
      </c>
      <c r="F167" s="15" t="s">
        <v>94</v>
      </c>
      <c r="G167" s="15">
        <v>4</v>
      </c>
      <c r="H167" s="51">
        <v>159</v>
      </c>
      <c r="I167" s="50">
        <f t="shared" si="6"/>
        <v>0</v>
      </c>
      <c r="J167" s="50">
        <f t="shared" si="7"/>
        <v>159</v>
      </c>
      <c r="K167" s="50">
        <f t="shared" si="8"/>
        <v>0</v>
      </c>
      <c r="L167" s="15"/>
      <c r="M167" s="15"/>
      <c r="N167" s="15"/>
      <c r="O167" s="15"/>
      <c r="P167" s="15"/>
      <c r="Q167" s="15"/>
      <c r="R167" s="15"/>
      <c r="S167" s="15"/>
    </row>
    <row r="168" spans="2:19" x14ac:dyDescent="0.3">
      <c r="B168" s="53">
        <v>2019</v>
      </c>
      <c r="C168" s="15" t="s">
        <v>269</v>
      </c>
      <c r="D168" s="15" t="s">
        <v>268</v>
      </c>
      <c r="E168" s="15">
        <v>2017</v>
      </c>
      <c r="F168" s="15" t="s">
        <v>82</v>
      </c>
      <c r="G168" s="15">
        <v>5</v>
      </c>
      <c r="H168" s="51">
        <v>169</v>
      </c>
      <c r="I168" s="50">
        <f t="shared" si="6"/>
        <v>0</v>
      </c>
      <c r="J168" s="50">
        <f t="shared" si="7"/>
        <v>0</v>
      </c>
      <c r="K168" s="50">
        <f t="shared" si="8"/>
        <v>169</v>
      </c>
      <c r="L168" s="15"/>
      <c r="M168" s="15"/>
      <c r="N168" s="15"/>
      <c r="O168" s="15"/>
      <c r="P168" s="15"/>
      <c r="Q168" s="15"/>
      <c r="R168" s="15"/>
      <c r="S168" s="15"/>
    </row>
    <row r="169" spans="2:19" x14ac:dyDescent="0.3">
      <c r="B169" s="53">
        <v>2019</v>
      </c>
      <c r="C169" s="15" t="s">
        <v>267</v>
      </c>
      <c r="D169" s="15" t="s">
        <v>88</v>
      </c>
      <c r="E169" s="15">
        <v>2015</v>
      </c>
      <c r="F169" s="15" t="s">
        <v>137</v>
      </c>
      <c r="G169" s="15">
        <v>4</v>
      </c>
      <c r="H169" s="51"/>
      <c r="I169" s="50">
        <f t="shared" si="6"/>
        <v>0</v>
      </c>
      <c r="J169" s="50">
        <f t="shared" si="7"/>
        <v>0</v>
      </c>
      <c r="K169" s="50">
        <f t="shared" si="8"/>
        <v>0</v>
      </c>
      <c r="L169" s="15"/>
      <c r="M169" s="15"/>
      <c r="N169" s="15"/>
      <c r="O169" s="15"/>
      <c r="P169" s="15"/>
      <c r="Q169" s="15"/>
      <c r="R169" s="15"/>
      <c r="S169" s="15"/>
    </row>
    <row r="170" spans="2:19" x14ac:dyDescent="0.3">
      <c r="B170" s="53">
        <v>2019</v>
      </c>
      <c r="C170" s="15" t="s">
        <v>266</v>
      </c>
      <c r="D170" s="15" t="s">
        <v>88</v>
      </c>
      <c r="E170" s="15">
        <v>2013</v>
      </c>
      <c r="F170" s="15" t="s">
        <v>82</v>
      </c>
      <c r="G170" s="15">
        <v>5</v>
      </c>
      <c r="H170" s="51">
        <v>448</v>
      </c>
      <c r="I170" s="50">
        <f t="shared" si="6"/>
        <v>0</v>
      </c>
      <c r="J170" s="50">
        <f t="shared" si="7"/>
        <v>0</v>
      </c>
      <c r="K170" s="50">
        <f t="shared" si="8"/>
        <v>448</v>
      </c>
      <c r="L170" s="15"/>
      <c r="M170" s="15"/>
      <c r="N170" s="15"/>
      <c r="O170" s="15"/>
      <c r="P170" s="15"/>
      <c r="Q170" s="15"/>
      <c r="R170" s="15"/>
      <c r="S170" s="15"/>
    </row>
    <row r="171" spans="2:19" x14ac:dyDescent="0.3">
      <c r="B171" s="53">
        <v>2019</v>
      </c>
      <c r="C171" s="15" t="s">
        <v>265</v>
      </c>
      <c r="D171" s="15" t="s">
        <v>88</v>
      </c>
      <c r="E171" s="15">
        <v>2013</v>
      </c>
      <c r="F171" s="15" t="s">
        <v>94</v>
      </c>
      <c r="G171" s="15">
        <v>4</v>
      </c>
      <c r="H171" s="51">
        <v>1452</v>
      </c>
      <c r="I171" s="50">
        <f t="shared" si="6"/>
        <v>0</v>
      </c>
      <c r="J171" s="50">
        <f t="shared" si="7"/>
        <v>1452</v>
      </c>
      <c r="K171" s="50">
        <f t="shared" si="8"/>
        <v>0</v>
      </c>
      <c r="L171" s="15"/>
      <c r="M171" s="15"/>
      <c r="N171" s="15"/>
      <c r="O171" s="15"/>
      <c r="P171" s="15"/>
      <c r="Q171" s="15"/>
      <c r="R171" s="15"/>
      <c r="S171" s="15"/>
    </row>
    <row r="172" spans="2:19" x14ac:dyDescent="0.3">
      <c r="B172" s="53">
        <v>2019</v>
      </c>
      <c r="C172" s="15" t="s">
        <v>264</v>
      </c>
      <c r="D172" s="15" t="s">
        <v>88</v>
      </c>
      <c r="E172" s="15">
        <v>2014</v>
      </c>
      <c r="F172" s="15" t="s">
        <v>101</v>
      </c>
      <c r="G172" s="15">
        <v>3</v>
      </c>
      <c r="H172" s="51">
        <v>34</v>
      </c>
      <c r="I172" s="50">
        <f t="shared" si="6"/>
        <v>34</v>
      </c>
      <c r="J172" s="50">
        <f t="shared" si="7"/>
        <v>0</v>
      </c>
      <c r="K172" s="50">
        <f t="shared" si="8"/>
        <v>0</v>
      </c>
      <c r="L172" s="15"/>
      <c r="M172" s="15"/>
      <c r="N172" s="15"/>
      <c r="O172" s="15"/>
      <c r="P172" s="15"/>
      <c r="Q172" s="15"/>
      <c r="R172" s="15"/>
      <c r="S172" s="15"/>
    </row>
    <row r="173" spans="2:19" x14ac:dyDescent="0.3">
      <c r="B173" s="53">
        <v>2019</v>
      </c>
      <c r="C173" s="15" t="s">
        <v>263</v>
      </c>
      <c r="D173" s="15" t="s">
        <v>88</v>
      </c>
      <c r="E173" s="15">
        <v>2013</v>
      </c>
      <c r="F173" s="15" t="s">
        <v>101</v>
      </c>
      <c r="G173" s="15">
        <v>3</v>
      </c>
      <c r="H173" s="51"/>
      <c r="I173" s="50">
        <f t="shared" si="6"/>
        <v>0</v>
      </c>
      <c r="J173" s="50">
        <f t="shared" si="7"/>
        <v>0</v>
      </c>
      <c r="K173" s="50">
        <f t="shared" si="8"/>
        <v>0</v>
      </c>
      <c r="L173" s="15"/>
      <c r="M173" s="15"/>
      <c r="N173" s="15"/>
      <c r="O173" s="15"/>
      <c r="P173" s="15"/>
      <c r="Q173" s="15"/>
      <c r="R173" s="15"/>
      <c r="S173" s="15"/>
    </row>
    <row r="174" spans="2:19" x14ac:dyDescent="0.3">
      <c r="B174" s="53">
        <v>2019</v>
      </c>
      <c r="C174" s="15" t="s">
        <v>262</v>
      </c>
      <c r="D174" s="15" t="s">
        <v>261</v>
      </c>
      <c r="E174" s="15">
        <v>2019</v>
      </c>
      <c r="F174" s="15" t="s">
        <v>82</v>
      </c>
      <c r="G174" s="15">
        <v>5</v>
      </c>
      <c r="H174" s="51">
        <v>228</v>
      </c>
      <c r="I174" s="50">
        <f t="shared" si="6"/>
        <v>0</v>
      </c>
      <c r="J174" s="50">
        <f t="shared" si="7"/>
        <v>0</v>
      </c>
      <c r="K174" s="50">
        <f t="shared" si="8"/>
        <v>228</v>
      </c>
      <c r="L174" s="15"/>
      <c r="M174" s="15"/>
      <c r="N174" s="15"/>
      <c r="O174" s="15"/>
      <c r="P174" s="15"/>
      <c r="Q174" s="15"/>
      <c r="R174" s="15"/>
      <c r="S174" s="15"/>
    </row>
    <row r="175" spans="2:19" x14ac:dyDescent="0.3">
      <c r="B175" s="53">
        <v>2019</v>
      </c>
      <c r="C175" s="15" t="s">
        <v>260</v>
      </c>
      <c r="D175" s="15" t="s">
        <v>259</v>
      </c>
      <c r="E175" s="15">
        <v>2018</v>
      </c>
      <c r="F175" s="15" t="s">
        <v>117</v>
      </c>
      <c r="G175" s="15">
        <v>5</v>
      </c>
      <c r="H175" s="51">
        <v>1664</v>
      </c>
      <c r="I175" s="50">
        <f t="shared" si="6"/>
        <v>0</v>
      </c>
      <c r="J175" s="50">
        <f t="shared" si="7"/>
        <v>0</v>
      </c>
      <c r="K175" s="50">
        <f t="shared" si="8"/>
        <v>1664</v>
      </c>
      <c r="L175" s="15"/>
      <c r="M175" s="15"/>
      <c r="N175" s="15"/>
      <c r="O175" s="15"/>
      <c r="P175" s="15"/>
      <c r="Q175" s="15"/>
      <c r="R175" s="15"/>
      <c r="S175" s="15"/>
    </row>
    <row r="176" spans="2:19" x14ac:dyDescent="0.3">
      <c r="B176" s="53">
        <v>2019</v>
      </c>
      <c r="C176" s="15" t="s">
        <v>258</v>
      </c>
      <c r="D176" s="15" t="s">
        <v>88</v>
      </c>
      <c r="E176" s="15">
        <v>2017</v>
      </c>
      <c r="F176" s="15" t="s">
        <v>94</v>
      </c>
      <c r="G176" s="15">
        <v>5</v>
      </c>
      <c r="H176" s="51">
        <v>3760</v>
      </c>
      <c r="I176" s="50">
        <f t="shared" si="6"/>
        <v>0</v>
      </c>
      <c r="J176" s="50">
        <f t="shared" si="7"/>
        <v>0</v>
      </c>
      <c r="K176" s="50">
        <f t="shared" si="8"/>
        <v>3760</v>
      </c>
      <c r="L176" s="15"/>
      <c r="M176" s="15"/>
      <c r="N176" s="15"/>
      <c r="O176" s="15"/>
      <c r="P176" s="15"/>
      <c r="Q176" s="15"/>
      <c r="R176" s="15"/>
      <c r="S176" s="15"/>
    </row>
    <row r="177" spans="2:19" x14ac:dyDescent="0.3">
      <c r="B177" s="53">
        <v>2019</v>
      </c>
      <c r="C177" s="15" t="s">
        <v>257</v>
      </c>
      <c r="D177" s="15" t="s">
        <v>88</v>
      </c>
      <c r="E177" s="15">
        <v>2013</v>
      </c>
      <c r="F177" s="15" t="s">
        <v>94</v>
      </c>
      <c r="G177" s="15">
        <v>4</v>
      </c>
      <c r="H177" s="51"/>
      <c r="I177" s="50">
        <f t="shared" si="6"/>
        <v>0</v>
      </c>
      <c r="J177" s="50">
        <f t="shared" si="7"/>
        <v>0</v>
      </c>
      <c r="K177" s="50">
        <f t="shared" si="8"/>
        <v>0</v>
      </c>
      <c r="L177" s="15"/>
      <c r="M177" s="15"/>
      <c r="N177" s="15"/>
      <c r="O177" s="15"/>
      <c r="P177" s="15"/>
      <c r="Q177" s="15"/>
      <c r="R177" s="15"/>
      <c r="S177" s="15"/>
    </row>
    <row r="178" spans="2:19" x14ac:dyDescent="0.3">
      <c r="B178" s="53">
        <v>2019</v>
      </c>
      <c r="C178" s="15" t="s">
        <v>256</v>
      </c>
      <c r="D178" s="15" t="s">
        <v>88</v>
      </c>
      <c r="E178" s="15">
        <v>2015</v>
      </c>
      <c r="F178" s="15" t="s">
        <v>137</v>
      </c>
      <c r="G178" s="15">
        <v>4</v>
      </c>
      <c r="H178" s="51"/>
      <c r="I178" s="50">
        <f t="shared" si="6"/>
        <v>0</v>
      </c>
      <c r="J178" s="50">
        <f t="shared" si="7"/>
        <v>0</v>
      </c>
      <c r="K178" s="50">
        <f t="shared" si="8"/>
        <v>0</v>
      </c>
      <c r="L178" s="15"/>
      <c r="M178" s="15"/>
      <c r="N178" s="15"/>
      <c r="O178" s="15"/>
      <c r="P178" s="15"/>
      <c r="Q178" s="15"/>
      <c r="R178" s="15"/>
      <c r="S178" s="15"/>
    </row>
    <row r="179" spans="2:19" x14ac:dyDescent="0.3">
      <c r="B179" s="53">
        <v>2019</v>
      </c>
      <c r="C179" s="15" t="s">
        <v>255</v>
      </c>
      <c r="D179" s="15" t="s">
        <v>254</v>
      </c>
      <c r="E179" s="15">
        <v>2014</v>
      </c>
      <c r="F179" s="15" t="s">
        <v>117</v>
      </c>
      <c r="G179" s="15">
        <v>5</v>
      </c>
      <c r="H179" s="51"/>
      <c r="I179" s="50">
        <f t="shared" si="6"/>
        <v>0</v>
      </c>
      <c r="J179" s="50">
        <f t="shared" si="7"/>
        <v>0</v>
      </c>
      <c r="K179" s="50">
        <f t="shared" si="8"/>
        <v>0</v>
      </c>
      <c r="L179" s="15"/>
      <c r="M179" s="15"/>
      <c r="N179" s="15"/>
      <c r="O179" s="15"/>
      <c r="P179" s="15"/>
      <c r="Q179" s="15"/>
      <c r="R179" s="15"/>
      <c r="S179" s="15"/>
    </row>
    <row r="180" spans="2:19" x14ac:dyDescent="0.3">
      <c r="B180" s="53">
        <v>2019</v>
      </c>
      <c r="C180" s="15" t="s">
        <v>253</v>
      </c>
      <c r="D180" s="15" t="s">
        <v>88</v>
      </c>
      <c r="E180" s="15">
        <v>2014</v>
      </c>
      <c r="F180" s="15" t="s">
        <v>117</v>
      </c>
      <c r="G180" s="15">
        <v>5</v>
      </c>
      <c r="H180" s="51">
        <v>4358</v>
      </c>
      <c r="I180" s="50">
        <f t="shared" si="6"/>
        <v>0</v>
      </c>
      <c r="J180" s="50">
        <f t="shared" si="7"/>
        <v>0</v>
      </c>
      <c r="K180" s="50">
        <f t="shared" si="8"/>
        <v>4358</v>
      </c>
      <c r="L180" s="15"/>
      <c r="M180" s="15"/>
      <c r="N180" s="15"/>
      <c r="O180" s="15"/>
      <c r="P180" s="15"/>
      <c r="Q180" s="15"/>
      <c r="R180" s="15"/>
      <c r="S180" s="15"/>
    </row>
    <row r="181" spans="2:19" x14ac:dyDescent="0.3">
      <c r="B181" s="53">
        <v>2019</v>
      </c>
      <c r="C181" s="15" t="s">
        <v>252</v>
      </c>
      <c r="D181" s="15" t="s">
        <v>251</v>
      </c>
      <c r="E181" s="15">
        <v>2014</v>
      </c>
      <c r="F181" s="15" t="s">
        <v>82</v>
      </c>
      <c r="G181" s="15">
        <v>5</v>
      </c>
      <c r="H181" s="51">
        <v>52</v>
      </c>
      <c r="I181" s="50">
        <f t="shared" si="6"/>
        <v>0</v>
      </c>
      <c r="J181" s="50">
        <f t="shared" si="7"/>
        <v>0</v>
      </c>
      <c r="K181" s="50">
        <f t="shared" si="8"/>
        <v>52</v>
      </c>
      <c r="L181" s="15"/>
      <c r="M181" s="15"/>
      <c r="N181" s="15"/>
      <c r="O181" s="15"/>
      <c r="P181" s="15"/>
      <c r="Q181" s="15"/>
      <c r="R181" s="15"/>
      <c r="S181" s="15"/>
    </row>
    <row r="182" spans="2:19" x14ac:dyDescent="0.3">
      <c r="B182" s="53">
        <v>2019</v>
      </c>
      <c r="C182" s="15" t="s">
        <v>250</v>
      </c>
      <c r="D182" s="15" t="s">
        <v>88</v>
      </c>
      <c r="E182" s="15">
        <v>2013</v>
      </c>
      <c r="F182" s="15" t="s">
        <v>94</v>
      </c>
      <c r="G182" s="15">
        <v>4</v>
      </c>
      <c r="H182" s="51">
        <v>552</v>
      </c>
      <c r="I182" s="50">
        <f t="shared" si="6"/>
        <v>0</v>
      </c>
      <c r="J182" s="50">
        <f t="shared" si="7"/>
        <v>552</v>
      </c>
      <c r="K182" s="50">
        <f t="shared" si="8"/>
        <v>0</v>
      </c>
      <c r="L182" s="15"/>
      <c r="M182" s="15"/>
      <c r="N182" s="15"/>
      <c r="O182" s="15"/>
      <c r="P182" s="15"/>
      <c r="Q182" s="15"/>
      <c r="R182" s="15"/>
      <c r="S182" s="15"/>
    </row>
    <row r="183" spans="2:19" x14ac:dyDescent="0.3">
      <c r="B183" s="53">
        <v>2019</v>
      </c>
      <c r="C183" s="15" t="s">
        <v>249</v>
      </c>
      <c r="D183" s="15" t="s">
        <v>88</v>
      </c>
      <c r="E183" s="15">
        <v>2017</v>
      </c>
      <c r="F183" s="15" t="s">
        <v>117</v>
      </c>
      <c r="G183" s="15">
        <v>4</v>
      </c>
      <c r="H183" s="51"/>
      <c r="I183" s="50">
        <f t="shared" si="6"/>
        <v>0</v>
      </c>
      <c r="J183" s="50">
        <f t="shared" si="7"/>
        <v>0</v>
      </c>
      <c r="K183" s="50">
        <f t="shared" si="8"/>
        <v>0</v>
      </c>
      <c r="L183" s="15"/>
      <c r="M183" s="15"/>
      <c r="N183" s="15"/>
      <c r="O183" s="15"/>
      <c r="P183" s="15"/>
      <c r="Q183" s="15"/>
      <c r="R183" s="15"/>
      <c r="S183" s="15"/>
    </row>
    <row r="184" spans="2:19" x14ac:dyDescent="0.3">
      <c r="B184" s="53">
        <v>2019</v>
      </c>
      <c r="C184" s="15" t="s">
        <v>248</v>
      </c>
      <c r="D184" s="15" t="s">
        <v>88</v>
      </c>
      <c r="E184" s="15">
        <v>2015</v>
      </c>
      <c r="F184" s="15" t="s">
        <v>117</v>
      </c>
      <c r="G184" s="15">
        <v>5</v>
      </c>
      <c r="H184" s="51">
        <v>2413</v>
      </c>
      <c r="I184" s="50">
        <f t="shared" si="6"/>
        <v>0</v>
      </c>
      <c r="J184" s="50">
        <f t="shared" si="7"/>
        <v>0</v>
      </c>
      <c r="K184" s="50">
        <f t="shared" si="8"/>
        <v>2413</v>
      </c>
      <c r="L184" s="15"/>
      <c r="M184" s="15"/>
      <c r="N184" s="15"/>
      <c r="O184" s="15"/>
      <c r="P184" s="15"/>
      <c r="Q184" s="15"/>
      <c r="R184" s="15"/>
      <c r="S184" s="15"/>
    </row>
    <row r="185" spans="2:19" x14ac:dyDescent="0.3">
      <c r="B185" s="53">
        <v>2019</v>
      </c>
      <c r="C185" s="15" t="s">
        <v>247</v>
      </c>
      <c r="D185" s="15" t="s">
        <v>88</v>
      </c>
      <c r="E185" s="15">
        <v>2018</v>
      </c>
      <c r="F185" s="15" t="s">
        <v>101</v>
      </c>
      <c r="G185" s="15">
        <v>4</v>
      </c>
      <c r="H185" s="51">
        <v>44</v>
      </c>
      <c r="I185" s="50">
        <f t="shared" si="6"/>
        <v>0</v>
      </c>
      <c r="J185" s="50">
        <f t="shared" si="7"/>
        <v>44</v>
      </c>
      <c r="K185" s="50">
        <f t="shared" si="8"/>
        <v>0</v>
      </c>
      <c r="L185" s="15"/>
      <c r="M185" s="15"/>
      <c r="N185" s="15"/>
      <c r="O185" s="15"/>
      <c r="P185" s="15"/>
      <c r="Q185" s="15"/>
      <c r="R185" s="15"/>
      <c r="S185" s="15"/>
    </row>
    <row r="186" spans="2:19" x14ac:dyDescent="0.3">
      <c r="B186" s="53">
        <v>2019</v>
      </c>
      <c r="C186" s="15" t="s">
        <v>246</v>
      </c>
      <c r="D186" s="15" t="s">
        <v>88</v>
      </c>
      <c r="E186" s="15">
        <v>2019</v>
      </c>
      <c r="F186" s="15" t="s">
        <v>94</v>
      </c>
      <c r="G186" s="15">
        <v>4</v>
      </c>
      <c r="H186" s="51">
        <v>2750</v>
      </c>
      <c r="I186" s="50">
        <f t="shared" si="6"/>
        <v>0</v>
      </c>
      <c r="J186" s="50">
        <f t="shared" si="7"/>
        <v>2750</v>
      </c>
      <c r="K186" s="50">
        <f t="shared" si="8"/>
        <v>0</v>
      </c>
      <c r="L186" s="15"/>
      <c r="M186" s="15"/>
      <c r="N186" s="15"/>
      <c r="O186" s="15"/>
      <c r="P186" s="15"/>
      <c r="Q186" s="15"/>
      <c r="R186" s="15"/>
      <c r="S186" s="15"/>
    </row>
    <row r="187" spans="2:19" x14ac:dyDescent="0.3">
      <c r="B187" s="53">
        <v>2019</v>
      </c>
      <c r="C187" s="15" t="s">
        <v>245</v>
      </c>
      <c r="D187" s="15" t="s">
        <v>88</v>
      </c>
      <c r="E187" s="15">
        <v>2017</v>
      </c>
      <c r="F187" s="15" t="s">
        <v>101</v>
      </c>
      <c r="G187" s="15">
        <v>5</v>
      </c>
      <c r="H187" s="51">
        <v>2230</v>
      </c>
      <c r="I187" s="50">
        <f t="shared" si="6"/>
        <v>0</v>
      </c>
      <c r="J187" s="50">
        <f t="shared" si="7"/>
        <v>0</v>
      </c>
      <c r="K187" s="50">
        <f t="shared" si="8"/>
        <v>2230</v>
      </c>
      <c r="L187" s="15"/>
      <c r="M187" s="15"/>
      <c r="N187" s="15"/>
      <c r="O187" s="15"/>
      <c r="P187" s="15"/>
      <c r="Q187" s="15"/>
      <c r="R187" s="15"/>
      <c r="S187" s="15"/>
    </row>
    <row r="188" spans="2:19" x14ac:dyDescent="0.3">
      <c r="B188" s="53">
        <v>2019</v>
      </c>
      <c r="C188" s="15" t="s">
        <v>244</v>
      </c>
      <c r="D188" s="15" t="s">
        <v>88</v>
      </c>
      <c r="E188" s="15">
        <v>2017</v>
      </c>
      <c r="F188" s="15" t="s">
        <v>82</v>
      </c>
      <c r="G188" s="15">
        <v>5</v>
      </c>
      <c r="H188" s="51">
        <v>577</v>
      </c>
      <c r="I188" s="50">
        <f t="shared" si="6"/>
        <v>0</v>
      </c>
      <c r="J188" s="50">
        <f t="shared" si="7"/>
        <v>0</v>
      </c>
      <c r="K188" s="50">
        <f t="shared" si="8"/>
        <v>577</v>
      </c>
      <c r="L188" s="15"/>
      <c r="M188" s="15"/>
      <c r="N188" s="15"/>
      <c r="O188" s="15"/>
      <c r="P188" s="15"/>
      <c r="Q188" s="15"/>
      <c r="R188" s="15"/>
      <c r="S188" s="15"/>
    </row>
    <row r="189" spans="2:19" x14ac:dyDescent="0.3">
      <c r="B189" s="53">
        <v>2019</v>
      </c>
      <c r="C189" s="15" t="s">
        <v>243</v>
      </c>
      <c r="D189" s="15" t="s">
        <v>88</v>
      </c>
      <c r="E189" s="15">
        <v>2017</v>
      </c>
      <c r="F189" s="15" t="s">
        <v>90</v>
      </c>
      <c r="G189" s="15">
        <v>5</v>
      </c>
      <c r="H189" s="51">
        <v>586</v>
      </c>
      <c r="I189" s="50">
        <f t="shared" si="6"/>
        <v>0</v>
      </c>
      <c r="J189" s="50">
        <f t="shared" si="7"/>
        <v>0</v>
      </c>
      <c r="K189" s="50">
        <f t="shared" si="8"/>
        <v>586</v>
      </c>
      <c r="L189" s="15"/>
      <c r="M189" s="15"/>
      <c r="N189" s="15"/>
      <c r="O189" s="15"/>
      <c r="P189" s="15"/>
      <c r="Q189" s="15"/>
      <c r="R189" s="15"/>
      <c r="S189" s="15"/>
    </row>
    <row r="190" spans="2:19" x14ac:dyDescent="0.3">
      <c r="B190" s="53">
        <v>2019</v>
      </c>
      <c r="C190" s="15" t="s">
        <v>242</v>
      </c>
      <c r="D190" s="15" t="s">
        <v>88</v>
      </c>
      <c r="E190" s="15">
        <v>2017</v>
      </c>
      <c r="F190" s="15" t="s">
        <v>94</v>
      </c>
      <c r="G190" s="15">
        <v>3</v>
      </c>
      <c r="H190" s="51">
        <v>461</v>
      </c>
      <c r="I190" s="50">
        <f t="shared" si="6"/>
        <v>461</v>
      </c>
      <c r="J190" s="50">
        <f t="shared" si="7"/>
        <v>0</v>
      </c>
      <c r="K190" s="50">
        <f t="shared" si="8"/>
        <v>0</v>
      </c>
      <c r="L190" s="15"/>
      <c r="M190" s="15"/>
      <c r="N190" s="15"/>
      <c r="O190" s="15"/>
      <c r="P190" s="15"/>
      <c r="Q190" s="15"/>
      <c r="R190" s="15"/>
      <c r="S190" s="15"/>
    </row>
    <row r="191" spans="2:19" x14ac:dyDescent="0.3">
      <c r="B191" s="53">
        <v>2019</v>
      </c>
      <c r="C191" s="15" t="s">
        <v>241</v>
      </c>
      <c r="D191" s="15" t="s">
        <v>88</v>
      </c>
      <c r="E191" s="15">
        <v>2014</v>
      </c>
      <c r="F191" s="15" t="s">
        <v>94</v>
      </c>
      <c r="G191" s="15">
        <v>4</v>
      </c>
      <c r="H191" s="51">
        <v>1174</v>
      </c>
      <c r="I191" s="50">
        <f t="shared" si="6"/>
        <v>0</v>
      </c>
      <c r="J191" s="50">
        <f t="shared" si="7"/>
        <v>1174</v>
      </c>
      <c r="K191" s="50">
        <f t="shared" si="8"/>
        <v>0</v>
      </c>
      <c r="L191" s="15"/>
      <c r="M191" s="15"/>
      <c r="N191" s="15"/>
      <c r="O191" s="15"/>
      <c r="P191" s="15"/>
      <c r="Q191" s="15"/>
      <c r="R191" s="15"/>
      <c r="S191" s="15"/>
    </row>
    <row r="192" spans="2:19" x14ac:dyDescent="0.3">
      <c r="B192" s="53">
        <v>2019</v>
      </c>
      <c r="C192" s="15" t="s">
        <v>240</v>
      </c>
      <c r="D192" s="15" t="s">
        <v>88</v>
      </c>
      <c r="E192" s="15">
        <v>2013</v>
      </c>
      <c r="F192" s="15" t="s">
        <v>94</v>
      </c>
      <c r="G192" s="15">
        <v>5</v>
      </c>
      <c r="H192" s="51">
        <v>4911</v>
      </c>
      <c r="I192" s="50">
        <f t="shared" si="6"/>
        <v>0</v>
      </c>
      <c r="J192" s="50">
        <f t="shared" si="7"/>
        <v>0</v>
      </c>
      <c r="K192" s="50">
        <f t="shared" si="8"/>
        <v>4911</v>
      </c>
      <c r="L192" s="15"/>
      <c r="M192" s="15"/>
      <c r="N192" s="15"/>
      <c r="O192" s="15"/>
      <c r="P192" s="15"/>
      <c r="Q192" s="15"/>
      <c r="R192" s="15"/>
      <c r="S192" s="15"/>
    </row>
    <row r="193" spans="2:19" x14ac:dyDescent="0.3">
      <c r="B193" s="53">
        <v>2019</v>
      </c>
      <c r="C193" s="15" t="s">
        <v>240</v>
      </c>
      <c r="D193" s="15" t="s">
        <v>239</v>
      </c>
      <c r="E193" s="15">
        <v>2019</v>
      </c>
      <c r="F193" s="15" t="s">
        <v>82</v>
      </c>
      <c r="G193" s="15">
        <v>5</v>
      </c>
      <c r="H193" s="51">
        <v>68</v>
      </c>
      <c r="I193" s="50">
        <f t="shared" si="6"/>
        <v>0</v>
      </c>
      <c r="J193" s="50">
        <f t="shared" si="7"/>
        <v>0</v>
      </c>
      <c r="K193" s="50">
        <f t="shared" si="8"/>
        <v>68</v>
      </c>
      <c r="L193" s="15"/>
      <c r="M193" s="15"/>
      <c r="N193" s="15"/>
      <c r="O193" s="15"/>
      <c r="P193" s="15"/>
      <c r="Q193" s="15"/>
      <c r="R193" s="15"/>
      <c r="S193" s="15"/>
    </row>
    <row r="194" spans="2:19" x14ac:dyDescent="0.3">
      <c r="B194" s="53">
        <v>2019</v>
      </c>
      <c r="C194" s="15" t="s">
        <v>238</v>
      </c>
      <c r="D194" s="15" t="s">
        <v>237</v>
      </c>
      <c r="E194" s="15">
        <v>2019</v>
      </c>
      <c r="F194" s="15" t="s">
        <v>94</v>
      </c>
      <c r="G194" s="15">
        <v>4</v>
      </c>
      <c r="H194" s="51">
        <v>508</v>
      </c>
      <c r="I194" s="50">
        <f t="shared" si="6"/>
        <v>0</v>
      </c>
      <c r="J194" s="50">
        <f t="shared" si="7"/>
        <v>508</v>
      </c>
      <c r="K194" s="50">
        <f t="shared" si="8"/>
        <v>0</v>
      </c>
      <c r="L194" s="15"/>
      <c r="M194" s="15"/>
      <c r="N194" s="15"/>
      <c r="O194" s="15"/>
      <c r="P194" s="15"/>
      <c r="Q194" s="15"/>
      <c r="R194" s="15"/>
      <c r="S194" s="15"/>
    </row>
    <row r="195" spans="2:19" x14ac:dyDescent="0.3">
      <c r="B195" s="53">
        <v>2019</v>
      </c>
      <c r="C195" s="15" t="s">
        <v>236</v>
      </c>
      <c r="D195" s="15" t="s">
        <v>88</v>
      </c>
      <c r="E195" s="15">
        <v>2016</v>
      </c>
      <c r="F195" s="15" t="s">
        <v>82</v>
      </c>
      <c r="G195" s="15">
        <v>5</v>
      </c>
      <c r="H195" s="51">
        <v>3792</v>
      </c>
      <c r="I195" s="50">
        <f t="shared" si="6"/>
        <v>0</v>
      </c>
      <c r="J195" s="50">
        <f t="shared" si="7"/>
        <v>0</v>
      </c>
      <c r="K195" s="50">
        <f t="shared" si="8"/>
        <v>3792</v>
      </c>
      <c r="L195" s="15"/>
      <c r="M195" s="15"/>
      <c r="N195" s="15"/>
      <c r="O195" s="15"/>
      <c r="P195" s="15"/>
      <c r="Q195" s="15"/>
      <c r="R195" s="15"/>
      <c r="S195" s="15"/>
    </row>
    <row r="196" spans="2:19" x14ac:dyDescent="0.3">
      <c r="B196" s="53">
        <v>2019</v>
      </c>
      <c r="C196" s="15" t="s">
        <v>235</v>
      </c>
      <c r="D196" s="15" t="s">
        <v>88</v>
      </c>
      <c r="E196" s="15">
        <v>2014</v>
      </c>
      <c r="F196" s="15" t="s">
        <v>117</v>
      </c>
      <c r="G196" s="15">
        <v>3</v>
      </c>
      <c r="H196" s="51"/>
      <c r="I196" s="50">
        <f t="shared" si="6"/>
        <v>0</v>
      </c>
      <c r="J196" s="50">
        <f t="shared" si="7"/>
        <v>0</v>
      </c>
      <c r="K196" s="50">
        <f t="shared" si="8"/>
        <v>0</v>
      </c>
      <c r="L196" s="15"/>
      <c r="M196" s="15"/>
      <c r="N196" s="15"/>
      <c r="O196" s="15"/>
      <c r="P196" s="15"/>
      <c r="Q196" s="15"/>
      <c r="R196" s="15"/>
      <c r="S196" s="15"/>
    </row>
    <row r="197" spans="2:19" x14ac:dyDescent="0.3">
      <c r="B197" s="53">
        <v>2019</v>
      </c>
      <c r="C197" s="15" t="s">
        <v>234</v>
      </c>
      <c r="D197" s="15" t="s">
        <v>88</v>
      </c>
      <c r="E197" s="15">
        <v>2013</v>
      </c>
      <c r="F197" s="15" t="s">
        <v>117</v>
      </c>
      <c r="G197" s="15">
        <v>5</v>
      </c>
      <c r="H197" s="51">
        <v>4972</v>
      </c>
      <c r="I197" s="50">
        <f t="shared" ref="I197:I260" si="9">IF(G197&lt;4,H197,0)</f>
        <v>0</v>
      </c>
      <c r="J197" s="50">
        <f t="shared" ref="J197:J260" si="10">IF(G197=4,H197,0)</f>
        <v>0</v>
      </c>
      <c r="K197" s="50">
        <f t="shared" ref="K197:K260" si="11">IF(G197=5,H197,0)</f>
        <v>4972</v>
      </c>
      <c r="L197" s="15"/>
      <c r="M197" s="15"/>
      <c r="N197" s="15"/>
      <c r="O197" s="15"/>
      <c r="P197" s="15"/>
      <c r="Q197" s="15"/>
      <c r="R197" s="15"/>
      <c r="S197" s="15"/>
    </row>
    <row r="198" spans="2:19" x14ac:dyDescent="0.3">
      <c r="B198" s="53">
        <v>2019</v>
      </c>
      <c r="C198" s="15" t="s">
        <v>233</v>
      </c>
      <c r="D198" s="15" t="s">
        <v>88</v>
      </c>
      <c r="E198" s="15">
        <v>2016</v>
      </c>
      <c r="F198" s="15" t="s">
        <v>82</v>
      </c>
      <c r="G198" s="15">
        <v>5</v>
      </c>
      <c r="H198" s="51">
        <v>1324</v>
      </c>
      <c r="I198" s="50">
        <f t="shared" si="9"/>
        <v>0</v>
      </c>
      <c r="J198" s="50">
        <f t="shared" si="10"/>
        <v>0</v>
      </c>
      <c r="K198" s="50">
        <f t="shared" si="11"/>
        <v>1324</v>
      </c>
      <c r="L198" s="15"/>
      <c r="M198" s="15"/>
      <c r="N198" s="15"/>
      <c r="O198" s="15"/>
      <c r="P198" s="15"/>
      <c r="Q198" s="15"/>
      <c r="R198" s="15"/>
      <c r="S198" s="15"/>
    </row>
    <row r="199" spans="2:19" x14ac:dyDescent="0.3">
      <c r="B199" s="53">
        <v>2019</v>
      </c>
      <c r="C199" s="15" t="s">
        <v>232</v>
      </c>
      <c r="D199" s="15" t="s">
        <v>88</v>
      </c>
      <c r="E199" s="15">
        <v>2018</v>
      </c>
      <c r="F199" s="15" t="s">
        <v>90</v>
      </c>
      <c r="G199" s="15">
        <v>5</v>
      </c>
      <c r="H199" s="51">
        <v>1132</v>
      </c>
      <c r="I199" s="50">
        <f t="shared" si="9"/>
        <v>0</v>
      </c>
      <c r="J199" s="50">
        <f t="shared" si="10"/>
        <v>0</v>
      </c>
      <c r="K199" s="50">
        <f t="shared" si="11"/>
        <v>1132</v>
      </c>
      <c r="L199" s="15"/>
      <c r="M199" s="15"/>
      <c r="N199" s="15"/>
      <c r="O199" s="15"/>
      <c r="P199" s="15"/>
      <c r="Q199" s="15"/>
      <c r="R199" s="15"/>
      <c r="S199" s="15"/>
    </row>
    <row r="200" spans="2:19" x14ac:dyDescent="0.3">
      <c r="B200" s="53">
        <v>2019</v>
      </c>
      <c r="C200" s="15" t="s">
        <v>231</v>
      </c>
      <c r="D200" s="15" t="s">
        <v>88</v>
      </c>
      <c r="E200" s="15">
        <v>2014</v>
      </c>
      <c r="F200" s="15" t="s">
        <v>101</v>
      </c>
      <c r="G200" s="15">
        <v>3</v>
      </c>
      <c r="H200" s="51">
        <v>1</v>
      </c>
      <c r="I200" s="50">
        <f t="shared" si="9"/>
        <v>1</v>
      </c>
      <c r="J200" s="50">
        <f t="shared" si="10"/>
        <v>0</v>
      </c>
      <c r="K200" s="50">
        <f t="shared" si="11"/>
        <v>0</v>
      </c>
      <c r="L200" s="15"/>
      <c r="M200" s="15"/>
      <c r="N200" s="15"/>
      <c r="O200" s="15"/>
      <c r="P200" s="15"/>
      <c r="Q200" s="15"/>
      <c r="R200" s="15"/>
      <c r="S200" s="15"/>
    </row>
    <row r="201" spans="2:19" x14ac:dyDescent="0.3">
      <c r="B201" s="53">
        <v>2019</v>
      </c>
      <c r="C201" s="15" t="s">
        <v>230</v>
      </c>
      <c r="D201" s="15" t="s">
        <v>229</v>
      </c>
      <c r="E201" s="15">
        <v>2018</v>
      </c>
      <c r="F201" s="15" t="s">
        <v>101</v>
      </c>
      <c r="G201" s="15">
        <v>4</v>
      </c>
      <c r="H201" s="51">
        <v>279</v>
      </c>
      <c r="I201" s="50">
        <f t="shared" si="9"/>
        <v>0</v>
      </c>
      <c r="J201" s="50">
        <f t="shared" si="10"/>
        <v>279</v>
      </c>
      <c r="K201" s="50">
        <f t="shared" si="11"/>
        <v>0</v>
      </c>
      <c r="L201" s="15"/>
      <c r="M201" s="15"/>
      <c r="N201" s="15"/>
      <c r="O201" s="15"/>
      <c r="P201" s="15"/>
      <c r="Q201" s="15"/>
      <c r="R201" s="15"/>
      <c r="S201" s="15"/>
    </row>
    <row r="202" spans="2:19" x14ac:dyDescent="0.3">
      <c r="B202" s="53">
        <v>2019</v>
      </c>
      <c r="C202" s="15" t="s">
        <v>228</v>
      </c>
      <c r="D202" s="15" t="s">
        <v>88</v>
      </c>
      <c r="E202" s="15">
        <v>2015</v>
      </c>
      <c r="F202" s="15" t="s">
        <v>133</v>
      </c>
      <c r="G202" s="15">
        <v>5</v>
      </c>
      <c r="H202" s="51"/>
      <c r="I202" s="50">
        <f t="shared" si="9"/>
        <v>0</v>
      </c>
      <c r="J202" s="50">
        <f t="shared" si="10"/>
        <v>0</v>
      </c>
      <c r="K202" s="50">
        <f t="shared" si="11"/>
        <v>0</v>
      </c>
      <c r="L202" s="15"/>
      <c r="M202" s="15"/>
      <c r="N202" s="15"/>
      <c r="O202" s="15"/>
      <c r="P202" s="15"/>
      <c r="Q202" s="15"/>
      <c r="R202" s="15"/>
      <c r="S202" s="15"/>
    </row>
    <row r="203" spans="2:19" x14ac:dyDescent="0.3">
      <c r="B203" s="53">
        <v>2019</v>
      </c>
      <c r="C203" s="15" t="s">
        <v>227</v>
      </c>
      <c r="D203" s="15" t="s">
        <v>226</v>
      </c>
      <c r="E203" s="15">
        <v>2021</v>
      </c>
      <c r="F203" s="15" t="s">
        <v>85</v>
      </c>
      <c r="G203" s="15">
        <v>5</v>
      </c>
      <c r="H203" s="51"/>
      <c r="I203" s="50">
        <f t="shared" si="9"/>
        <v>0</v>
      </c>
      <c r="J203" s="50">
        <f t="shared" si="10"/>
        <v>0</v>
      </c>
      <c r="K203" s="50">
        <f t="shared" si="11"/>
        <v>0</v>
      </c>
      <c r="L203" s="15"/>
      <c r="M203" s="15"/>
      <c r="N203" s="15"/>
      <c r="O203" s="15"/>
      <c r="P203" s="15"/>
      <c r="Q203" s="15"/>
      <c r="R203" s="15"/>
      <c r="S203" s="15"/>
    </row>
    <row r="204" spans="2:19" x14ac:dyDescent="0.3">
      <c r="B204" s="53">
        <v>2019</v>
      </c>
      <c r="C204" s="15" t="s">
        <v>225</v>
      </c>
      <c r="D204" s="15" t="s">
        <v>224</v>
      </c>
      <c r="E204" s="15">
        <v>2017</v>
      </c>
      <c r="F204" s="15" t="s">
        <v>77</v>
      </c>
      <c r="G204" s="15">
        <v>5</v>
      </c>
      <c r="H204" s="51">
        <v>209</v>
      </c>
      <c r="I204" s="50">
        <f t="shared" si="9"/>
        <v>0</v>
      </c>
      <c r="J204" s="50">
        <f t="shared" si="10"/>
        <v>0</v>
      </c>
      <c r="K204" s="50">
        <f t="shared" si="11"/>
        <v>209</v>
      </c>
      <c r="L204" s="15"/>
      <c r="M204" s="15"/>
      <c r="N204" s="15"/>
      <c r="O204" s="15"/>
      <c r="P204" s="15"/>
      <c r="Q204" s="15"/>
      <c r="R204" s="15"/>
      <c r="S204" s="15"/>
    </row>
    <row r="205" spans="2:19" x14ac:dyDescent="0.3">
      <c r="B205" s="53">
        <v>2019</v>
      </c>
      <c r="C205" s="15" t="s">
        <v>223</v>
      </c>
      <c r="D205" s="15" t="s">
        <v>88</v>
      </c>
      <c r="E205" s="15">
        <v>2014</v>
      </c>
      <c r="F205" s="15" t="s">
        <v>82</v>
      </c>
      <c r="G205" s="15">
        <v>5</v>
      </c>
      <c r="H205" s="51">
        <v>210</v>
      </c>
      <c r="I205" s="50">
        <f t="shared" si="9"/>
        <v>0</v>
      </c>
      <c r="J205" s="50">
        <f t="shared" si="10"/>
        <v>0</v>
      </c>
      <c r="K205" s="50">
        <f t="shared" si="11"/>
        <v>210</v>
      </c>
      <c r="L205" s="15"/>
      <c r="M205" s="15"/>
      <c r="N205" s="15"/>
      <c r="O205" s="15"/>
      <c r="P205" s="15"/>
      <c r="Q205" s="15"/>
      <c r="R205" s="15"/>
      <c r="S205" s="15"/>
    </row>
    <row r="206" spans="2:19" x14ac:dyDescent="0.3">
      <c r="B206" s="53">
        <v>2019</v>
      </c>
      <c r="C206" s="15" t="s">
        <v>222</v>
      </c>
      <c r="D206" s="15" t="s">
        <v>88</v>
      </c>
      <c r="E206" s="15">
        <v>2019</v>
      </c>
      <c r="F206" s="15" t="s">
        <v>85</v>
      </c>
      <c r="G206" s="15">
        <v>5</v>
      </c>
      <c r="H206" s="51"/>
      <c r="I206" s="50">
        <f t="shared" si="9"/>
        <v>0</v>
      </c>
      <c r="J206" s="50">
        <f t="shared" si="10"/>
        <v>0</v>
      </c>
      <c r="K206" s="50">
        <f t="shared" si="11"/>
        <v>0</v>
      </c>
      <c r="L206" s="15"/>
      <c r="M206" s="15"/>
      <c r="N206" s="15"/>
      <c r="O206" s="15"/>
      <c r="P206" s="15"/>
      <c r="Q206" s="15"/>
      <c r="R206" s="15"/>
      <c r="S206" s="15"/>
    </row>
    <row r="207" spans="2:19" x14ac:dyDescent="0.3">
      <c r="B207" s="53">
        <v>2019</v>
      </c>
      <c r="C207" s="15" t="s">
        <v>221</v>
      </c>
      <c r="D207" s="15" t="s">
        <v>88</v>
      </c>
      <c r="E207" s="15">
        <v>2013</v>
      </c>
      <c r="F207" s="15" t="s">
        <v>117</v>
      </c>
      <c r="G207" s="15">
        <v>5</v>
      </c>
      <c r="H207" s="51"/>
      <c r="I207" s="50">
        <f t="shared" si="9"/>
        <v>0</v>
      </c>
      <c r="J207" s="50">
        <f t="shared" si="10"/>
        <v>0</v>
      </c>
      <c r="K207" s="50">
        <f t="shared" si="11"/>
        <v>0</v>
      </c>
      <c r="L207" s="15"/>
      <c r="M207" s="15"/>
      <c r="N207" s="15"/>
      <c r="O207" s="15"/>
      <c r="P207" s="15"/>
      <c r="Q207" s="15"/>
      <c r="R207" s="15"/>
      <c r="S207" s="15"/>
    </row>
    <row r="208" spans="2:19" x14ac:dyDescent="0.3">
      <c r="B208" s="53">
        <v>2019</v>
      </c>
      <c r="C208" s="15" t="s">
        <v>220</v>
      </c>
      <c r="D208" s="15" t="s">
        <v>88</v>
      </c>
      <c r="E208" s="15">
        <v>2019</v>
      </c>
      <c r="F208" s="15" t="s">
        <v>82</v>
      </c>
      <c r="G208" s="15">
        <v>5</v>
      </c>
      <c r="H208" s="51"/>
      <c r="I208" s="50">
        <f t="shared" si="9"/>
        <v>0</v>
      </c>
      <c r="J208" s="50">
        <f t="shared" si="10"/>
        <v>0</v>
      </c>
      <c r="K208" s="50">
        <f t="shared" si="11"/>
        <v>0</v>
      </c>
      <c r="L208" s="15"/>
      <c r="M208" s="15"/>
      <c r="N208" s="15"/>
      <c r="O208" s="15"/>
      <c r="P208" s="15"/>
      <c r="Q208" s="15"/>
      <c r="R208" s="15"/>
      <c r="S208" s="15"/>
    </row>
    <row r="209" spans="2:19" x14ac:dyDescent="0.3">
      <c r="B209" s="53">
        <v>2019</v>
      </c>
      <c r="C209" s="15" t="s">
        <v>219</v>
      </c>
      <c r="D209" s="15" t="s">
        <v>218</v>
      </c>
      <c r="E209" s="15">
        <v>2019</v>
      </c>
      <c r="F209" s="15" t="s">
        <v>82</v>
      </c>
      <c r="G209" s="15">
        <v>5</v>
      </c>
      <c r="H209" s="51">
        <v>39</v>
      </c>
      <c r="I209" s="50">
        <f t="shared" si="9"/>
        <v>0</v>
      </c>
      <c r="J209" s="50">
        <f t="shared" si="10"/>
        <v>0</v>
      </c>
      <c r="K209" s="50">
        <f t="shared" si="11"/>
        <v>39</v>
      </c>
      <c r="L209" s="15"/>
      <c r="M209" s="15"/>
      <c r="N209" s="15"/>
      <c r="O209" s="15"/>
      <c r="P209" s="15"/>
      <c r="Q209" s="15"/>
      <c r="R209" s="15"/>
      <c r="S209" s="15"/>
    </row>
    <row r="210" spans="2:19" x14ac:dyDescent="0.3">
      <c r="B210" s="53">
        <v>2019</v>
      </c>
      <c r="C210" s="15" t="s">
        <v>217</v>
      </c>
      <c r="D210" s="15" t="s">
        <v>216</v>
      </c>
      <c r="E210" s="15">
        <v>2019</v>
      </c>
      <c r="F210" s="15" t="s">
        <v>94</v>
      </c>
      <c r="G210" s="15">
        <v>5</v>
      </c>
      <c r="H210" s="51">
        <v>1396</v>
      </c>
      <c r="I210" s="50">
        <f t="shared" si="9"/>
        <v>0</v>
      </c>
      <c r="J210" s="50">
        <f t="shared" si="10"/>
        <v>0</v>
      </c>
      <c r="K210" s="50">
        <f t="shared" si="11"/>
        <v>1396</v>
      </c>
      <c r="L210" s="15"/>
      <c r="M210" s="15"/>
      <c r="N210" s="15"/>
      <c r="O210" s="15"/>
      <c r="P210" s="15"/>
      <c r="Q210" s="15"/>
      <c r="R210" s="15"/>
      <c r="S210" s="15"/>
    </row>
    <row r="211" spans="2:19" x14ac:dyDescent="0.3">
      <c r="B211" s="53">
        <v>2019</v>
      </c>
      <c r="C211" s="15" t="s">
        <v>215</v>
      </c>
      <c r="D211" s="15" t="s">
        <v>214</v>
      </c>
      <c r="E211" s="15">
        <v>2015</v>
      </c>
      <c r="F211" s="15" t="s">
        <v>99</v>
      </c>
      <c r="G211" s="15">
        <v>5</v>
      </c>
      <c r="H211" s="51">
        <v>40</v>
      </c>
      <c r="I211" s="50">
        <f t="shared" si="9"/>
        <v>0</v>
      </c>
      <c r="J211" s="50">
        <f t="shared" si="10"/>
        <v>0</v>
      </c>
      <c r="K211" s="50">
        <f t="shared" si="11"/>
        <v>40</v>
      </c>
      <c r="L211" s="15"/>
      <c r="M211" s="15"/>
      <c r="N211" s="15"/>
      <c r="O211" s="15"/>
      <c r="P211" s="15"/>
      <c r="Q211" s="15"/>
      <c r="R211" s="15"/>
      <c r="S211" s="15"/>
    </row>
    <row r="212" spans="2:19" x14ac:dyDescent="0.3">
      <c r="B212" s="53">
        <v>2019</v>
      </c>
      <c r="C212" s="15" t="s">
        <v>213</v>
      </c>
      <c r="D212" s="15" t="s">
        <v>88</v>
      </c>
      <c r="E212" s="15">
        <v>2015</v>
      </c>
      <c r="F212" s="15" t="s">
        <v>82</v>
      </c>
      <c r="G212" s="15">
        <v>5</v>
      </c>
      <c r="H212" s="51">
        <v>2245</v>
      </c>
      <c r="I212" s="50">
        <f t="shared" si="9"/>
        <v>0</v>
      </c>
      <c r="J212" s="50">
        <f t="shared" si="10"/>
        <v>0</v>
      </c>
      <c r="K212" s="50">
        <f t="shared" si="11"/>
        <v>2245</v>
      </c>
      <c r="L212" s="15"/>
      <c r="M212" s="15"/>
      <c r="N212" s="15"/>
      <c r="O212" s="15"/>
      <c r="P212" s="15"/>
      <c r="Q212" s="15"/>
      <c r="R212" s="15"/>
      <c r="S212" s="15"/>
    </row>
    <row r="213" spans="2:19" x14ac:dyDescent="0.3">
      <c r="B213" s="53">
        <v>2019</v>
      </c>
      <c r="C213" s="15" t="s">
        <v>212</v>
      </c>
      <c r="D213" s="15" t="s">
        <v>88</v>
      </c>
      <c r="E213" s="15">
        <v>2017</v>
      </c>
      <c r="F213" s="15" t="s">
        <v>77</v>
      </c>
      <c r="G213" s="15">
        <v>5</v>
      </c>
      <c r="H213" s="51">
        <v>18</v>
      </c>
      <c r="I213" s="50">
        <f t="shared" si="9"/>
        <v>0</v>
      </c>
      <c r="J213" s="50">
        <f t="shared" si="10"/>
        <v>0</v>
      </c>
      <c r="K213" s="50">
        <f t="shared" si="11"/>
        <v>18</v>
      </c>
      <c r="L213" s="15"/>
      <c r="M213" s="15"/>
      <c r="N213" s="15"/>
      <c r="O213" s="15"/>
      <c r="P213" s="15"/>
      <c r="Q213" s="15"/>
      <c r="R213" s="15"/>
      <c r="S213" s="15"/>
    </row>
    <row r="214" spans="2:19" x14ac:dyDescent="0.3">
      <c r="B214" s="53">
        <v>2019</v>
      </c>
      <c r="C214" s="15" t="s">
        <v>211</v>
      </c>
      <c r="D214" s="15" t="s">
        <v>88</v>
      </c>
      <c r="E214" s="15">
        <v>2015</v>
      </c>
      <c r="F214" s="15" t="s">
        <v>117</v>
      </c>
      <c r="G214" s="15">
        <v>5</v>
      </c>
      <c r="H214" s="51">
        <v>5716</v>
      </c>
      <c r="I214" s="50">
        <f t="shared" si="9"/>
        <v>0</v>
      </c>
      <c r="J214" s="50">
        <f t="shared" si="10"/>
        <v>0</v>
      </c>
      <c r="K214" s="50">
        <f t="shared" si="11"/>
        <v>5716</v>
      </c>
      <c r="L214" s="15"/>
      <c r="M214" s="15"/>
      <c r="N214" s="15"/>
      <c r="O214" s="15"/>
      <c r="P214" s="15"/>
      <c r="Q214" s="15"/>
      <c r="R214" s="15"/>
      <c r="S214" s="15"/>
    </row>
    <row r="215" spans="2:19" x14ac:dyDescent="0.3">
      <c r="B215" s="53">
        <v>2019</v>
      </c>
      <c r="C215" s="15" t="s">
        <v>210</v>
      </c>
      <c r="D215" s="15" t="s">
        <v>88</v>
      </c>
      <c r="E215" s="15">
        <v>2014</v>
      </c>
      <c r="F215" s="15" t="s">
        <v>117</v>
      </c>
      <c r="G215" s="15">
        <v>4</v>
      </c>
      <c r="H215" s="51"/>
      <c r="I215" s="50">
        <f t="shared" si="9"/>
        <v>0</v>
      </c>
      <c r="J215" s="50">
        <f t="shared" si="10"/>
        <v>0</v>
      </c>
      <c r="K215" s="50">
        <f t="shared" si="11"/>
        <v>0</v>
      </c>
      <c r="L215" s="15"/>
      <c r="M215" s="15"/>
      <c r="N215" s="15"/>
      <c r="O215" s="15"/>
      <c r="P215" s="15"/>
      <c r="Q215" s="15"/>
      <c r="R215" s="15"/>
      <c r="S215" s="15"/>
    </row>
    <row r="216" spans="2:19" x14ac:dyDescent="0.3">
      <c r="B216" s="53">
        <v>2019</v>
      </c>
      <c r="C216" s="15" t="s">
        <v>209</v>
      </c>
      <c r="D216" s="15" t="s">
        <v>88</v>
      </c>
      <c r="E216" s="15">
        <v>2016</v>
      </c>
      <c r="F216" s="15" t="s">
        <v>101</v>
      </c>
      <c r="G216" s="15">
        <v>5</v>
      </c>
      <c r="H216" s="51">
        <v>667</v>
      </c>
      <c r="I216" s="50">
        <f t="shared" si="9"/>
        <v>0</v>
      </c>
      <c r="J216" s="50">
        <f t="shared" si="10"/>
        <v>0</v>
      </c>
      <c r="K216" s="50">
        <f t="shared" si="11"/>
        <v>667</v>
      </c>
      <c r="L216" s="15"/>
      <c r="M216" s="15"/>
      <c r="N216" s="15"/>
      <c r="O216" s="15"/>
      <c r="P216" s="15"/>
      <c r="Q216" s="15"/>
      <c r="R216" s="15"/>
      <c r="S216" s="15"/>
    </row>
    <row r="217" spans="2:19" x14ac:dyDescent="0.3">
      <c r="B217" s="53">
        <v>2019</v>
      </c>
      <c r="C217" s="15" t="s">
        <v>208</v>
      </c>
      <c r="D217" s="15" t="s">
        <v>88</v>
      </c>
      <c r="E217" s="15">
        <v>2015</v>
      </c>
      <c r="F217" s="15" t="s">
        <v>90</v>
      </c>
      <c r="G217" s="15">
        <v>5</v>
      </c>
      <c r="H217" s="51">
        <v>127</v>
      </c>
      <c r="I217" s="50">
        <f t="shared" si="9"/>
        <v>0</v>
      </c>
      <c r="J217" s="50">
        <f t="shared" si="10"/>
        <v>0</v>
      </c>
      <c r="K217" s="50">
        <f t="shared" si="11"/>
        <v>127</v>
      </c>
      <c r="L217" s="15"/>
      <c r="M217" s="15"/>
      <c r="N217" s="15"/>
      <c r="O217" s="15"/>
      <c r="P217" s="15"/>
      <c r="Q217" s="15"/>
      <c r="R217" s="15"/>
      <c r="S217" s="15"/>
    </row>
    <row r="218" spans="2:19" x14ac:dyDescent="0.3">
      <c r="B218" s="53">
        <v>2019</v>
      </c>
      <c r="C218" s="15" t="s">
        <v>207</v>
      </c>
      <c r="D218" s="15" t="s">
        <v>88</v>
      </c>
      <c r="E218" s="15">
        <v>2014</v>
      </c>
      <c r="F218" s="15" t="s">
        <v>94</v>
      </c>
      <c r="G218" s="15">
        <v>4</v>
      </c>
      <c r="H218" s="51">
        <v>960</v>
      </c>
      <c r="I218" s="50">
        <f t="shared" si="9"/>
        <v>0</v>
      </c>
      <c r="J218" s="50">
        <f t="shared" si="10"/>
        <v>960</v>
      </c>
      <c r="K218" s="50">
        <f t="shared" si="11"/>
        <v>0</v>
      </c>
      <c r="L218" s="15"/>
      <c r="M218" s="15"/>
      <c r="N218" s="15"/>
      <c r="O218" s="15"/>
      <c r="P218" s="15"/>
      <c r="Q218" s="15"/>
      <c r="R218" s="15"/>
      <c r="S218" s="15"/>
    </row>
    <row r="219" spans="2:19" x14ac:dyDescent="0.3">
      <c r="B219" s="53">
        <v>2019</v>
      </c>
      <c r="C219" s="15" t="s">
        <v>206</v>
      </c>
      <c r="D219" s="15" t="s">
        <v>88</v>
      </c>
      <c r="E219" s="15">
        <v>2013</v>
      </c>
      <c r="F219" s="15" t="s">
        <v>94</v>
      </c>
      <c r="G219" s="15">
        <v>5</v>
      </c>
      <c r="H219" s="51">
        <v>969</v>
      </c>
      <c r="I219" s="50">
        <f t="shared" si="9"/>
        <v>0</v>
      </c>
      <c r="J219" s="50">
        <f t="shared" si="10"/>
        <v>0</v>
      </c>
      <c r="K219" s="50">
        <f t="shared" si="11"/>
        <v>969</v>
      </c>
      <c r="L219" s="15"/>
      <c r="M219" s="15"/>
      <c r="N219" s="15"/>
      <c r="O219" s="15"/>
      <c r="P219" s="15"/>
      <c r="Q219" s="15"/>
      <c r="R219" s="15"/>
      <c r="S219" s="15"/>
    </row>
    <row r="220" spans="2:19" x14ac:dyDescent="0.3">
      <c r="B220" s="53">
        <v>2019</v>
      </c>
      <c r="C220" s="15" t="s">
        <v>205</v>
      </c>
      <c r="D220" s="15" t="s">
        <v>204</v>
      </c>
      <c r="E220" s="15">
        <v>2019</v>
      </c>
      <c r="F220" s="15" t="s">
        <v>99</v>
      </c>
      <c r="G220" s="15">
        <v>4</v>
      </c>
      <c r="H220" s="51">
        <v>211</v>
      </c>
      <c r="I220" s="50">
        <f t="shared" si="9"/>
        <v>0</v>
      </c>
      <c r="J220" s="50">
        <f t="shared" si="10"/>
        <v>211</v>
      </c>
      <c r="K220" s="50">
        <f t="shared" si="11"/>
        <v>0</v>
      </c>
      <c r="L220" s="15"/>
      <c r="M220" s="15"/>
      <c r="N220" s="15"/>
      <c r="O220" s="15"/>
      <c r="P220" s="15"/>
      <c r="Q220" s="15"/>
      <c r="R220" s="15"/>
      <c r="S220" s="15"/>
    </row>
    <row r="221" spans="2:19" x14ac:dyDescent="0.3">
      <c r="B221" s="53">
        <v>2019</v>
      </c>
      <c r="C221" s="15" t="s">
        <v>203</v>
      </c>
      <c r="D221" s="15" t="s">
        <v>202</v>
      </c>
      <c r="E221" s="15">
        <v>2017</v>
      </c>
      <c r="F221" s="15" t="s">
        <v>82</v>
      </c>
      <c r="G221" s="15">
        <v>5</v>
      </c>
      <c r="H221" s="51">
        <v>2964</v>
      </c>
      <c r="I221" s="50">
        <f t="shared" si="9"/>
        <v>0</v>
      </c>
      <c r="J221" s="50">
        <f t="shared" si="10"/>
        <v>0</v>
      </c>
      <c r="K221" s="50">
        <f t="shared" si="11"/>
        <v>2964</v>
      </c>
      <c r="L221" s="15"/>
      <c r="M221" s="15"/>
      <c r="N221" s="15"/>
      <c r="O221" s="15"/>
      <c r="P221" s="15"/>
      <c r="Q221" s="15"/>
      <c r="R221" s="15"/>
      <c r="S221" s="15"/>
    </row>
    <row r="222" spans="2:19" x14ac:dyDescent="0.3">
      <c r="B222" s="53">
        <v>2019</v>
      </c>
      <c r="C222" s="15" t="s">
        <v>201</v>
      </c>
      <c r="D222" s="15" t="s">
        <v>200</v>
      </c>
      <c r="E222" s="15">
        <v>2016</v>
      </c>
      <c r="F222" s="15" t="s">
        <v>82</v>
      </c>
      <c r="G222" s="15">
        <v>5</v>
      </c>
      <c r="H222" s="51">
        <v>1150</v>
      </c>
      <c r="I222" s="50">
        <f t="shared" si="9"/>
        <v>0</v>
      </c>
      <c r="J222" s="50">
        <f t="shared" si="10"/>
        <v>0</v>
      </c>
      <c r="K222" s="50">
        <f t="shared" si="11"/>
        <v>1150</v>
      </c>
      <c r="L222" s="15"/>
      <c r="M222" s="15"/>
      <c r="N222" s="15"/>
      <c r="O222" s="15"/>
      <c r="P222" s="15"/>
      <c r="Q222" s="15"/>
      <c r="R222" s="15"/>
      <c r="S222" s="15"/>
    </row>
    <row r="223" spans="2:19" x14ac:dyDescent="0.3">
      <c r="B223" s="53">
        <v>2019</v>
      </c>
      <c r="C223" s="15" t="s">
        <v>199</v>
      </c>
      <c r="D223" s="15" t="s">
        <v>198</v>
      </c>
      <c r="E223" s="15">
        <v>2017</v>
      </c>
      <c r="F223" s="15" t="s">
        <v>94</v>
      </c>
      <c r="G223" s="15">
        <v>5</v>
      </c>
      <c r="H223" s="51">
        <v>3957</v>
      </c>
      <c r="I223" s="50">
        <f t="shared" si="9"/>
        <v>0</v>
      </c>
      <c r="J223" s="50">
        <f t="shared" si="10"/>
        <v>0</v>
      </c>
      <c r="K223" s="50">
        <f t="shared" si="11"/>
        <v>3957</v>
      </c>
      <c r="L223" s="15"/>
      <c r="M223" s="15"/>
      <c r="N223" s="15"/>
      <c r="O223" s="15"/>
      <c r="P223" s="15"/>
      <c r="Q223" s="15"/>
      <c r="R223" s="15"/>
      <c r="S223" s="15"/>
    </row>
    <row r="224" spans="2:19" x14ac:dyDescent="0.3">
      <c r="B224" s="53">
        <v>2019</v>
      </c>
      <c r="C224" s="15" t="s">
        <v>197</v>
      </c>
      <c r="D224" s="15" t="s">
        <v>196</v>
      </c>
      <c r="E224" s="15">
        <v>2020</v>
      </c>
      <c r="F224" s="15" t="s">
        <v>117</v>
      </c>
      <c r="G224" s="15">
        <v>5</v>
      </c>
      <c r="H224" s="51"/>
      <c r="I224" s="50">
        <f t="shared" si="9"/>
        <v>0</v>
      </c>
      <c r="J224" s="50">
        <f t="shared" si="10"/>
        <v>0</v>
      </c>
      <c r="K224" s="50">
        <f t="shared" si="11"/>
        <v>0</v>
      </c>
      <c r="L224" s="15"/>
      <c r="M224" s="15"/>
      <c r="N224" s="15"/>
      <c r="O224" s="15"/>
      <c r="P224" s="15"/>
      <c r="Q224" s="15"/>
      <c r="R224" s="15"/>
      <c r="S224" s="15"/>
    </row>
    <row r="225" spans="2:19" x14ac:dyDescent="0.3">
      <c r="B225" s="53">
        <v>2019</v>
      </c>
      <c r="C225" s="15" t="s">
        <v>195</v>
      </c>
      <c r="D225" s="15" t="s">
        <v>194</v>
      </c>
      <c r="E225" s="15">
        <v>2019</v>
      </c>
      <c r="F225" s="15" t="s">
        <v>94</v>
      </c>
      <c r="G225" s="15">
        <v>3</v>
      </c>
      <c r="H225" s="51"/>
      <c r="I225" s="50">
        <f t="shared" si="9"/>
        <v>0</v>
      </c>
      <c r="J225" s="50">
        <f t="shared" si="10"/>
        <v>0</v>
      </c>
      <c r="K225" s="50">
        <f t="shared" si="11"/>
        <v>0</v>
      </c>
      <c r="L225" s="15"/>
      <c r="M225" s="15"/>
      <c r="N225" s="15"/>
      <c r="O225" s="15"/>
      <c r="P225" s="15"/>
      <c r="Q225" s="15"/>
      <c r="R225" s="15"/>
      <c r="S225" s="15"/>
    </row>
    <row r="226" spans="2:19" x14ac:dyDescent="0.3">
      <c r="B226" s="53">
        <v>2019</v>
      </c>
      <c r="C226" s="15" t="s">
        <v>193</v>
      </c>
      <c r="D226" s="15" t="s">
        <v>192</v>
      </c>
      <c r="E226" s="15">
        <v>2019</v>
      </c>
      <c r="F226" s="15" t="s">
        <v>77</v>
      </c>
      <c r="G226" s="15">
        <v>5</v>
      </c>
      <c r="H226" s="51">
        <v>156</v>
      </c>
      <c r="I226" s="50">
        <f t="shared" si="9"/>
        <v>0</v>
      </c>
      <c r="J226" s="50">
        <f t="shared" si="10"/>
        <v>0</v>
      </c>
      <c r="K226" s="50">
        <f t="shared" si="11"/>
        <v>156</v>
      </c>
      <c r="L226" s="15"/>
      <c r="M226" s="15"/>
      <c r="N226" s="15"/>
      <c r="O226" s="15"/>
      <c r="P226" s="15"/>
      <c r="Q226" s="15"/>
      <c r="R226" s="15"/>
      <c r="S226" s="15"/>
    </row>
    <row r="227" spans="2:19" x14ac:dyDescent="0.3">
      <c r="B227" s="53">
        <v>2019</v>
      </c>
      <c r="C227" s="15" t="s">
        <v>191</v>
      </c>
      <c r="D227" s="15" t="s">
        <v>88</v>
      </c>
      <c r="E227" s="15">
        <v>2021</v>
      </c>
      <c r="F227" s="15" t="s">
        <v>77</v>
      </c>
      <c r="G227" s="15">
        <v>5</v>
      </c>
      <c r="H227" s="51"/>
      <c r="I227" s="50">
        <f t="shared" si="9"/>
        <v>0</v>
      </c>
      <c r="J227" s="50">
        <f t="shared" si="10"/>
        <v>0</v>
      </c>
      <c r="K227" s="50">
        <f t="shared" si="11"/>
        <v>0</v>
      </c>
      <c r="L227" s="15"/>
      <c r="M227" s="15"/>
      <c r="N227" s="15"/>
      <c r="O227" s="15"/>
      <c r="P227" s="15"/>
      <c r="Q227" s="15"/>
      <c r="R227" s="15"/>
      <c r="S227" s="15"/>
    </row>
    <row r="228" spans="2:19" x14ac:dyDescent="0.3">
      <c r="B228" s="53">
        <v>2019</v>
      </c>
      <c r="C228" s="15" t="s">
        <v>190</v>
      </c>
      <c r="D228" s="15" t="s">
        <v>95</v>
      </c>
      <c r="E228" s="15">
        <v>2019</v>
      </c>
      <c r="F228" s="15" t="s">
        <v>94</v>
      </c>
      <c r="G228" s="15">
        <v>3</v>
      </c>
      <c r="H228" s="51"/>
      <c r="I228" s="50">
        <f t="shared" si="9"/>
        <v>0</v>
      </c>
      <c r="J228" s="50">
        <f t="shared" si="10"/>
        <v>0</v>
      </c>
      <c r="K228" s="50">
        <f t="shared" si="11"/>
        <v>0</v>
      </c>
      <c r="L228" s="15"/>
      <c r="M228" s="15"/>
      <c r="N228" s="15"/>
      <c r="O228" s="15"/>
      <c r="P228" s="15"/>
      <c r="Q228" s="15"/>
      <c r="R228" s="15"/>
      <c r="S228" s="15"/>
    </row>
    <row r="229" spans="2:19" x14ac:dyDescent="0.3">
      <c r="B229" s="53">
        <v>2019</v>
      </c>
      <c r="C229" s="15" t="s">
        <v>189</v>
      </c>
      <c r="D229" s="15" t="s">
        <v>88</v>
      </c>
      <c r="E229" s="15">
        <v>2014</v>
      </c>
      <c r="F229" s="15" t="s">
        <v>94</v>
      </c>
      <c r="G229" s="15">
        <v>5</v>
      </c>
      <c r="H229" s="51">
        <v>334</v>
      </c>
      <c r="I229" s="50">
        <f t="shared" si="9"/>
        <v>0</v>
      </c>
      <c r="J229" s="50">
        <f t="shared" si="10"/>
        <v>0</v>
      </c>
      <c r="K229" s="50">
        <f t="shared" si="11"/>
        <v>334</v>
      </c>
      <c r="L229" s="15"/>
      <c r="M229" s="15"/>
      <c r="N229" s="15"/>
      <c r="O229" s="15"/>
      <c r="P229" s="15"/>
      <c r="Q229" s="15"/>
      <c r="R229" s="15"/>
      <c r="S229" s="15"/>
    </row>
    <row r="230" spans="2:19" x14ac:dyDescent="0.3">
      <c r="B230" s="53">
        <v>2019</v>
      </c>
      <c r="C230" s="15" t="s">
        <v>188</v>
      </c>
      <c r="D230" s="15" t="s">
        <v>183</v>
      </c>
      <c r="E230" s="15">
        <v>2019</v>
      </c>
      <c r="F230" s="15" t="s">
        <v>117</v>
      </c>
      <c r="G230" s="15">
        <v>5</v>
      </c>
      <c r="H230" s="51"/>
      <c r="I230" s="50">
        <f t="shared" si="9"/>
        <v>0</v>
      </c>
      <c r="J230" s="50">
        <f t="shared" si="10"/>
        <v>0</v>
      </c>
      <c r="K230" s="50">
        <f t="shared" si="11"/>
        <v>0</v>
      </c>
      <c r="L230" s="15"/>
      <c r="M230" s="15"/>
      <c r="N230" s="15"/>
      <c r="O230" s="15"/>
      <c r="P230" s="15"/>
      <c r="Q230" s="15"/>
      <c r="R230" s="15"/>
      <c r="S230" s="15"/>
    </row>
    <row r="231" spans="2:19" x14ac:dyDescent="0.3">
      <c r="B231" s="53">
        <v>2019</v>
      </c>
      <c r="C231" s="15" t="s">
        <v>187</v>
      </c>
      <c r="D231" s="15" t="s">
        <v>88</v>
      </c>
      <c r="E231" s="15">
        <v>2017</v>
      </c>
      <c r="F231" s="15" t="s">
        <v>82</v>
      </c>
      <c r="G231" s="15">
        <v>5</v>
      </c>
      <c r="H231" s="51">
        <v>161</v>
      </c>
      <c r="I231" s="50">
        <f t="shared" si="9"/>
        <v>0</v>
      </c>
      <c r="J231" s="50">
        <f t="shared" si="10"/>
        <v>0</v>
      </c>
      <c r="K231" s="50">
        <f t="shared" si="11"/>
        <v>161</v>
      </c>
      <c r="L231" s="15"/>
      <c r="M231" s="15"/>
      <c r="N231" s="15"/>
      <c r="O231" s="15"/>
      <c r="P231" s="15"/>
      <c r="Q231" s="15"/>
      <c r="R231" s="15"/>
      <c r="S231" s="15"/>
    </row>
    <row r="232" spans="2:19" x14ac:dyDescent="0.3">
      <c r="B232" s="53">
        <v>2019</v>
      </c>
      <c r="C232" s="15" t="s">
        <v>186</v>
      </c>
      <c r="D232" s="15" t="s">
        <v>88</v>
      </c>
      <c r="E232" s="15">
        <v>2017</v>
      </c>
      <c r="F232" s="15" t="s">
        <v>77</v>
      </c>
      <c r="G232" s="15">
        <v>5</v>
      </c>
      <c r="H232" s="51">
        <v>202</v>
      </c>
      <c r="I232" s="50">
        <f t="shared" si="9"/>
        <v>0</v>
      </c>
      <c r="J232" s="50">
        <f t="shared" si="10"/>
        <v>0</v>
      </c>
      <c r="K232" s="50">
        <f t="shared" si="11"/>
        <v>202</v>
      </c>
      <c r="L232" s="15"/>
      <c r="M232" s="15"/>
      <c r="N232" s="15"/>
      <c r="O232" s="15"/>
      <c r="P232" s="15"/>
      <c r="Q232" s="15"/>
      <c r="R232" s="15"/>
      <c r="S232" s="15"/>
    </row>
    <row r="233" spans="2:19" x14ac:dyDescent="0.3">
      <c r="B233" s="53">
        <v>2019</v>
      </c>
      <c r="C233" s="15" t="s">
        <v>185</v>
      </c>
      <c r="D233" s="15" t="s">
        <v>88</v>
      </c>
      <c r="E233" s="15">
        <v>2019</v>
      </c>
      <c r="F233" s="15" t="s">
        <v>90</v>
      </c>
      <c r="G233" s="15">
        <v>5</v>
      </c>
      <c r="H233" s="51">
        <v>670</v>
      </c>
      <c r="I233" s="50">
        <f t="shared" si="9"/>
        <v>0</v>
      </c>
      <c r="J233" s="50">
        <f t="shared" si="10"/>
        <v>0</v>
      </c>
      <c r="K233" s="50">
        <f t="shared" si="11"/>
        <v>670</v>
      </c>
      <c r="L233" s="15"/>
      <c r="M233" s="15"/>
      <c r="N233" s="15"/>
      <c r="O233" s="15"/>
      <c r="P233" s="15"/>
      <c r="Q233" s="15"/>
      <c r="R233" s="15"/>
      <c r="S233" s="15"/>
    </row>
    <row r="234" spans="2:19" x14ac:dyDescent="0.3">
      <c r="B234" s="53">
        <v>2019</v>
      </c>
      <c r="C234" s="15" t="s">
        <v>184</v>
      </c>
      <c r="D234" s="15" t="s">
        <v>183</v>
      </c>
      <c r="E234" s="15">
        <v>2019</v>
      </c>
      <c r="F234" s="15" t="s">
        <v>117</v>
      </c>
      <c r="G234" s="15">
        <v>5</v>
      </c>
      <c r="H234" s="51">
        <v>76</v>
      </c>
      <c r="I234" s="50">
        <f t="shared" si="9"/>
        <v>0</v>
      </c>
      <c r="J234" s="50">
        <f t="shared" si="10"/>
        <v>0</v>
      </c>
      <c r="K234" s="50">
        <f t="shared" si="11"/>
        <v>76</v>
      </c>
      <c r="L234" s="15"/>
      <c r="M234" s="15"/>
      <c r="N234" s="15"/>
      <c r="O234" s="15"/>
      <c r="P234" s="15"/>
      <c r="Q234" s="15"/>
      <c r="R234" s="15"/>
      <c r="S234" s="15"/>
    </row>
    <row r="235" spans="2:19" x14ac:dyDescent="0.3">
      <c r="B235" s="53">
        <v>2019</v>
      </c>
      <c r="C235" s="15" t="s">
        <v>182</v>
      </c>
      <c r="D235" s="15" t="s">
        <v>88</v>
      </c>
      <c r="E235" s="15">
        <v>2015</v>
      </c>
      <c r="F235" s="15" t="s">
        <v>90</v>
      </c>
      <c r="G235" s="15">
        <v>5</v>
      </c>
      <c r="H235" s="51">
        <v>164</v>
      </c>
      <c r="I235" s="50">
        <f t="shared" si="9"/>
        <v>0</v>
      </c>
      <c r="J235" s="50">
        <f t="shared" si="10"/>
        <v>0</v>
      </c>
      <c r="K235" s="50">
        <f t="shared" si="11"/>
        <v>164</v>
      </c>
      <c r="L235" s="15"/>
      <c r="M235" s="15"/>
      <c r="N235" s="15"/>
      <c r="O235" s="15"/>
      <c r="P235" s="15"/>
      <c r="Q235" s="15"/>
      <c r="R235" s="15"/>
      <c r="S235" s="15"/>
    </row>
    <row r="236" spans="2:19" x14ac:dyDescent="0.3">
      <c r="B236" s="53">
        <v>2019</v>
      </c>
      <c r="C236" s="15" t="s">
        <v>181</v>
      </c>
      <c r="D236" s="15" t="s">
        <v>180</v>
      </c>
      <c r="E236" s="15">
        <v>2014</v>
      </c>
      <c r="F236" s="15" t="s">
        <v>94</v>
      </c>
      <c r="G236" s="15">
        <v>4</v>
      </c>
      <c r="H236" s="51">
        <v>1761</v>
      </c>
      <c r="I236" s="50">
        <f t="shared" si="9"/>
        <v>0</v>
      </c>
      <c r="J236" s="50">
        <f t="shared" si="10"/>
        <v>1761</v>
      </c>
      <c r="K236" s="50">
        <f t="shared" si="11"/>
        <v>0</v>
      </c>
      <c r="L236" s="15"/>
      <c r="M236" s="15"/>
      <c r="N236" s="15"/>
      <c r="O236" s="15"/>
      <c r="P236" s="15"/>
      <c r="Q236" s="15"/>
      <c r="R236" s="15"/>
      <c r="S236" s="15"/>
    </row>
    <row r="237" spans="2:19" x14ac:dyDescent="0.3">
      <c r="B237" s="53">
        <v>2019</v>
      </c>
      <c r="C237" s="15" t="s">
        <v>179</v>
      </c>
      <c r="D237" s="15" t="s">
        <v>178</v>
      </c>
      <c r="E237" s="15">
        <v>2014</v>
      </c>
      <c r="F237" s="15" t="s">
        <v>94</v>
      </c>
      <c r="G237" s="15">
        <v>4</v>
      </c>
      <c r="H237" s="51">
        <v>2279</v>
      </c>
      <c r="I237" s="50">
        <f t="shared" si="9"/>
        <v>0</v>
      </c>
      <c r="J237" s="50">
        <f t="shared" si="10"/>
        <v>2279</v>
      </c>
      <c r="K237" s="50">
        <f t="shared" si="11"/>
        <v>0</v>
      </c>
      <c r="L237" s="15"/>
      <c r="M237" s="15"/>
      <c r="N237" s="15"/>
      <c r="O237" s="15"/>
      <c r="P237" s="15"/>
      <c r="Q237" s="15"/>
      <c r="R237" s="15"/>
      <c r="S237" s="15"/>
    </row>
    <row r="238" spans="2:19" x14ac:dyDescent="0.3">
      <c r="B238" s="53">
        <v>2019</v>
      </c>
      <c r="C238" s="15" t="s">
        <v>177</v>
      </c>
      <c r="D238" s="15" t="s">
        <v>176</v>
      </c>
      <c r="E238" s="15">
        <v>2019</v>
      </c>
      <c r="F238" s="15" t="s">
        <v>117</v>
      </c>
      <c r="G238" s="15">
        <v>5</v>
      </c>
      <c r="H238" s="51"/>
      <c r="I238" s="50">
        <f t="shared" si="9"/>
        <v>0</v>
      </c>
      <c r="J238" s="50">
        <f t="shared" si="10"/>
        <v>0</v>
      </c>
      <c r="K238" s="50">
        <f t="shared" si="11"/>
        <v>0</v>
      </c>
      <c r="L238" s="15"/>
      <c r="M238" s="15"/>
      <c r="N238" s="15"/>
      <c r="O238" s="15"/>
      <c r="P238" s="15"/>
      <c r="Q238" s="15"/>
      <c r="R238" s="15"/>
      <c r="S238" s="15"/>
    </row>
    <row r="239" spans="2:19" x14ac:dyDescent="0.3">
      <c r="B239" s="53">
        <v>2019</v>
      </c>
      <c r="C239" s="15" t="s">
        <v>175</v>
      </c>
      <c r="D239" s="15" t="s">
        <v>174</v>
      </c>
      <c r="E239" s="15">
        <v>2016</v>
      </c>
      <c r="F239" s="15" t="s">
        <v>117</v>
      </c>
      <c r="G239" s="15">
        <v>4</v>
      </c>
      <c r="H239" s="51"/>
      <c r="I239" s="50">
        <f t="shared" si="9"/>
        <v>0</v>
      </c>
      <c r="J239" s="50">
        <f t="shared" si="10"/>
        <v>0</v>
      </c>
      <c r="K239" s="50">
        <f t="shared" si="11"/>
        <v>0</v>
      </c>
      <c r="L239" s="15"/>
      <c r="M239" s="15"/>
      <c r="N239" s="15"/>
      <c r="O239" s="15"/>
      <c r="P239" s="15"/>
      <c r="Q239" s="15"/>
      <c r="R239" s="15"/>
      <c r="S239" s="15"/>
    </row>
    <row r="240" spans="2:19" x14ac:dyDescent="0.3">
      <c r="B240" s="53">
        <v>2019</v>
      </c>
      <c r="C240" s="15" t="s">
        <v>173</v>
      </c>
      <c r="D240" s="15" t="s">
        <v>88</v>
      </c>
      <c r="E240" s="15">
        <v>2016</v>
      </c>
      <c r="F240" s="15" t="s">
        <v>117</v>
      </c>
      <c r="G240" s="15">
        <v>4</v>
      </c>
      <c r="H240" s="51"/>
      <c r="I240" s="50">
        <f t="shared" si="9"/>
        <v>0</v>
      </c>
      <c r="J240" s="50">
        <f t="shared" si="10"/>
        <v>0</v>
      </c>
      <c r="K240" s="50">
        <f t="shared" si="11"/>
        <v>0</v>
      </c>
      <c r="L240" s="15"/>
      <c r="M240" s="15"/>
      <c r="N240" s="15"/>
      <c r="O240" s="15"/>
      <c r="P240" s="15"/>
      <c r="Q240" s="15"/>
      <c r="R240" s="15"/>
      <c r="S240" s="15"/>
    </row>
    <row r="241" spans="2:19" x14ac:dyDescent="0.3">
      <c r="B241" s="53">
        <v>2019</v>
      </c>
      <c r="C241" s="15" t="s">
        <v>172</v>
      </c>
      <c r="D241" s="15" t="s">
        <v>171</v>
      </c>
      <c r="E241" s="15">
        <v>2019</v>
      </c>
      <c r="F241" s="15" t="s">
        <v>82</v>
      </c>
      <c r="G241" s="15">
        <v>5</v>
      </c>
      <c r="H241" s="51"/>
      <c r="I241" s="50">
        <f t="shared" si="9"/>
        <v>0</v>
      </c>
      <c r="J241" s="50">
        <f t="shared" si="10"/>
        <v>0</v>
      </c>
      <c r="K241" s="50">
        <f t="shared" si="11"/>
        <v>0</v>
      </c>
      <c r="L241" s="15"/>
      <c r="M241" s="15"/>
      <c r="N241" s="15"/>
      <c r="O241" s="15"/>
      <c r="P241" s="15"/>
      <c r="Q241" s="15"/>
      <c r="R241" s="15"/>
      <c r="S241" s="15"/>
    </row>
    <row r="242" spans="2:19" x14ac:dyDescent="0.3">
      <c r="B242" s="53">
        <v>2019</v>
      </c>
      <c r="C242" s="15" t="s">
        <v>170</v>
      </c>
      <c r="D242" s="15" t="s">
        <v>88</v>
      </c>
      <c r="E242" s="15">
        <v>2017</v>
      </c>
      <c r="F242" s="15" t="s">
        <v>117</v>
      </c>
      <c r="G242" s="15">
        <v>5</v>
      </c>
      <c r="H242" s="51"/>
      <c r="I242" s="50">
        <f t="shared" si="9"/>
        <v>0</v>
      </c>
      <c r="J242" s="50">
        <f t="shared" si="10"/>
        <v>0</v>
      </c>
      <c r="K242" s="50">
        <f t="shared" si="11"/>
        <v>0</v>
      </c>
      <c r="L242" s="15"/>
      <c r="M242" s="15"/>
      <c r="N242" s="15"/>
      <c r="O242" s="15"/>
      <c r="P242" s="15"/>
      <c r="Q242" s="15"/>
      <c r="R242" s="15"/>
      <c r="S242" s="15"/>
    </row>
    <row r="243" spans="2:19" x14ac:dyDescent="0.3">
      <c r="B243" s="53">
        <v>2019</v>
      </c>
      <c r="C243" s="15" t="s">
        <v>169</v>
      </c>
      <c r="D243" s="15" t="s">
        <v>168</v>
      </c>
      <c r="E243" s="15">
        <v>2016</v>
      </c>
      <c r="F243" s="15" t="s">
        <v>117</v>
      </c>
      <c r="G243" s="15">
        <v>5</v>
      </c>
      <c r="H243" s="51"/>
      <c r="I243" s="50">
        <f t="shared" si="9"/>
        <v>0</v>
      </c>
      <c r="J243" s="50">
        <f t="shared" si="10"/>
        <v>0</v>
      </c>
      <c r="K243" s="50">
        <f t="shared" si="11"/>
        <v>0</v>
      </c>
      <c r="L243" s="15"/>
      <c r="M243" s="15"/>
      <c r="N243" s="15"/>
      <c r="O243" s="15"/>
      <c r="P243" s="15"/>
      <c r="Q243" s="15"/>
      <c r="R243" s="15"/>
      <c r="S243" s="15"/>
    </row>
    <row r="244" spans="2:19" x14ac:dyDescent="0.3">
      <c r="B244" s="53">
        <v>2019</v>
      </c>
      <c r="C244" s="15" t="s">
        <v>167</v>
      </c>
      <c r="D244" s="15" t="s">
        <v>88</v>
      </c>
      <c r="E244" s="15">
        <v>2014</v>
      </c>
      <c r="F244" s="15" t="s">
        <v>90</v>
      </c>
      <c r="G244" s="15">
        <v>5</v>
      </c>
      <c r="H244" s="51"/>
      <c r="I244" s="50">
        <f t="shared" si="9"/>
        <v>0</v>
      </c>
      <c r="J244" s="50">
        <f t="shared" si="10"/>
        <v>0</v>
      </c>
      <c r="K244" s="50">
        <f t="shared" si="11"/>
        <v>0</v>
      </c>
      <c r="L244" s="15"/>
      <c r="M244" s="15"/>
      <c r="N244" s="15"/>
      <c r="O244" s="15"/>
      <c r="P244" s="15"/>
      <c r="Q244" s="15"/>
      <c r="R244" s="15"/>
      <c r="S244" s="15"/>
    </row>
    <row r="245" spans="2:19" x14ac:dyDescent="0.3">
      <c r="B245" s="53">
        <v>2019</v>
      </c>
      <c r="C245" s="15" t="s">
        <v>166</v>
      </c>
      <c r="D245" s="15" t="s">
        <v>88</v>
      </c>
      <c r="E245" s="15">
        <v>2017</v>
      </c>
      <c r="F245" s="15" t="s">
        <v>117</v>
      </c>
      <c r="G245" s="15">
        <v>5</v>
      </c>
      <c r="H245" s="51"/>
      <c r="I245" s="50">
        <f t="shared" si="9"/>
        <v>0</v>
      </c>
      <c r="J245" s="50">
        <f t="shared" si="10"/>
        <v>0</v>
      </c>
      <c r="K245" s="50">
        <f t="shared" si="11"/>
        <v>0</v>
      </c>
      <c r="L245" s="15"/>
      <c r="M245" s="15"/>
      <c r="N245" s="15"/>
      <c r="O245" s="15"/>
      <c r="P245" s="15"/>
      <c r="Q245" s="15"/>
      <c r="R245" s="15"/>
      <c r="S245" s="15"/>
    </row>
    <row r="246" spans="2:19" x14ac:dyDescent="0.3">
      <c r="B246" s="53">
        <v>2019</v>
      </c>
      <c r="C246" s="15" t="s">
        <v>165</v>
      </c>
      <c r="D246" s="15" t="s">
        <v>164</v>
      </c>
      <c r="E246" s="15">
        <v>2016</v>
      </c>
      <c r="F246" s="15" t="s">
        <v>94</v>
      </c>
      <c r="G246" s="15">
        <v>4</v>
      </c>
      <c r="H246" s="51">
        <v>15</v>
      </c>
      <c r="I246" s="50">
        <f t="shared" si="9"/>
        <v>0</v>
      </c>
      <c r="J246" s="50">
        <f t="shared" si="10"/>
        <v>15</v>
      </c>
      <c r="K246" s="50">
        <f t="shared" si="11"/>
        <v>0</v>
      </c>
      <c r="L246" s="15"/>
      <c r="M246" s="15"/>
      <c r="N246" s="15"/>
      <c r="O246" s="15"/>
      <c r="P246" s="15"/>
      <c r="Q246" s="15"/>
      <c r="R246" s="15"/>
      <c r="S246" s="15"/>
    </row>
    <row r="247" spans="2:19" x14ac:dyDescent="0.3">
      <c r="B247" s="53">
        <v>2019</v>
      </c>
      <c r="C247" s="15" t="s">
        <v>163</v>
      </c>
      <c r="D247" s="15" t="s">
        <v>162</v>
      </c>
      <c r="E247" s="15">
        <v>2014</v>
      </c>
      <c r="F247" s="15" t="s">
        <v>94</v>
      </c>
      <c r="G247" s="15">
        <v>3</v>
      </c>
      <c r="H247" s="51">
        <v>30</v>
      </c>
      <c r="I247" s="50">
        <f t="shared" si="9"/>
        <v>30</v>
      </c>
      <c r="J247" s="50">
        <f t="shared" si="10"/>
        <v>0</v>
      </c>
      <c r="K247" s="50">
        <f t="shared" si="11"/>
        <v>0</v>
      </c>
      <c r="L247" s="15"/>
      <c r="M247" s="15"/>
      <c r="N247" s="15"/>
      <c r="O247" s="15"/>
      <c r="P247" s="15"/>
      <c r="Q247" s="15"/>
      <c r="R247" s="15"/>
      <c r="S247" s="15"/>
    </row>
    <row r="248" spans="2:19" x14ac:dyDescent="0.3">
      <c r="B248" s="53">
        <v>2019</v>
      </c>
      <c r="C248" s="15" t="s">
        <v>161</v>
      </c>
      <c r="D248" s="15" t="s">
        <v>160</v>
      </c>
      <c r="E248" s="15">
        <v>2016</v>
      </c>
      <c r="F248" s="15" t="s">
        <v>94</v>
      </c>
      <c r="G248" s="15">
        <v>5</v>
      </c>
      <c r="H248" s="51">
        <v>45</v>
      </c>
      <c r="I248" s="50">
        <f t="shared" si="9"/>
        <v>0</v>
      </c>
      <c r="J248" s="50">
        <f t="shared" si="10"/>
        <v>0</v>
      </c>
      <c r="K248" s="50">
        <f t="shared" si="11"/>
        <v>45</v>
      </c>
      <c r="L248" s="15"/>
      <c r="M248" s="15"/>
      <c r="N248" s="15"/>
      <c r="O248" s="15"/>
      <c r="P248" s="15"/>
      <c r="Q248" s="15"/>
      <c r="R248" s="15"/>
      <c r="S248" s="15"/>
    </row>
    <row r="249" spans="2:19" x14ac:dyDescent="0.3">
      <c r="B249" s="53">
        <v>2019</v>
      </c>
      <c r="C249" s="15" t="s">
        <v>159</v>
      </c>
      <c r="D249" s="15" t="s">
        <v>158</v>
      </c>
      <c r="E249" s="15">
        <v>2018</v>
      </c>
      <c r="F249" s="15" t="s">
        <v>94</v>
      </c>
      <c r="G249" s="15">
        <v>3</v>
      </c>
      <c r="H249" s="51">
        <v>58</v>
      </c>
      <c r="I249" s="50">
        <f t="shared" si="9"/>
        <v>58</v>
      </c>
      <c r="J249" s="50">
        <f t="shared" si="10"/>
        <v>0</v>
      </c>
      <c r="K249" s="50">
        <f t="shared" si="11"/>
        <v>0</v>
      </c>
      <c r="L249" s="15"/>
      <c r="M249" s="15"/>
      <c r="N249" s="15"/>
      <c r="O249" s="15"/>
      <c r="P249" s="15"/>
      <c r="Q249" s="15"/>
      <c r="R249" s="15"/>
      <c r="S249" s="15"/>
    </row>
    <row r="250" spans="2:19" x14ac:dyDescent="0.3">
      <c r="B250" s="53">
        <v>2019</v>
      </c>
      <c r="C250" s="15" t="s">
        <v>157</v>
      </c>
      <c r="D250" s="15" t="s">
        <v>156</v>
      </c>
      <c r="E250" s="15">
        <v>2017</v>
      </c>
      <c r="F250" s="15" t="s">
        <v>94</v>
      </c>
      <c r="G250" s="15">
        <v>4</v>
      </c>
      <c r="H250" s="51">
        <v>95</v>
      </c>
      <c r="I250" s="50">
        <f t="shared" si="9"/>
        <v>0</v>
      </c>
      <c r="J250" s="50">
        <f t="shared" si="10"/>
        <v>95</v>
      </c>
      <c r="K250" s="50">
        <f t="shared" si="11"/>
        <v>0</v>
      </c>
      <c r="L250" s="15"/>
      <c r="M250" s="15"/>
      <c r="N250" s="15"/>
      <c r="O250" s="15"/>
      <c r="P250" s="15"/>
      <c r="Q250" s="15"/>
      <c r="R250" s="15"/>
      <c r="S250" s="15"/>
    </row>
    <row r="251" spans="2:19" x14ac:dyDescent="0.3">
      <c r="B251" s="53">
        <v>2019</v>
      </c>
      <c r="C251" s="15" t="s">
        <v>155</v>
      </c>
      <c r="D251" s="15" t="s">
        <v>88</v>
      </c>
      <c r="E251" s="15">
        <v>2013</v>
      </c>
      <c r="F251" s="15" t="s">
        <v>117</v>
      </c>
      <c r="G251" s="15">
        <v>5</v>
      </c>
      <c r="H251" s="51">
        <v>51</v>
      </c>
      <c r="I251" s="50">
        <f t="shared" si="9"/>
        <v>0</v>
      </c>
      <c r="J251" s="50">
        <f t="shared" si="10"/>
        <v>0</v>
      </c>
      <c r="K251" s="50">
        <f t="shared" si="11"/>
        <v>51</v>
      </c>
      <c r="L251" s="15"/>
      <c r="M251" s="15"/>
      <c r="N251" s="15"/>
      <c r="O251" s="15"/>
      <c r="P251" s="15"/>
      <c r="Q251" s="15"/>
      <c r="R251" s="15"/>
      <c r="S251" s="15"/>
    </row>
    <row r="252" spans="2:19" x14ac:dyDescent="0.3">
      <c r="B252" s="53">
        <v>2019</v>
      </c>
      <c r="C252" s="15" t="s">
        <v>154</v>
      </c>
      <c r="D252" s="15" t="s">
        <v>153</v>
      </c>
      <c r="E252" s="15">
        <v>2015</v>
      </c>
      <c r="F252" s="15" t="s">
        <v>94</v>
      </c>
      <c r="G252" s="15">
        <v>5</v>
      </c>
      <c r="H252" s="51">
        <v>174</v>
      </c>
      <c r="I252" s="50">
        <f t="shared" si="9"/>
        <v>0</v>
      </c>
      <c r="J252" s="50">
        <f t="shared" si="10"/>
        <v>0</v>
      </c>
      <c r="K252" s="50">
        <f t="shared" si="11"/>
        <v>174</v>
      </c>
      <c r="L252" s="15"/>
      <c r="M252" s="15"/>
      <c r="N252" s="15"/>
      <c r="O252" s="15"/>
      <c r="P252" s="15"/>
      <c r="Q252" s="15"/>
      <c r="R252" s="15"/>
      <c r="S252" s="15"/>
    </row>
    <row r="253" spans="2:19" x14ac:dyDescent="0.3">
      <c r="B253" s="53">
        <v>2019</v>
      </c>
      <c r="C253" s="15" t="s">
        <v>152</v>
      </c>
      <c r="D253" s="15" t="s">
        <v>151</v>
      </c>
      <c r="E253" s="15">
        <v>2019</v>
      </c>
      <c r="F253" s="15" t="s">
        <v>90</v>
      </c>
      <c r="G253" s="15">
        <v>5</v>
      </c>
      <c r="H253" s="51">
        <v>1543</v>
      </c>
      <c r="I253" s="50">
        <f t="shared" si="9"/>
        <v>0</v>
      </c>
      <c r="J253" s="50">
        <f t="shared" si="10"/>
        <v>0</v>
      </c>
      <c r="K253" s="50">
        <f t="shared" si="11"/>
        <v>1543</v>
      </c>
      <c r="L253" s="15"/>
      <c r="M253" s="15"/>
      <c r="N253" s="15"/>
      <c r="O253" s="15"/>
      <c r="P253" s="15"/>
      <c r="Q253" s="15"/>
      <c r="R253" s="15"/>
      <c r="S253" s="15"/>
    </row>
    <row r="254" spans="2:19" x14ac:dyDescent="0.3">
      <c r="B254" s="53">
        <v>2019</v>
      </c>
      <c r="C254" s="15" t="s">
        <v>150</v>
      </c>
      <c r="D254" s="15" t="s">
        <v>88</v>
      </c>
      <c r="E254" s="15">
        <v>2014</v>
      </c>
      <c r="F254" s="15" t="s">
        <v>85</v>
      </c>
      <c r="G254" s="15">
        <v>5</v>
      </c>
      <c r="H254" s="51">
        <v>243</v>
      </c>
      <c r="I254" s="50">
        <f t="shared" si="9"/>
        <v>0</v>
      </c>
      <c r="J254" s="50">
        <f t="shared" si="10"/>
        <v>0</v>
      </c>
      <c r="K254" s="50">
        <f t="shared" si="11"/>
        <v>243</v>
      </c>
      <c r="L254" s="15"/>
      <c r="M254" s="15"/>
      <c r="N254" s="15"/>
      <c r="O254" s="15"/>
      <c r="P254" s="15"/>
      <c r="Q254" s="15"/>
      <c r="R254" s="15"/>
      <c r="S254" s="15"/>
    </row>
    <row r="255" spans="2:19" x14ac:dyDescent="0.3">
      <c r="B255" s="53">
        <v>2019</v>
      </c>
      <c r="C255" s="15" t="s">
        <v>149</v>
      </c>
      <c r="D255" s="15" t="s">
        <v>148</v>
      </c>
      <c r="E255" s="15">
        <v>2019</v>
      </c>
      <c r="F255" s="15" t="s">
        <v>77</v>
      </c>
      <c r="G255" s="15">
        <v>5</v>
      </c>
      <c r="H255" s="51">
        <v>17</v>
      </c>
      <c r="I255" s="50">
        <f t="shared" si="9"/>
        <v>0</v>
      </c>
      <c r="J255" s="50">
        <f t="shared" si="10"/>
        <v>0</v>
      </c>
      <c r="K255" s="50">
        <f t="shared" si="11"/>
        <v>17</v>
      </c>
      <c r="L255" s="15"/>
      <c r="M255" s="15"/>
      <c r="N255" s="15"/>
      <c r="O255" s="15"/>
      <c r="P255" s="15"/>
      <c r="Q255" s="15"/>
      <c r="R255" s="15"/>
      <c r="S255" s="15"/>
    </row>
    <row r="256" spans="2:19" x14ac:dyDescent="0.3">
      <c r="B256" s="53">
        <v>2019</v>
      </c>
      <c r="C256" s="15" t="s">
        <v>147</v>
      </c>
      <c r="D256" s="15" t="s">
        <v>88</v>
      </c>
      <c r="E256" s="15">
        <v>2013</v>
      </c>
      <c r="F256" s="15" t="s">
        <v>117</v>
      </c>
      <c r="G256" s="15">
        <v>5</v>
      </c>
      <c r="H256" s="51">
        <v>219</v>
      </c>
      <c r="I256" s="50">
        <f t="shared" si="9"/>
        <v>0</v>
      </c>
      <c r="J256" s="50">
        <f t="shared" si="10"/>
        <v>0</v>
      </c>
      <c r="K256" s="50">
        <f t="shared" si="11"/>
        <v>219</v>
      </c>
      <c r="L256" s="15"/>
      <c r="M256" s="15"/>
      <c r="N256" s="15"/>
      <c r="O256" s="15"/>
      <c r="P256" s="15"/>
      <c r="Q256" s="15"/>
      <c r="R256" s="15"/>
      <c r="S256" s="15"/>
    </row>
    <row r="257" spans="2:19" x14ac:dyDescent="0.3">
      <c r="B257" s="53">
        <v>2019</v>
      </c>
      <c r="C257" s="15" t="s">
        <v>146</v>
      </c>
      <c r="D257" s="15" t="s">
        <v>145</v>
      </c>
      <c r="E257" s="15">
        <v>2015</v>
      </c>
      <c r="F257" s="15" t="s">
        <v>90</v>
      </c>
      <c r="G257" s="15">
        <v>5</v>
      </c>
      <c r="H257" s="51">
        <v>6</v>
      </c>
      <c r="I257" s="50">
        <f t="shared" si="9"/>
        <v>0</v>
      </c>
      <c r="J257" s="50">
        <f t="shared" si="10"/>
        <v>0</v>
      </c>
      <c r="K257" s="50">
        <f t="shared" si="11"/>
        <v>6</v>
      </c>
      <c r="L257" s="15"/>
      <c r="M257" s="15"/>
      <c r="N257" s="15"/>
      <c r="O257" s="15"/>
      <c r="P257" s="15"/>
      <c r="Q257" s="15"/>
      <c r="R257" s="15"/>
      <c r="S257" s="15"/>
    </row>
    <row r="258" spans="2:19" x14ac:dyDescent="0.3">
      <c r="B258" s="53">
        <v>2019</v>
      </c>
      <c r="C258" s="15" t="s">
        <v>144</v>
      </c>
      <c r="D258" s="15" t="s">
        <v>143</v>
      </c>
      <c r="E258" s="15">
        <v>2017</v>
      </c>
      <c r="F258" s="15" t="s">
        <v>94</v>
      </c>
      <c r="G258" s="15">
        <v>4</v>
      </c>
      <c r="H258" s="51">
        <v>222</v>
      </c>
      <c r="I258" s="50">
        <f t="shared" si="9"/>
        <v>0</v>
      </c>
      <c r="J258" s="50">
        <f t="shared" si="10"/>
        <v>222</v>
      </c>
      <c r="K258" s="50">
        <f t="shared" si="11"/>
        <v>0</v>
      </c>
      <c r="L258" s="15"/>
      <c r="M258" s="15"/>
      <c r="N258" s="15"/>
      <c r="O258" s="15"/>
      <c r="P258" s="15"/>
      <c r="Q258" s="15"/>
      <c r="R258" s="15"/>
      <c r="S258" s="15"/>
    </row>
    <row r="259" spans="2:19" x14ac:dyDescent="0.3">
      <c r="B259" s="53">
        <v>2019</v>
      </c>
      <c r="C259" s="15" t="s">
        <v>142</v>
      </c>
      <c r="D259" s="15" t="s">
        <v>141</v>
      </c>
      <c r="E259" s="15">
        <v>2017</v>
      </c>
      <c r="F259" s="15" t="s">
        <v>82</v>
      </c>
      <c r="G259" s="15">
        <v>5</v>
      </c>
      <c r="H259" s="51">
        <v>712</v>
      </c>
      <c r="I259" s="50">
        <f t="shared" si="9"/>
        <v>0</v>
      </c>
      <c r="J259" s="50">
        <f t="shared" si="10"/>
        <v>0</v>
      </c>
      <c r="K259" s="50">
        <f t="shared" si="11"/>
        <v>712</v>
      </c>
      <c r="L259" s="15"/>
      <c r="M259" s="15"/>
      <c r="N259" s="15"/>
      <c r="O259" s="15"/>
      <c r="P259" s="15"/>
      <c r="Q259" s="15"/>
      <c r="R259" s="15"/>
      <c r="S259" s="15"/>
    </row>
    <row r="260" spans="2:19" x14ac:dyDescent="0.3">
      <c r="B260" s="53">
        <v>2019</v>
      </c>
      <c r="C260" s="15" t="s">
        <v>140</v>
      </c>
      <c r="D260" s="15" t="s">
        <v>88</v>
      </c>
      <c r="E260" s="15">
        <v>2019</v>
      </c>
      <c r="F260" s="15" t="s">
        <v>117</v>
      </c>
      <c r="G260" s="15">
        <v>5</v>
      </c>
      <c r="H260" s="51">
        <v>2379</v>
      </c>
      <c r="I260" s="50">
        <f t="shared" si="9"/>
        <v>0</v>
      </c>
      <c r="J260" s="50">
        <f t="shared" si="10"/>
        <v>0</v>
      </c>
      <c r="K260" s="50">
        <f t="shared" si="11"/>
        <v>2379</v>
      </c>
      <c r="L260" s="15"/>
      <c r="M260" s="15"/>
      <c r="N260" s="15"/>
      <c r="O260" s="15"/>
      <c r="P260" s="15"/>
      <c r="Q260" s="15"/>
      <c r="R260" s="15"/>
      <c r="S260" s="15"/>
    </row>
    <row r="261" spans="2:19" x14ac:dyDescent="0.3">
      <c r="B261" s="53">
        <v>2019</v>
      </c>
      <c r="C261" s="15" t="s">
        <v>139</v>
      </c>
      <c r="D261" s="15" t="s">
        <v>138</v>
      </c>
      <c r="E261" s="15">
        <v>2016</v>
      </c>
      <c r="F261" s="15" t="s">
        <v>137</v>
      </c>
      <c r="G261" s="15">
        <v>5</v>
      </c>
      <c r="H261" s="51"/>
      <c r="I261" s="50">
        <f t="shared" ref="I261:I291" si="12">IF(G261&lt;4,H261,0)</f>
        <v>0</v>
      </c>
      <c r="J261" s="50">
        <f t="shared" ref="J261:J291" si="13">IF(G261=4,H261,0)</f>
        <v>0</v>
      </c>
      <c r="K261" s="50">
        <f t="shared" ref="K261:K291" si="14">IF(G261=5,H261,0)</f>
        <v>0</v>
      </c>
      <c r="L261" s="15"/>
      <c r="M261" s="15"/>
      <c r="N261" s="15"/>
      <c r="O261" s="15"/>
      <c r="P261" s="15"/>
      <c r="Q261" s="15"/>
      <c r="R261" s="15"/>
      <c r="S261" s="15"/>
    </row>
    <row r="262" spans="2:19" x14ac:dyDescent="0.3">
      <c r="B262" s="53">
        <v>2019</v>
      </c>
      <c r="C262" s="15" t="s">
        <v>136</v>
      </c>
      <c r="D262" s="15" t="s">
        <v>135</v>
      </c>
      <c r="E262" s="15">
        <v>2016</v>
      </c>
      <c r="F262" s="15" t="s">
        <v>90</v>
      </c>
      <c r="G262" s="15">
        <v>5</v>
      </c>
      <c r="H262" s="51">
        <v>1</v>
      </c>
      <c r="I262" s="50">
        <f t="shared" si="12"/>
        <v>0</v>
      </c>
      <c r="J262" s="50">
        <f t="shared" si="13"/>
        <v>0</v>
      </c>
      <c r="K262" s="50">
        <f t="shared" si="14"/>
        <v>1</v>
      </c>
      <c r="L262" s="15"/>
      <c r="M262" s="15"/>
      <c r="N262" s="15"/>
      <c r="O262" s="15"/>
      <c r="P262" s="15"/>
      <c r="Q262" s="15"/>
      <c r="R262" s="15"/>
      <c r="S262" s="15"/>
    </row>
    <row r="263" spans="2:19" x14ac:dyDescent="0.3">
      <c r="B263" s="53">
        <v>2019</v>
      </c>
      <c r="C263" s="15" t="s">
        <v>134</v>
      </c>
      <c r="D263" s="15" t="s">
        <v>88</v>
      </c>
      <c r="E263" s="15">
        <v>2015</v>
      </c>
      <c r="F263" s="15" t="s">
        <v>133</v>
      </c>
      <c r="G263" s="15">
        <v>5</v>
      </c>
      <c r="H263" s="51"/>
      <c r="I263" s="50">
        <f t="shared" si="12"/>
        <v>0</v>
      </c>
      <c r="J263" s="50">
        <f t="shared" si="13"/>
        <v>0</v>
      </c>
      <c r="K263" s="50">
        <f t="shared" si="14"/>
        <v>0</v>
      </c>
      <c r="L263" s="15"/>
      <c r="M263" s="15"/>
      <c r="N263" s="15"/>
      <c r="O263" s="15"/>
      <c r="P263" s="15"/>
      <c r="Q263" s="15"/>
      <c r="R263" s="15"/>
      <c r="S263" s="15"/>
    </row>
    <row r="264" spans="2:19" x14ac:dyDescent="0.3">
      <c r="B264" s="53">
        <v>2019</v>
      </c>
      <c r="C264" s="15" t="s">
        <v>132</v>
      </c>
      <c r="D264" s="15" t="s">
        <v>88</v>
      </c>
      <c r="E264" s="15">
        <v>2018</v>
      </c>
      <c r="F264" s="15" t="s">
        <v>101</v>
      </c>
      <c r="G264" s="15">
        <v>4</v>
      </c>
      <c r="H264" s="51"/>
      <c r="I264" s="50">
        <f t="shared" si="12"/>
        <v>0</v>
      </c>
      <c r="J264" s="50">
        <f t="shared" si="13"/>
        <v>0</v>
      </c>
      <c r="K264" s="50">
        <f t="shared" si="14"/>
        <v>0</v>
      </c>
      <c r="L264" s="15"/>
      <c r="M264" s="15"/>
      <c r="N264" s="15"/>
      <c r="O264" s="15"/>
      <c r="P264" s="15"/>
      <c r="Q264" s="15"/>
      <c r="R264" s="15"/>
      <c r="S264" s="15"/>
    </row>
    <row r="265" spans="2:19" x14ac:dyDescent="0.3">
      <c r="B265" s="53">
        <v>2019</v>
      </c>
      <c r="C265" s="15" t="s">
        <v>131</v>
      </c>
      <c r="D265" s="15" t="s">
        <v>130</v>
      </c>
      <c r="E265" s="15">
        <v>2019</v>
      </c>
      <c r="F265" s="15" t="s">
        <v>82</v>
      </c>
      <c r="G265" s="15">
        <v>5</v>
      </c>
      <c r="H265" s="51">
        <v>541</v>
      </c>
      <c r="I265" s="50">
        <f t="shared" si="12"/>
        <v>0</v>
      </c>
      <c r="J265" s="50">
        <f t="shared" si="13"/>
        <v>0</v>
      </c>
      <c r="K265" s="50">
        <f t="shared" si="14"/>
        <v>541</v>
      </c>
      <c r="L265" s="15"/>
      <c r="M265" s="15"/>
      <c r="N265" s="15"/>
      <c r="O265" s="15"/>
      <c r="P265" s="15"/>
      <c r="Q265" s="15"/>
      <c r="R265" s="15"/>
      <c r="S265" s="15"/>
    </row>
    <row r="266" spans="2:19" x14ac:dyDescent="0.3">
      <c r="B266" s="53">
        <v>2019</v>
      </c>
      <c r="C266" s="15" t="s">
        <v>128</v>
      </c>
      <c r="D266" s="15" t="s">
        <v>129</v>
      </c>
      <c r="E266" s="15">
        <v>2017</v>
      </c>
      <c r="F266" s="15" t="s">
        <v>94</v>
      </c>
      <c r="G266" s="15">
        <v>5</v>
      </c>
      <c r="H266" s="51">
        <v>677</v>
      </c>
      <c r="I266" s="50">
        <f t="shared" si="12"/>
        <v>0</v>
      </c>
      <c r="J266" s="50">
        <f t="shared" si="13"/>
        <v>0</v>
      </c>
      <c r="K266" s="50">
        <f t="shared" si="14"/>
        <v>677</v>
      </c>
      <c r="L266" s="15"/>
      <c r="M266" s="15"/>
      <c r="N266" s="15"/>
      <c r="O266" s="15"/>
      <c r="P266" s="15"/>
      <c r="Q266" s="15"/>
      <c r="R266" s="15"/>
      <c r="S266" s="15"/>
    </row>
    <row r="267" spans="2:19" x14ac:dyDescent="0.3">
      <c r="B267" s="53">
        <v>2019</v>
      </c>
      <c r="C267" s="15" t="s">
        <v>128</v>
      </c>
      <c r="D267" s="15" t="s">
        <v>127</v>
      </c>
      <c r="E267" s="15">
        <v>2020</v>
      </c>
      <c r="F267" s="15" t="s">
        <v>117</v>
      </c>
      <c r="G267" s="15">
        <v>5</v>
      </c>
      <c r="H267" s="51"/>
      <c r="I267" s="50">
        <f t="shared" si="12"/>
        <v>0</v>
      </c>
      <c r="J267" s="50">
        <f t="shared" si="13"/>
        <v>0</v>
      </c>
      <c r="K267" s="50">
        <f t="shared" si="14"/>
        <v>0</v>
      </c>
      <c r="L267" s="15"/>
      <c r="M267" s="15"/>
      <c r="N267" s="15"/>
      <c r="O267" s="15"/>
      <c r="P267" s="15"/>
      <c r="Q267" s="15"/>
      <c r="R267" s="15"/>
      <c r="S267" s="15"/>
    </row>
    <row r="268" spans="2:19" x14ac:dyDescent="0.3">
      <c r="B268" s="53">
        <v>2019</v>
      </c>
      <c r="C268" s="15" t="s">
        <v>126</v>
      </c>
      <c r="D268" s="15" t="s">
        <v>125</v>
      </c>
      <c r="E268" s="15">
        <v>2017</v>
      </c>
      <c r="F268" s="15" t="s">
        <v>85</v>
      </c>
      <c r="G268" s="15">
        <v>5</v>
      </c>
      <c r="H268" s="51">
        <v>408</v>
      </c>
      <c r="I268" s="50">
        <f t="shared" si="12"/>
        <v>0</v>
      </c>
      <c r="J268" s="50">
        <f t="shared" si="13"/>
        <v>0</v>
      </c>
      <c r="K268" s="50">
        <f t="shared" si="14"/>
        <v>408</v>
      </c>
      <c r="L268" s="15"/>
      <c r="M268" s="15"/>
      <c r="N268" s="15"/>
      <c r="O268" s="15"/>
      <c r="P268" s="15"/>
      <c r="Q268" s="15"/>
      <c r="R268" s="15"/>
      <c r="S268" s="15"/>
    </row>
    <row r="269" spans="2:19" x14ac:dyDescent="0.3">
      <c r="B269" s="53">
        <v>2019</v>
      </c>
      <c r="C269" s="15" t="s">
        <v>124</v>
      </c>
      <c r="D269" s="15" t="s">
        <v>123</v>
      </c>
      <c r="E269" s="15">
        <v>2015</v>
      </c>
      <c r="F269" s="15" t="s">
        <v>101</v>
      </c>
      <c r="G269" s="15">
        <v>4</v>
      </c>
      <c r="H269" s="51">
        <v>39</v>
      </c>
      <c r="I269" s="50">
        <f t="shared" si="12"/>
        <v>0</v>
      </c>
      <c r="J269" s="50">
        <f t="shared" si="13"/>
        <v>39</v>
      </c>
      <c r="K269" s="50">
        <f t="shared" si="14"/>
        <v>0</v>
      </c>
      <c r="L269" s="15"/>
      <c r="M269" s="15"/>
      <c r="N269" s="15"/>
      <c r="O269" s="15"/>
      <c r="P269" s="15"/>
      <c r="Q269" s="15"/>
      <c r="R269" s="15"/>
      <c r="S269" s="15"/>
    </row>
    <row r="270" spans="2:19" x14ac:dyDescent="0.3">
      <c r="B270" s="53">
        <v>2019</v>
      </c>
      <c r="C270" s="15" t="s">
        <v>122</v>
      </c>
      <c r="D270" s="15" t="s">
        <v>121</v>
      </c>
      <c r="E270" s="15">
        <v>2019</v>
      </c>
      <c r="F270" s="15" t="s">
        <v>117</v>
      </c>
      <c r="G270" s="15">
        <v>5</v>
      </c>
      <c r="H270" s="51"/>
      <c r="I270" s="50">
        <f t="shared" si="12"/>
        <v>0</v>
      </c>
      <c r="J270" s="50">
        <f t="shared" si="13"/>
        <v>0</v>
      </c>
      <c r="K270" s="50">
        <f t="shared" si="14"/>
        <v>0</v>
      </c>
      <c r="L270" s="15"/>
      <c r="M270" s="15"/>
      <c r="N270" s="15"/>
      <c r="O270" s="15"/>
      <c r="P270" s="15"/>
      <c r="Q270" s="15"/>
      <c r="R270" s="15"/>
      <c r="S270" s="15"/>
    </row>
    <row r="271" spans="2:19" x14ac:dyDescent="0.3">
      <c r="B271" s="53">
        <v>2019</v>
      </c>
      <c r="C271" s="15" t="s">
        <v>120</v>
      </c>
      <c r="D271" s="15" t="s">
        <v>88</v>
      </c>
      <c r="E271" s="15">
        <v>2014</v>
      </c>
      <c r="F271" s="15" t="s">
        <v>101</v>
      </c>
      <c r="G271" s="15">
        <v>5</v>
      </c>
      <c r="H271" s="51">
        <v>1</v>
      </c>
      <c r="I271" s="50">
        <f t="shared" si="12"/>
        <v>0</v>
      </c>
      <c r="J271" s="50">
        <f t="shared" si="13"/>
        <v>0</v>
      </c>
      <c r="K271" s="50">
        <f t="shared" si="14"/>
        <v>1</v>
      </c>
      <c r="L271" s="15"/>
      <c r="M271" s="15"/>
      <c r="N271" s="15"/>
      <c r="O271" s="15"/>
      <c r="P271" s="15"/>
      <c r="Q271" s="15"/>
      <c r="R271" s="15"/>
      <c r="S271" s="15"/>
    </row>
    <row r="272" spans="2:19" x14ac:dyDescent="0.3">
      <c r="B272" s="53">
        <v>2019</v>
      </c>
      <c r="C272" s="15" t="s">
        <v>119</v>
      </c>
      <c r="D272" s="15" t="s">
        <v>118</v>
      </c>
      <c r="E272" s="15">
        <v>2020</v>
      </c>
      <c r="F272" s="15" t="s">
        <v>117</v>
      </c>
      <c r="G272" s="15">
        <v>5</v>
      </c>
      <c r="H272" s="51"/>
      <c r="I272" s="50">
        <f t="shared" si="12"/>
        <v>0</v>
      </c>
      <c r="J272" s="50">
        <f t="shared" si="13"/>
        <v>0</v>
      </c>
      <c r="K272" s="50">
        <f t="shared" si="14"/>
        <v>0</v>
      </c>
      <c r="L272" s="15"/>
      <c r="M272" s="15"/>
      <c r="N272" s="15"/>
      <c r="O272" s="15"/>
      <c r="P272" s="15"/>
      <c r="Q272" s="15"/>
      <c r="R272" s="15"/>
      <c r="S272" s="15"/>
    </row>
    <row r="273" spans="2:19" x14ac:dyDescent="0.3">
      <c r="B273" s="53">
        <v>2019</v>
      </c>
      <c r="C273" s="15" t="s">
        <v>116</v>
      </c>
      <c r="D273" s="15" t="s">
        <v>115</v>
      </c>
      <c r="E273" s="15">
        <v>2021</v>
      </c>
      <c r="F273" s="15" t="s">
        <v>82</v>
      </c>
      <c r="G273" s="15">
        <v>5</v>
      </c>
      <c r="H273" s="51"/>
      <c r="I273" s="50">
        <f t="shared" si="12"/>
        <v>0</v>
      </c>
      <c r="J273" s="50">
        <f t="shared" si="13"/>
        <v>0</v>
      </c>
      <c r="K273" s="50">
        <f t="shared" si="14"/>
        <v>0</v>
      </c>
      <c r="L273" s="15"/>
      <c r="M273" s="15"/>
      <c r="N273" s="15"/>
      <c r="O273" s="15"/>
      <c r="P273" s="15"/>
      <c r="Q273" s="15"/>
      <c r="R273" s="15"/>
      <c r="S273" s="15"/>
    </row>
    <row r="274" spans="2:19" x14ac:dyDescent="0.3">
      <c r="B274" s="53">
        <v>2019</v>
      </c>
      <c r="C274" s="15" t="s">
        <v>114</v>
      </c>
      <c r="D274" s="15" t="s">
        <v>113</v>
      </c>
      <c r="E274" s="15">
        <v>2014</v>
      </c>
      <c r="F274" s="15" t="s">
        <v>90</v>
      </c>
      <c r="G274" s="15">
        <v>5</v>
      </c>
      <c r="H274" s="51">
        <v>403</v>
      </c>
      <c r="I274" s="50">
        <f t="shared" si="12"/>
        <v>0</v>
      </c>
      <c r="J274" s="50">
        <f t="shared" si="13"/>
        <v>0</v>
      </c>
      <c r="K274" s="50">
        <f t="shared" si="14"/>
        <v>403</v>
      </c>
      <c r="L274" s="15"/>
      <c r="M274" s="15"/>
      <c r="N274" s="15"/>
      <c r="O274" s="15"/>
      <c r="P274" s="15"/>
      <c r="Q274" s="15"/>
      <c r="R274" s="15"/>
      <c r="S274" s="15"/>
    </row>
    <row r="275" spans="2:19" x14ac:dyDescent="0.3">
      <c r="B275" s="53">
        <v>2019</v>
      </c>
      <c r="C275" s="15" t="s">
        <v>112</v>
      </c>
      <c r="D275" s="15" t="s">
        <v>111</v>
      </c>
      <c r="E275" s="15">
        <v>2017</v>
      </c>
      <c r="F275" s="15" t="s">
        <v>94</v>
      </c>
      <c r="G275" s="15">
        <v>5</v>
      </c>
      <c r="H275" s="51">
        <v>2700</v>
      </c>
      <c r="I275" s="50">
        <f t="shared" si="12"/>
        <v>0</v>
      </c>
      <c r="J275" s="50">
        <f t="shared" si="13"/>
        <v>0</v>
      </c>
      <c r="K275" s="50">
        <f t="shared" si="14"/>
        <v>2700</v>
      </c>
      <c r="L275" s="15"/>
      <c r="M275" s="15"/>
      <c r="N275" s="15"/>
      <c r="O275" s="15"/>
      <c r="P275" s="15"/>
      <c r="Q275" s="15"/>
      <c r="R275" s="15"/>
      <c r="S275" s="15"/>
    </row>
    <row r="276" spans="2:19" x14ac:dyDescent="0.3">
      <c r="B276" s="53">
        <v>2019</v>
      </c>
      <c r="C276" s="15" t="s">
        <v>110</v>
      </c>
      <c r="D276" s="15" t="s">
        <v>109</v>
      </c>
      <c r="E276" s="15">
        <v>2019</v>
      </c>
      <c r="F276" s="15" t="s">
        <v>99</v>
      </c>
      <c r="G276" s="15">
        <v>4</v>
      </c>
      <c r="H276" s="51">
        <v>215</v>
      </c>
      <c r="I276" s="50">
        <f t="shared" si="12"/>
        <v>0</v>
      </c>
      <c r="J276" s="50">
        <f t="shared" si="13"/>
        <v>215</v>
      </c>
      <c r="K276" s="50">
        <f t="shared" si="14"/>
        <v>0</v>
      </c>
      <c r="L276" s="15"/>
      <c r="M276" s="15"/>
      <c r="N276" s="15"/>
      <c r="O276" s="15"/>
      <c r="P276" s="15"/>
      <c r="Q276" s="15"/>
      <c r="R276" s="15"/>
      <c r="S276" s="15"/>
    </row>
    <row r="277" spans="2:19" x14ac:dyDescent="0.3">
      <c r="B277" s="53">
        <v>2019</v>
      </c>
      <c r="C277" s="15" t="s">
        <v>108</v>
      </c>
      <c r="D277" s="15" t="s">
        <v>107</v>
      </c>
      <c r="E277" s="15">
        <v>2019</v>
      </c>
      <c r="F277" s="15" t="s">
        <v>101</v>
      </c>
      <c r="G277" s="15">
        <v>5</v>
      </c>
      <c r="H277" s="51">
        <v>1304</v>
      </c>
      <c r="I277" s="50">
        <f t="shared" si="12"/>
        <v>0</v>
      </c>
      <c r="J277" s="50">
        <f t="shared" si="13"/>
        <v>0</v>
      </c>
      <c r="K277" s="50">
        <f t="shared" si="14"/>
        <v>1304</v>
      </c>
      <c r="L277" s="15"/>
      <c r="M277" s="15"/>
      <c r="N277" s="15"/>
      <c r="O277" s="15"/>
      <c r="P277" s="15"/>
      <c r="Q277" s="15"/>
      <c r="R277" s="15"/>
      <c r="S277" s="15"/>
    </row>
    <row r="278" spans="2:19" x14ac:dyDescent="0.3">
      <c r="B278" s="53">
        <v>2019</v>
      </c>
      <c r="C278" s="15" t="s">
        <v>106</v>
      </c>
      <c r="D278" s="15" t="s">
        <v>105</v>
      </c>
      <c r="E278" s="15">
        <v>2016</v>
      </c>
      <c r="F278" s="15" t="s">
        <v>82</v>
      </c>
      <c r="G278" s="15">
        <v>5</v>
      </c>
      <c r="H278" s="51">
        <v>556</v>
      </c>
      <c r="I278" s="50">
        <f t="shared" si="12"/>
        <v>0</v>
      </c>
      <c r="J278" s="50">
        <f t="shared" si="13"/>
        <v>0</v>
      </c>
      <c r="K278" s="50">
        <f t="shared" si="14"/>
        <v>556</v>
      </c>
      <c r="L278" s="15"/>
      <c r="M278" s="15"/>
      <c r="N278" s="15"/>
      <c r="O278" s="15"/>
      <c r="P278" s="15"/>
      <c r="Q278" s="15"/>
      <c r="R278" s="15"/>
      <c r="S278" s="15"/>
    </row>
    <row r="279" spans="2:19" x14ac:dyDescent="0.3">
      <c r="B279" s="53">
        <v>2019</v>
      </c>
      <c r="C279" s="15" t="s">
        <v>104</v>
      </c>
      <c r="D279" s="15" t="s">
        <v>103</v>
      </c>
      <c r="E279" s="15">
        <v>2018</v>
      </c>
      <c r="F279" s="15" t="s">
        <v>77</v>
      </c>
      <c r="G279" s="15">
        <v>5</v>
      </c>
      <c r="H279" s="51">
        <v>17</v>
      </c>
      <c r="I279" s="50">
        <f t="shared" si="12"/>
        <v>0</v>
      </c>
      <c r="J279" s="50">
        <f t="shared" si="13"/>
        <v>0</v>
      </c>
      <c r="K279" s="50">
        <f t="shared" si="14"/>
        <v>17</v>
      </c>
      <c r="L279" s="15"/>
      <c r="M279" s="15"/>
      <c r="N279" s="15"/>
      <c r="O279" s="15"/>
      <c r="P279" s="15"/>
      <c r="Q279" s="15"/>
      <c r="R279" s="15"/>
      <c r="S279" s="15"/>
    </row>
    <row r="280" spans="2:19" x14ac:dyDescent="0.3">
      <c r="B280" s="53">
        <v>2019</v>
      </c>
      <c r="C280" s="15" t="s">
        <v>102</v>
      </c>
      <c r="D280" s="15" t="s">
        <v>88</v>
      </c>
      <c r="E280" s="15">
        <v>2015</v>
      </c>
      <c r="F280" s="15" t="s">
        <v>101</v>
      </c>
      <c r="G280" s="15">
        <v>5</v>
      </c>
      <c r="H280" s="51">
        <v>77</v>
      </c>
      <c r="I280" s="50">
        <f t="shared" si="12"/>
        <v>0</v>
      </c>
      <c r="J280" s="50">
        <f t="shared" si="13"/>
        <v>0</v>
      </c>
      <c r="K280" s="50">
        <f t="shared" si="14"/>
        <v>77</v>
      </c>
      <c r="L280" s="15"/>
      <c r="M280" s="15"/>
      <c r="N280" s="15"/>
      <c r="O280" s="15"/>
      <c r="P280" s="15"/>
      <c r="Q280" s="15"/>
      <c r="R280" s="15"/>
      <c r="S280" s="15"/>
    </row>
    <row r="281" spans="2:19" x14ac:dyDescent="0.3">
      <c r="B281" s="53">
        <v>2019</v>
      </c>
      <c r="C281" s="15" t="s">
        <v>100</v>
      </c>
      <c r="D281" s="15" t="s">
        <v>88</v>
      </c>
      <c r="E281" s="15">
        <v>2013</v>
      </c>
      <c r="F281" s="15" t="s">
        <v>99</v>
      </c>
      <c r="G281" s="15">
        <v>4</v>
      </c>
      <c r="H281" s="51"/>
      <c r="I281" s="50">
        <f t="shared" si="12"/>
        <v>0</v>
      </c>
      <c r="J281" s="50">
        <f t="shared" si="13"/>
        <v>0</v>
      </c>
      <c r="K281" s="50">
        <f t="shared" si="14"/>
        <v>0</v>
      </c>
      <c r="L281" s="15"/>
      <c r="M281" s="15"/>
      <c r="N281" s="15"/>
      <c r="O281" s="15"/>
      <c r="P281" s="15"/>
      <c r="Q281" s="15"/>
      <c r="R281" s="15"/>
      <c r="S281" s="15"/>
    </row>
    <row r="282" spans="2:19" x14ac:dyDescent="0.3">
      <c r="B282" s="53">
        <v>2019</v>
      </c>
      <c r="C282" s="15" t="s">
        <v>98</v>
      </c>
      <c r="D282" s="15" t="s">
        <v>97</v>
      </c>
      <c r="E282" s="15">
        <v>2017</v>
      </c>
      <c r="F282" s="15" t="s">
        <v>82</v>
      </c>
      <c r="G282" s="15">
        <v>5</v>
      </c>
      <c r="H282" s="51">
        <v>1194</v>
      </c>
      <c r="I282" s="50">
        <f t="shared" si="12"/>
        <v>0</v>
      </c>
      <c r="J282" s="50">
        <f t="shared" si="13"/>
        <v>0</v>
      </c>
      <c r="K282" s="50">
        <f t="shared" si="14"/>
        <v>1194</v>
      </c>
      <c r="L282" s="15"/>
      <c r="M282" s="15"/>
      <c r="N282" s="15"/>
      <c r="O282" s="15"/>
      <c r="P282" s="15"/>
      <c r="Q282" s="15"/>
      <c r="R282" s="15"/>
      <c r="S282" s="15"/>
    </row>
    <row r="283" spans="2:19" x14ac:dyDescent="0.3">
      <c r="B283" s="53">
        <v>2019</v>
      </c>
      <c r="C283" s="15" t="s">
        <v>96</v>
      </c>
      <c r="D283" s="15" t="s">
        <v>95</v>
      </c>
      <c r="E283" s="15">
        <v>2019</v>
      </c>
      <c r="F283" s="15" t="s">
        <v>94</v>
      </c>
      <c r="G283" s="15">
        <v>3</v>
      </c>
      <c r="H283" s="51">
        <v>739</v>
      </c>
      <c r="I283" s="50">
        <f t="shared" si="12"/>
        <v>739</v>
      </c>
      <c r="J283" s="50">
        <f t="shared" si="13"/>
        <v>0</v>
      </c>
      <c r="K283" s="50">
        <f t="shared" si="14"/>
        <v>0</v>
      </c>
      <c r="L283" s="15"/>
      <c r="M283" s="15"/>
      <c r="N283" s="15"/>
      <c r="O283" s="15"/>
      <c r="P283" s="15"/>
      <c r="Q283" s="15"/>
      <c r="R283" s="15"/>
      <c r="S283" s="15"/>
    </row>
    <row r="284" spans="2:19" x14ac:dyDescent="0.3">
      <c r="B284" s="53">
        <v>2019</v>
      </c>
      <c r="C284" s="15" t="s">
        <v>93</v>
      </c>
      <c r="D284" s="15" t="s">
        <v>92</v>
      </c>
      <c r="E284" s="15">
        <v>2018</v>
      </c>
      <c r="F284" s="15" t="s">
        <v>90</v>
      </c>
      <c r="G284" s="15">
        <v>5</v>
      </c>
      <c r="H284" s="51"/>
      <c r="I284" s="50">
        <f t="shared" si="12"/>
        <v>0</v>
      </c>
      <c r="J284" s="50">
        <f t="shared" si="13"/>
        <v>0</v>
      </c>
      <c r="K284" s="50">
        <f t="shared" si="14"/>
        <v>0</v>
      </c>
      <c r="L284" s="15"/>
      <c r="M284" s="15"/>
      <c r="N284" s="15"/>
      <c r="O284" s="15"/>
      <c r="P284" s="15"/>
      <c r="Q284" s="15"/>
      <c r="R284" s="15"/>
      <c r="S284" s="15"/>
    </row>
    <row r="285" spans="2:19" x14ac:dyDescent="0.3">
      <c r="B285" s="53">
        <v>2019</v>
      </c>
      <c r="C285" s="15" t="s">
        <v>91</v>
      </c>
      <c r="D285" s="15" t="s">
        <v>88</v>
      </c>
      <c r="E285" s="15">
        <v>2018</v>
      </c>
      <c r="F285" s="15" t="s">
        <v>90</v>
      </c>
      <c r="G285" s="15">
        <v>5</v>
      </c>
      <c r="H285" s="51">
        <v>965</v>
      </c>
      <c r="I285" s="50">
        <f t="shared" si="12"/>
        <v>0</v>
      </c>
      <c r="J285" s="50">
        <f t="shared" si="13"/>
        <v>0</v>
      </c>
      <c r="K285" s="50">
        <f t="shared" si="14"/>
        <v>965</v>
      </c>
      <c r="L285" s="15"/>
      <c r="M285" s="15"/>
      <c r="N285" s="15"/>
      <c r="O285" s="15"/>
      <c r="P285" s="15"/>
      <c r="Q285" s="15"/>
      <c r="R285" s="15"/>
      <c r="S285" s="15"/>
    </row>
    <row r="286" spans="2:19" x14ac:dyDescent="0.3">
      <c r="B286" s="53">
        <v>2019</v>
      </c>
      <c r="C286" s="15" t="s">
        <v>89</v>
      </c>
      <c r="D286" s="15" t="s">
        <v>88</v>
      </c>
      <c r="E286" s="15">
        <v>2017</v>
      </c>
      <c r="F286" s="15" t="s">
        <v>85</v>
      </c>
      <c r="G286" s="15">
        <v>5</v>
      </c>
      <c r="H286" s="51">
        <v>317</v>
      </c>
      <c r="I286" s="50">
        <f t="shared" si="12"/>
        <v>0</v>
      </c>
      <c r="J286" s="50">
        <f t="shared" si="13"/>
        <v>0</v>
      </c>
      <c r="K286" s="50">
        <f t="shared" si="14"/>
        <v>317</v>
      </c>
      <c r="L286" s="15"/>
      <c r="M286" s="15"/>
      <c r="N286" s="15"/>
      <c r="O286" s="15"/>
      <c r="P286" s="15"/>
      <c r="Q286" s="15"/>
      <c r="R286" s="15"/>
      <c r="S286" s="15"/>
    </row>
    <row r="287" spans="2:19" x14ac:dyDescent="0.3">
      <c r="B287" s="53">
        <v>2019</v>
      </c>
      <c r="C287" s="15" t="s">
        <v>87</v>
      </c>
      <c r="D287" s="15" t="s">
        <v>86</v>
      </c>
      <c r="E287" s="15">
        <v>2017</v>
      </c>
      <c r="F287" s="15" t="s">
        <v>85</v>
      </c>
      <c r="G287" s="15">
        <v>5</v>
      </c>
      <c r="H287" s="51"/>
      <c r="I287" s="50">
        <f t="shared" si="12"/>
        <v>0</v>
      </c>
      <c r="J287" s="50">
        <f t="shared" si="13"/>
        <v>0</v>
      </c>
      <c r="K287" s="50">
        <f t="shared" si="14"/>
        <v>0</v>
      </c>
      <c r="L287" s="15"/>
      <c r="M287" s="15"/>
      <c r="N287" s="15"/>
      <c r="O287" s="15"/>
      <c r="P287" s="15"/>
      <c r="Q287" s="15"/>
      <c r="R287" s="15"/>
      <c r="S287" s="15"/>
    </row>
    <row r="288" spans="2:19" x14ac:dyDescent="0.3">
      <c r="B288" s="53">
        <v>2019</v>
      </c>
      <c r="C288" s="15" t="s">
        <v>84</v>
      </c>
      <c r="D288" s="15" t="s">
        <v>83</v>
      </c>
      <c r="E288" s="15">
        <v>2018</v>
      </c>
      <c r="F288" s="15" t="s">
        <v>82</v>
      </c>
      <c r="G288" s="15">
        <v>5</v>
      </c>
      <c r="H288" s="51">
        <v>1488</v>
      </c>
      <c r="I288" s="50">
        <f t="shared" si="12"/>
        <v>0</v>
      </c>
      <c r="J288" s="50">
        <f t="shared" si="13"/>
        <v>0</v>
      </c>
      <c r="K288" s="50">
        <f t="shared" si="14"/>
        <v>1488</v>
      </c>
      <c r="L288" s="15"/>
      <c r="M288" s="15"/>
      <c r="N288" s="15"/>
      <c r="O288" s="15"/>
      <c r="P288" s="15"/>
      <c r="Q288" s="15"/>
      <c r="R288" s="15"/>
      <c r="S288" s="15"/>
    </row>
    <row r="289" spans="2:19" x14ac:dyDescent="0.3">
      <c r="B289" s="53">
        <v>2019</v>
      </c>
      <c r="C289" s="15" t="s">
        <v>81</v>
      </c>
      <c r="D289" s="15" t="s">
        <v>80</v>
      </c>
      <c r="E289" s="15">
        <v>2017</v>
      </c>
      <c r="F289" s="15" t="s">
        <v>77</v>
      </c>
      <c r="G289" s="15">
        <v>5</v>
      </c>
      <c r="H289" s="51">
        <v>858</v>
      </c>
      <c r="I289" s="50">
        <f t="shared" si="12"/>
        <v>0</v>
      </c>
      <c r="J289" s="50">
        <f t="shared" si="13"/>
        <v>0</v>
      </c>
      <c r="K289" s="50">
        <f t="shared" si="14"/>
        <v>858</v>
      </c>
      <c r="L289" s="15"/>
      <c r="M289" s="15"/>
      <c r="N289" s="15"/>
      <c r="O289" s="15"/>
      <c r="P289" s="15"/>
      <c r="Q289" s="15"/>
      <c r="R289" s="15"/>
      <c r="S289" s="15"/>
    </row>
    <row r="290" spans="2:19" x14ac:dyDescent="0.3">
      <c r="B290" s="53">
        <v>2019</v>
      </c>
      <c r="C290" s="15" t="s">
        <v>79</v>
      </c>
      <c r="D290" s="15" t="s">
        <v>78</v>
      </c>
      <c r="E290" s="15">
        <v>2015</v>
      </c>
      <c r="F290" s="15" t="s">
        <v>77</v>
      </c>
      <c r="G290" s="15">
        <v>5</v>
      </c>
      <c r="H290" s="51">
        <v>198</v>
      </c>
      <c r="I290" s="50">
        <f t="shared" si="12"/>
        <v>0</v>
      </c>
      <c r="J290" s="50">
        <f t="shared" si="13"/>
        <v>0</v>
      </c>
      <c r="K290" s="50">
        <f t="shared" si="14"/>
        <v>198</v>
      </c>
      <c r="L290" s="15"/>
      <c r="M290" s="15"/>
      <c r="N290" s="15"/>
      <c r="O290" s="15"/>
      <c r="P290" s="15"/>
      <c r="Q290" s="15"/>
      <c r="R290" s="15"/>
      <c r="S290" s="15"/>
    </row>
    <row r="291" spans="2:19" x14ac:dyDescent="0.3">
      <c r="B291" s="53">
        <v>2019</v>
      </c>
      <c r="C291" s="52" t="s">
        <v>47</v>
      </c>
      <c r="D291" s="52" t="s">
        <v>47</v>
      </c>
      <c r="E291" s="15" t="s">
        <v>47</v>
      </c>
      <c r="F291" s="15" t="s">
        <v>47</v>
      </c>
      <c r="G291" s="15" t="s">
        <v>76</v>
      </c>
      <c r="H291" s="51">
        <v>49337</v>
      </c>
      <c r="I291" s="50">
        <f t="shared" si="12"/>
        <v>0</v>
      </c>
      <c r="J291" s="50">
        <f t="shared" si="13"/>
        <v>0</v>
      </c>
      <c r="K291" s="50">
        <f t="shared" si="14"/>
        <v>0</v>
      </c>
      <c r="L291" s="15"/>
      <c r="M291" s="15"/>
      <c r="N291" s="15"/>
      <c r="O291" s="15"/>
      <c r="P291" s="15"/>
      <c r="Q291" s="15"/>
      <c r="R291" s="15"/>
      <c r="S291" s="15"/>
    </row>
    <row r="292" spans="2:19" x14ac:dyDescent="0.3">
      <c r="B292" s="13">
        <v>2019</v>
      </c>
      <c r="C292" s="14" t="s">
        <v>33</v>
      </c>
      <c r="D292" s="49" t="s">
        <v>47</v>
      </c>
      <c r="E292" s="49" t="s">
        <v>47</v>
      </c>
      <c r="F292" s="49" t="s">
        <v>47</v>
      </c>
      <c r="G292" s="49" t="s">
        <v>47</v>
      </c>
      <c r="H292" s="48">
        <f>SUM(H4:H290)</f>
        <v>171678</v>
      </c>
      <c r="I292" s="16">
        <f>SUM(I4:I290)</f>
        <v>17597</v>
      </c>
      <c r="J292" s="16">
        <f t="shared" ref="J292:K292" si="15">SUM(J4:J290)</f>
        <v>34990</v>
      </c>
      <c r="K292" s="16">
        <f t="shared" si="15"/>
        <v>119091</v>
      </c>
      <c r="L292" s="47">
        <f>(J292+K292)/$H$292</f>
        <v>0.89749997087570921</v>
      </c>
      <c r="M292" s="46">
        <f>K292/$H292</f>
        <v>0.69368818369272711</v>
      </c>
      <c r="N292" s="15"/>
      <c r="O292" s="15"/>
      <c r="P292" s="15"/>
      <c r="Q292" s="15"/>
      <c r="R292" s="15"/>
      <c r="S292" s="15"/>
    </row>
    <row r="293" spans="2:19" x14ac:dyDescent="0.3">
      <c r="B293" s="13">
        <v>2019</v>
      </c>
      <c r="C293" s="14" t="s">
        <v>34</v>
      </c>
      <c r="D293" s="49" t="s">
        <v>47</v>
      </c>
      <c r="E293" s="49" t="s">
        <v>47</v>
      </c>
      <c r="F293" s="49" t="s">
        <v>47</v>
      </c>
      <c r="G293" s="49" t="s">
        <v>47</v>
      </c>
      <c r="H293" s="48">
        <f>SUM(H4:H291)</f>
        <v>221015</v>
      </c>
      <c r="I293" s="16">
        <f>SUM(I4:I290)</f>
        <v>17597</v>
      </c>
      <c r="J293" s="16">
        <f t="shared" ref="J293:K293" si="16">SUM(J4:J290)</f>
        <v>34990</v>
      </c>
      <c r="K293" s="16">
        <f t="shared" si="16"/>
        <v>119091</v>
      </c>
      <c r="L293" s="47">
        <f>SUM(J293:K293)/$H293</f>
        <v>0.69715177702870845</v>
      </c>
      <c r="M293" s="46">
        <f>K293/$H293</f>
        <v>0.53883673053865122</v>
      </c>
      <c r="N293" s="16"/>
      <c r="O293" s="16"/>
      <c r="P293" s="16"/>
      <c r="Q293" s="16"/>
      <c r="R293" s="16"/>
      <c r="S293" s="16"/>
    </row>
    <row r="294" spans="2:19" x14ac:dyDescent="0.3">
      <c r="B294" s="53">
        <v>2020</v>
      </c>
      <c r="C294" s="15" t="s">
        <v>522</v>
      </c>
      <c r="D294" s="15" t="s">
        <v>88</v>
      </c>
      <c r="E294" s="15">
        <v>2019</v>
      </c>
      <c r="F294" s="15" t="s">
        <v>82</v>
      </c>
      <c r="G294" s="15">
        <v>3</v>
      </c>
      <c r="H294" s="51"/>
      <c r="I294" s="50">
        <f>IF(G294&lt;4,H294,0)</f>
        <v>0</v>
      </c>
      <c r="J294" s="50">
        <f>IF(G294=4,H294,0)</f>
        <v>0</v>
      </c>
      <c r="K294" s="50">
        <f>IF(G294=5,H294,0)</f>
        <v>0</v>
      </c>
      <c r="L294" s="15"/>
      <c r="M294" s="15"/>
      <c r="N294" s="15"/>
      <c r="O294" s="15"/>
      <c r="P294" s="15"/>
      <c r="Q294" s="15"/>
      <c r="R294" s="15"/>
      <c r="S294" s="15"/>
    </row>
    <row r="295" spans="2:19" x14ac:dyDescent="0.3">
      <c r="B295" s="53">
        <v>2020</v>
      </c>
      <c r="C295" s="15" t="s">
        <v>521</v>
      </c>
      <c r="D295" s="15" t="s">
        <v>88</v>
      </c>
      <c r="E295" s="15">
        <v>2016</v>
      </c>
      <c r="F295" s="15" t="s">
        <v>90</v>
      </c>
      <c r="G295" s="15">
        <v>5</v>
      </c>
      <c r="H295" s="51">
        <v>65</v>
      </c>
      <c r="I295" s="50">
        <f t="shared" ref="I295:I358" si="17">IF(G295&lt;4,H295,0)</f>
        <v>0</v>
      </c>
      <c r="J295" s="50">
        <f t="shared" ref="J295:J358" si="18">IF(G295=4,H295,0)</f>
        <v>0</v>
      </c>
      <c r="K295" s="50">
        <f t="shared" ref="K295:K358" si="19">IF(G295=5,H295,0)</f>
        <v>65</v>
      </c>
      <c r="L295" s="15"/>
      <c r="M295" s="15"/>
      <c r="N295" s="15"/>
      <c r="O295" s="15"/>
      <c r="P295" s="15"/>
      <c r="Q295" s="15"/>
      <c r="R295" s="15"/>
      <c r="S295" s="15"/>
    </row>
    <row r="296" spans="2:19" x14ac:dyDescent="0.3">
      <c r="B296" s="53">
        <v>2020</v>
      </c>
      <c r="C296" s="15" t="s">
        <v>520</v>
      </c>
      <c r="D296" s="15" t="s">
        <v>519</v>
      </c>
      <c r="E296" s="15">
        <v>2017</v>
      </c>
      <c r="F296" s="15" t="s">
        <v>117</v>
      </c>
      <c r="G296" s="15">
        <v>3</v>
      </c>
      <c r="H296" s="51">
        <v>58</v>
      </c>
      <c r="I296" s="50">
        <f t="shared" si="17"/>
        <v>58</v>
      </c>
      <c r="J296" s="50">
        <f t="shared" si="18"/>
        <v>0</v>
      </c>
      <c r="K296" s="50">
        <f t="shared" si="19"/>
        <v>0</v>
      </c>
      <c r="L296" s="15"/>
      <c r="M296" s="15"/>
      <c r="N296" s="15"/>
      <c r="O296" s="15"/>
      <c r="P296" s="15"/>
      <c r="Q296" s="15"/>
      <c r="R296" s="15"/>
      <c r="S296" s="15"/>
    </row>
    <row r="297" spans="2:19" x14ac:dyDescent="0.3">
      <c r="B297" s="53">
        <v>2020</v>
      </c>
      <c r="C297" s="15" t="s">
        <v>518</v>
      </c>
      <c r="D297" s="15" t="s">
        <v>517</v>
      </c>
      <c r="E297" s="15">
        <v>2017</v>
      </c>
      <c r="F297" s="15" t="s">
        <v>77</v>
      </c>
      <c r="G297" s="15">
        <v>5</v>
      </c>
      <c r="H297" s="51">
        <v>42</v>
      </c>
      <c r="I297" s="50">
        <f t="shared" si="17"/>
        <v>0</v>
      </c>
      <c r="J297" s="50">
        <f t="shared" si="18"/>
        <v>0</v>
      </c>
      <c r="K297" s="50">
        <f t="shared" si="19"/>
        <v>42</v>
      </c>
      <c r="L297" s="15"/>
      <c r="M297" s="15"/>
      <c r="N297" s="15"/>
      <c r="O297" s="15"/>
      <c r="P297" s="15"/>
      <c r="Q297" s="15"/>
      <c r="R297" s="15"/>
      <c r="S297" s="15"/>
    </row>
    <row r="298" spans="2:19" x14ac:dyDescent="0.3">
      <c r="B298" s="53">
        <v>2020</v>
      </c>
      <c r="C298" s="15" t="s">
        <v>516</v>
      </c>
      <c r="D298" s="15" t="s">
        <v>515</v>
      </c>
      <c r="E298" s="15">
        <v>2019</v>
      </c>
      <c r="F298" s="15" t="s">
        <v>94</v>
      </c>
      <c r="G298" s="15">
        <v>5</v>
      </c>
      <c r="H298" s="51">
        <v>363</v>
      </c>
      <c r="I298" s="50">
        <f t="shared" si="17"/>
        <v>0</v>
      </c>
      <c r="J298" s="50">
        <f t="shared" si="18"/>
        <v>0</v>
      </c>
      <c r="K298" s="50">
        <f t="shared" si="19"/>
        <v>363</v>
      </c>
      <c r="L298" s="15"/>
      <c r="M298" s="15"/>
      <c r="N298" s="15"/>
      <c r="O298" s="15"/>
      <c r="P298" s="15"/>
      <c r="Q298" s="15"/>
      <c r="R298" s="15"/>
      <c r="S298" s="15"/>
    </row>
    <row r="299" spans="2:19" x14ac:dyDescent="0.3">
      <c r="B299" s="53">
        <v>2020</v>
      </c>
      <c r="C299" s="15" t="s">
        <v>514</v>
      </c>
      <c r="D299" s="15" t="s">
        <v>513</v>
      </c>
      <c r="E299" s="15">
        <v>2020</v>
      </c>
      <c r="F299" s="15" t="s">
        <v>117</v>
      </c>
      <c r="G299" s="15">
        <v>5</v>
      </c>
      <c r="H299" s="51">
        <v>282</v>
      </c>
      <c r="I299" s="50">
        <f t="shared" si="17"/>
        <v>0</v>
      </c>
      <c r="J299" s="50">
        <f t="shared" si="18"/>
        <v>0</v>
      </c>
      <c r="K299" s="50">
        <f t="shared" si="19"/>
        <v>282</v>
      </c>
      <c r="L299" s="15"/>
      <c r="M299" s="15"/>
      <c r="N299" s="15"/>
      <c r="O299" s="15"/>
      <c r="P299" s="15"/>
      <c r="Q299" s="15"/>
      <c r="R299" s="15"/>
      <c r="S299" s="15"/>
    </row>
    <row r="300" spans="2:19" x14ac:dyDescent="0.3">
      <c r="B300" s="53">
        <v>2020</v>
      </c>
      <c r="C300" s="15" t="s">
        <v>512</v>
      </c>
      <c r="D300" s="15" t="s">
        <v>88</v>
      </c>
      <c r="E300" s="15">
        <v>2014</v>
      </c>
      <c r="F300" s="15" t="s">
        <v>117</v>
      </c>
      <c r="G300" s="15">
        <v>5</v>
      </c>
      <c r="H300" s="51"/>
      <c r="I300" s="50">
        <f t="shared" si="17"/>
        <v>0</v>
      </c>
      <c r="J300" s="50">
        <f t="shared" si="18"/>
        <v>0</v>
      </c>
      <c r="K300" s="50">
        <f t="shared" si="19"/>
        <v>0</v>
      </c>
      <c r="L300" s="15"/>
      <c r="M300" s="15"/>
      <c r="N300" s="15"/>
      <c r="O300" s="15"/>
      <c r="P300" s="15"/>
      <c r="Q300" s="15"/>
      <c r="R300" s="15"/>
      <c r="S300" s="15"/>
    </row>
    <row r="301" spans="2:19" x14ac:dyDescent="0.3">
      <c r="B301" s="53">
        <v>2020</v>
      </c>
      <c r="C301" s="15" t="s">
        <v>511</v>
      </c>
      <c r="D301" s="15" t="s">
        <v>88</v>
      </c>
      <c r="E301" s="15">
        <v>2015</v>
      </c>
      <c r="F301" s="15" t="s">
        <v>90</v>
      </c>
      <c r="G301" s="15">
        <v>5</v>
      </c>
      <c r="H301" s="51">
        <v>635</v>
      </c>
      <c r="I301" s="50">
        <f t="shared" si="17"/>
        <v>0</v>
      </c>
      <c r="J301" s="50">
        <f t="shared" si="18"/>
        <v>0</v>
      </c>
      <c r="K301" s="50">
        <f t="shared" si="19"/>
        <v>635</v>
      </c>
      <c r="L301" s="15"/>
      <c r="M301" s="15"/>
      <c r="N301" s="15"/>
      <c r="O301" s="15"/>
      <c r="P301" s="15"/>
      <c r="Q301" s="15"/>
      <c r="R301" s="15"/>
      <c r="S301" s="15"/>
    </row>
    <row r="302" spans="2:19" x14ac:dyDescent="0.3">
      <c r="B302" s="53">
        <v>2020</v>
      </c>
      <c r="C302" s="15" t="s">
        <v>510</v>
      </c>
      <c r="D302" s="15" t="s">
        <v>88</v>
      </c>
      <c r="E302" s="15">
        <v>2015</v>
      </c>
      <c r="F302" s="15" t="s">
        <v>90</v>
      </c>
      <c r="G302" s="15">
        <v>5</v>
      </c>
      <c r="H302" s="51">
        <v>127</v>
      </c>
      <c r="I302" s="50">
        <f t="shared" si="17"/>
        <v>0</v>
      </c>
      <c r="J302" s="50">
        <f t="shared" si="18"/>
        <v>0</v>
      </c>
      <c r="K302" s="50">
        <f t="shared" si="19"/>
        <v>127</v>
      </c>
      <c r="L302" s="15"/>
      <c r="M302" s="15"/>
      <c r="N302" s="15"/>
      <c r="O302" s="15"/>
      <c r="P302" s="15"/>
      <c r="Q302" s="15"/>
      <c r="R302" s="15"/>
      <c r="S302" s="15"/>
    </row>
    <row r="303" spans="2:19" x14ac:dyDescent="0.3">
      <c r="B303" s="53">
        <v>2020</v>
      </c>
      <c r="C303" s="15" t="s">
        <v>509</v>
      </c>
      <c r="D303" s="15" t="s">
        <v>508</v>
      </c>
      <c r="E303" s="15">
        <v>2018</v>
      </c>
      <c r="F303" s="15" t="s">
        <v>85</v>
      </c>
      <c r="G303" s="15">
        <v>5</v>
      </c>
      <c r="H303" s="51">
        <v>222</v>
      </c>
      <c r="I303" s="50">
        <f t="shared" si="17"/>
        <v>0</v>
      </c>
      <c r="J303" s="50">
        <f t="shared" si="18"/>
        <v>0</v>
      </c>
      <c r="K303" s="50">
        <f t="shared" si="19"/>
        <v>222</v>
      </c>
      <c r="L303" s="15"/>
      <c r="M303" s="15"/>
      <c r="N303" s="15"/>
      <c r="O303" s="15"/>
      <c r="P303" s="15"/>
      <c r="Q303" s="15"/>
      <c r="R303" s="15"/>
      <c r="S303" s="15"/>
    </row>
    <row r="304" spans="2:19" x14ac:dyDescent="0.3">
      <c r="B304" s="53">
        <v>2020</v>
      </c>
      <c r="C304" s="15" t="s">
        <v>507</v>
      </c>
      <c r="D304" s="15" t="s">
        <v>88</v>
      </c>
      <c r="E304" s="15">
        <v>2018</v>
      </c>
      <c r="F304" s="15" t="s">
        <v>85</v>
      </c>
      <c r="G304" s="15">
        <v>5</v>
      </c>
      <c r="H304" s="51">
        <v>55</v>
      </c>
      <c r="I304" s="50">
        <f t="shared" si="17"/>
        <v>0</v>
      </c>
      <c r="J304" s="50">
        <f t="shared" si="18"/>
        <v>0</v>
      </c>
      <c r="K304" s="50">
        <f t="shared" si="19"/>
        <v>55</v>
      </c>
      <c r="L304" s="15"/>
      <c r="M304" s="15"/>
      <c r="N304" s="15"/>
      <c r="O304" s="15"/>
      <c r="P304" s="15"/>
      <c r="Q304" s="15"/>
      <c r="R304" s="15"/>
      <c r="S304" s="15"/>
    </row>
    <row r="305" spans="2:19" x14ac:dyDescent="0.3">
      <c r="B305" s="53">
        <v>2020</v>
      </c>
      <c r="C305" s="15" t="s">
        <v>506</v>
      </c>
      <c r="D305" s="15" t="s">
        <v>505</v>
      </c>
      <c r="E305" s="15">
        <v>2019</v>
      </c>
      <c r="F305" s="15" t="s">
        <v>77</v>
      </c>
      <c r="G305" s="15">
        <v>5</v>
      </c>
      <c r="H305" s="51">
        <v>202</v>
      </c>
      <c r="I305" s="50">
        <f t="shared" si="17"/>
        <v>0</v>
      </c>
      <c r="J305" s="50">
        <f t="shared" si="18"/>
        <v>0</v>
      </c>
      <c r="K305" s="50">
        <f t="shared" si="19"/>
        <v>202</v>
      </c>
      <c r="L305" s="15"/>
      <c r="M305" s="15"/>
      <c r="N305" s="15"/>
      <c r="O305" s="15"/>
      <c r="P305" s="15"/>
      <c r="Q305" s="15"/>
      <c r="R305" s="15"/>
      <c r="S305" s="15"/>
    </row>
    <row r="306" spans="2:19" x14ac:dyDescent="0.3">
      <c r="B306" s="53">
        <v>2020</v>
      </c>
      <c r="C306" s="15" t="s">
        <v>504</v>
      </c>
      <c r="D306" s="15" t="s">
        <v>503</v>
      </c>
      <c r="E306" s="15">
        <v>2016</v>
      </c>
      <c r="F306" s="15" t="s">
        <v>82</v>
      </c>
      <c r="G306" s="15">
        <v>5</v>
      </c>
      <c r="H306" s="51">
        <v>246</v>
      </c>
      <c r="I306" s="50">
        <f t="shared" si="17"/>
        <v>0</v>
      </c>
      <c r="J306" s="50">
        <f t="shared" si="18"/>
        <v>0</v>
      </c>
      <c r="K306" s="50">
        <f t="shared" si="19"/>
        <v>246</v>
      </c>
      <c r="L306" s="15"/>
      <c r="M306" s="15"/>
      <c r="N306" s="15"/>
      <c r="O306" s="15"/>
      <c r="P306" s="15"/>
      <c r="Q306" s="15"/>
      <c r="R306" s="15"/>
      <c r="S306" s="15"/>
    </row>
    <row r="307" spans="2:19" x14ac:dyDescent="0.3">
      <c r="B307" s="53">
        <v>2020</v>
      </c>
      <c r="C307" s="15" t="s">
        <v>502</v>
      </c>
      <c r="D307" s="15" t="s">
        <v>501</v>
      </c>
      <c r="E307" s="15">
        <v>2018</v>
      </c>
      <c r="F307" s="15" t="s">
        <v>82</v>
      </c>
      <c r="G307" s="15">
        <v>5</v>
      </c>
      <c r="H307" s="51">
        <v>230</v>
      </c>
      <c r="I307" s="50">
        <f t="shared" si="17"/>
        <v>0</v>
      </c>
      <c r="J307" s="50">
        <f t="shared" si="18"/>
        <v>0</v>
      </c>
      <c r="K307" s="50">
        <f t="shared" si="19"/>
        <v>230</v>
      </c>
      <c r="L307" s="15"/>
      <c r="M307" s="15"/>
      <c r="N307" s="15"/>
      <c r="O307" s="15"/>
      <c r="P307" s="15"/>
      <c r="Q307" s="15"/>
      <c r="R307" s="15"/>
      <c r="S307" s="15"/>
    </row>
    <row r="308" spans="2:19" x14ac:dyDescent="0.3">
      <c r="B308" s="53">
        <v>2020</v>
      </c>
      <c r="C308" s="15" t="s">
        <v>500</v>
      </c>
      <c r="D308" s="15" t="s">
        <v>499</v>
      </c>
      <c r="E308" s="15">
        <v>2017</v>
      </c>
      <c r="F308" s="15" t="s">
        <v>77</v>
      </c>
      <c r="G308" s="15">
        <v>5</v>
      </c>
      <c r="H308" s="51">
        <v>173</v>
      </c>
      <c r="I308" s="50">
        <f t="shared" si="17"/>
        <v>0</v>
      </c>
      <c r="J308" s="50">
        <f t="shared" si="18"/>
        <v>0</v>
      </c>
      <c r="K308" s="50">
        <f t="shared" si="19"/>
        <v>173</v>
      </c>
      <c r="L308" s="15"/>
      <c r="M308" s="15"/>
      <c r="N308" s="15"/>
      <c r="O308" s="15"/>
      <c r="P308" s="15"/>
      <c r="Q308" s="15"/>
      <c r="R308" s="15"/>
      <c r="S308" s="15"/>
    </row>
    <row r="309" spans="2:19" x14ac:dyDescent="0.3">
      <c r="B309" s="53">
        <v>2020</v>
      </c>
      <c r="C309" s="15" t="s">
        <v>497</v>
      </c>
      <c r="D309" s="15" t="s">
        <v>498</v>
      </c>
      <c r="E309" s="15">
        <v>2015</v>
      </c>
      <c r="F309" s="15" t="s">
        <v>77</v>
      </c>
      <c r="G309" s="15">
        <v>5</v>
      </c>
      <c r="H309" s="51">
        <v>1</v>
      </c>
      <c r="I309" s="50">
        <f t="shared" si="17"/>
        <v>0</v>
      </c>
      <c r="J309" s="50">
        <f t="shared" si="18"/>
        <v>0</v>
      </c>
      <c r="K309" s="50">
        <f t="shared" si="19"/>
        <v>1</v>
      </c>
      <c r="L309" s="15"/>
      <c r="M309" s="15"/>
      <c r="N309" s="15"/>
      <c r="O309" s="15"/>
      <c r="P309" s="15"/>
      <c r="Q309" s="15"/>
      <c r="R309" s="15"/>
      <c r="S309" s="15"/>
    </row>
    <row r="310" spans="2:19" x14ac:dyDescent="0.3">
      <c r="B310" s="53">
        <v>2020</v>
      </c>
      <c r="C310" s="15" t="s">
        <v>497</v>
      </c>
      <c r="D310" s="15" t="s">
        <v>496</v>
      </c>
      <c r="E310" s="15">
        <v>2019</v>
      </c>
      <c r="F310" s="15" t="s">
        <v>77</v>
      </c>
      <c r="G310" s="15">
        <v>5</v>
      </c>
      <c r="H310" s="51">
        <v>36</v>
      </c>
      <c r="I310" s="50">
        <f t="shared" si="17"/>
        <v>0</v>
      </c>
      <c r="J310" s="50">
        <f t="shared" si="18"/>
        <v>0</v>
      </c>
      <c r="K310" s="50">
        <f t="shared" si="19"/>
        <v>36</v>
      </c>
      <c r="L310" s="15"/>
      <c r="M310" s="15"/>
      <c r="N310" s="15"/>
      <c r="O310" s="15"/>
      <c r="P310" s="15"/>
      <c r="Q310" s="15"/>
      <c r="R310" s="15"/>
      <c r="S310" s="15"/>
    </row>
    <row r="311" spans="2:19" x14ac:dyDescent="0.3">
      <c r="B311" s="53">
        <v>2020</v>
      </c>
      <c r="C311" s="15" t="s">
        <v>495</v>
      </c>
      <c r="D311" s="15" t="s">
        <v>494</v>
      </c>
      <c r="E311" s="15">
        <v>2019</v>
      </c>
      <c r="F311" s="15" t="s">
        <v>77</v>
      </c>
      <c r="G311" s="15">
        <v>5</v>
      </c>
      <c r="H311" s="51">
        <v>36</v>
      </c>
      <c r="I311" s="50">
        <f t="shared" si="17"/>
        <v>0</v>
      </c>
      <c r="J311" s="50">
        <f t="shared" si="18"/>
        <v>0</v>
      </c>
      <c r="K311" s="50">
        <f t="shared" si="19"/>
        <v>36</v>
      </c>
      <c r="L311" s="15"/>
      <c r="M311" s="15"/>
      <c r="N311" s="15"/>
      <c r="O311" s="15"/>
      <c r="P311" s="15"/>
      <c r="Q311" s="15"/>
      <c r="R311" s="15"/>
      <c r="S311" s="15"/>
    </row>
    <row r="312" spans="2:19" x14ac:dyDescent="0.3">
      <c r="B312" s="53">
        <v>2020</v>
      </c>
      <c r="C312" s="15" t="s">
        <v>493</v>
      </c>
      <c r="D312" s="15" t="s">
        <v>492</v>
      </c>
      <c r="E312" s="15">
        <v>2015</v>
      </c>
      <c r="F312" s="15" t="s">
        <v>307</v>
      </c>
      <c r="G312" s="15">
        <v>4</v>
      </c>
      <c r="H312" s="51">
        <v>3</v>
      </c>
      <c r="I312" s="50">
        <f t="shared" si="17"/>
        <v>0</v>
      </c>
      <c r="J312" s="50">
        <f t="shared" si="18"/>
        <v>3</v>
      </c>
      <c r="K312" s="50">
        <f t="shared" si="19"/>
        <v>0</v>
      </c>
      <c r="L312" s="15"/>
      <c r="M312" s="15"/>
      <c r="N312" s="15"/>
      <c r="O312" s="15"/>
      <c r="P312" s="15"/>
      <c r="Q312" s="15"/>
      <c r="R312" s="15"/>
      <c r="S312" s="15"/>
    </row>
    <row r="313" spans="2:19" x14ac:dyDescent="0.3">
      <c r="B313" s="53">
        <v>2020</v>
      </c>
      <c r="C313" s="15" t="s">
        <v>491</v>
      </c>
      <c r="D313" s="15" t="s">
        <v>88</v>
      </c>
      <c r="E313" s="15">
        <v>2019</v>
      </c>
      <c r="F313" s="15" t="s">
        <v>117</v>
      </c>
      <c r="G313" s="15">
        <v>5</v>
      </c>
      <c r="H313" s="51">
        <v>3260</v>
      </c>
      <c r="I313" s="50">
        <f t="shared" si="17"/>
        <v>0</v>
      </c>
      <c r="J313" s="50">
        <f t="shared" si="18"/>
        <v>0</v>
      </c>
      <c r="K313" s="50">
        <f t="shared" si="19"/>
        <v>3260</v>
      </c>
      <c r="L313" s="15"/>
      <c r="M313" s="15"/>
      <c r="N313" s="15"/>
      <c r="O313" s="15"/>
      <c r="P313" s="15"/>
      <c r="Q313" s="15"/>
      <c r="R313" s="15"/>
      <c r="S313" s="15"/>
    </row>
    <row r="314" spans="2:19" x14ac:dyDescent="0.3">
      <c r="B314" s="53">
        <v>2020</v>
      </c>
      <c r="C314" s="15" t="s">
        <v>490</v>
      </c>
      <c r="D314" s="15" t="s">
        <v>88</v>
      </c>
      <c r="E314" s="15">
        <v>2014</v>
      </c>
      <c r="F314" s="15" t="s">
        <v>117</v>
      </c>
      <c r="G314" s="15">
        <v>5</v>
      </c>
      <c r="H314" s="51">
        <v>372</v>
      </c>
      <c r="I314" s="50">
        <f t="shared" si="17"/>
        <v>0</v>
      </c>
      <c r="J314" s="50">
        <f t="shared" si="18"/>
        <v>0</v>
      </c>
      <c r="K314" s="50">
        <f t="shared" si="19"/>
        <v>372</v>
      </c>
      <c r="L314" s="15"/>
      <c r="M314" s="15"/>
      <c r="N314" s="15"/>
      <c r="O314" s="15"/>
      <c r="P314" s="15"/>
      <c r="Q314" s="15"/>
      <c r="R314" s="15"/>
      <c r="S314" s="15"/>
    </row>
    <row r="315" spans="2:19" x14ac:dyDescent="0.3">
      <c r="B315" s="53">
        <v>2020</v>
      </c>
      <c r="C315" s="15" t="s">
        <v>489</v>
      </c>
      <c r="D315" s="15" t="s">
        <v>88</v>
      </c>
      <c r="E315" s="15">
        <v>2019</v>
      </c>
      <c r="F315" s="15" t="s">
        <v>90</v>
      </c>
      <c r="G315" s="15">
        <v>5</v>
      </c>
      <c r="H315" s="51">
        <v>2014</v>
      </c>
      <c r="I315" s="50">
        <f t="shared" si="17"/>
        <v>0</v>
      </c>
      <c r="J315" s="50">
        <f t="shared" si="18"/>
        <v>0</v>
      </c>
      <c r="K315" s="50">
        <f t="shared" si="19"/>
        <v>2014</v>
      </c>
      <c r="L315" s="15"/>
      <c r="M315" s="15"/>
      <c r="N315" s="15"/>
      <c r="O315" s="15"/>
      <c r="P315" s="15"/>
      <c r="Q315" s="15"/>
      <c r="R315" s="15"/>
      <c r="S315" s="15"/>
    </row>
    <row r="316" spans="2:19" x14ac:dyDescent="0.3">
      <c r="B316" s="53">
        <v>2020</v>
      </c>
      <c r="C316" s="15" t="s">
        <v>488</v>
      </c>
      <c r="D316" s="15" t="s">
        <v>487</v>
      </c>
      <c r="E316" s="15">
        <v>2017</v>
      </c>
      <c r="F316" s="15" t="s">
        <v>85</v>
      </c>
      <c r="G316" s="15">
        <v>5</v>
      </c>
      <c r="H316" s="51">
        <v>550</v>
      </c>
      <c r="I316" s="50">
        <f t="shared" si="17"/>
        <v>0</v>
      </c>
      <c r="J316" s="50">
        <f t="shared" si="18"/>
        <v>0</v>
      </c>
      <c r="K316" s="50">
        <f t="shared" si="19"/>
        <v>550</v>
      </c>
      <c r="L316" s="15"/>
      <c r="M316" s="15"/>
      <c r="N316" s="15"/>
      <c r="O316" s="15"/>
      <c r="P316" s="15"/>
      <c r="Q316" s="15"/>
      <c r="R316" s="15"/>
      <c r="S316" s="15"/>
    </row>
    <row r="317" spans="2:19" x14ac:dyDescent="0.3">
      <c r="B317" s="53">
        <v>2020</v>
      </c>
      <c r="C317" s="15" t="s">
        <v>486</v>
      </c>
      <c r="D317" s="15" t="s">
        <v>88</v>
      </c>
      <c r="E317" s="15">
        <v>2017</v>
      </c>
      <c r="F317" s="15" t="s">
        <v>85</v>
      </c>
      <c r="G317" s="15">
        <v>5</v>
      </c>
      <c r="H317" s="51">
        <v>26</v>
      </c>
      <c r="I317" s="50">
        <f t="shared" si="17"/>
        <v>0</v>
      </c>
      <c r="J317" s="50">
        <f t="shared" si="18"/>
        <v>0</v>
      </c>
      <c r="K317" s="50">
        <f t="shared" si="19"/>
        <v>26</v>
      </c>
      <c r="L317" s="15"/>
      <c r="M317" s="15"/>
      <c r="N317" s="15"/>
      <c r="O317" s="15"/>
      <c r="P317" s="15"/>
      <c r="Q317" s="15"/>
      <c r="R317" s="15"/>
      <c r="S317" s="15"/>
    </row>
    <row r="318" spans="2:19" x14ac:dyDescent="0.3">
      <c r="B318" s="53">
        <v>2020</v>
      </c>
      <c r="C318" s="15" t="s">
        <v>485</v>
      </c>
      <c r="D318" s="15" t="s">
        <v>88</v>
      </c>
      <c r="E318" s="15">
        <v>2013</v>
      </c>
      <c r="F318" s="15" t="s">
        <v>117</v>
      </c>
      <c r="G318" s="15">
        <v>4</v>
      </c>
      <c r="H318" s="51">
        <v>209</v>
      </c>
      <c r="I318" s="50">
        <f t="shared" si="17"/>
        <v>0</v>
      </c>
      <c r="J318" s="50">
        <f t="shared" si="18"/>
        <v>209</v>
      </c>
      <c r="K318" s="50">
        <f t="shared" si="19"/>
        <v>0</v>
      </c>
      <c r="L318" s="15"/>
      <c r="M318" s="15"/>
      <c r="N318" s="15"/>
      <c r="O318" s="15"/>
      <c r="P318" s="15"/>
      <c r="Q318" s="15"/>
      <c r="R318" s="15"/>
      <c r="S318" s="15"/>
    </row>
    <row r="319" spans="2:19" x14ac:dyDescent="0.3">
      <c r="B319" s="53">
        <v>2020</v>
      </c>
      <c r="C319" s="15" t="s">
        <v>484</v>
      </c>
      <c r="D319" s="15" t="s">
        <v>483</v>
      </c>
      <c r="E319" s="15">
        <v>2015</v>
      </c>
      <c r="F319" s="15" t="s">
        <v>82</v>
      </c>
      <c r="G319" s="15">
        <v>5</v>
      </c>
      <c r="H319" s="51">
        <v>942</v>
      </c>
      <c r="I319" s="50">
        <f t="shared" si="17"/>
        <v>0</v>
      </c>
      <c r="J319" s="50">
        <f t="shared" si="18"/>
        <v>0</v>
      </c>
      <c r="K319" s="50">
        <f t="shared" si="19"/>
        <v>942</v>
      </c>
      <c r="L319" s="15"/>
      <c r="M319" s="15"/>
      <c r="N319" s="15"/>
      <c r="O319" s="15"/>
      <c r="P319" s="15"/>
      <c r="Q319" s="15"/>
      <c r="R319" s="15"/>
      <c r="S319" s="15"/>
    </row>
    <row r="320" spans="2:19" x14ac:dyDescent="0.3">
      <c r="B320" s="53">
        <v>2020</v>
      </c>
      <c r="C320" s="15" t="s">
        <v>482</v>
      </c>
      <c r="D320" s="15" t="s">
        <v>88</v>
      </c>
      <c r="E320" s="15">
        <v>2015</v>
      </c>
      <c r="F320" s="15" t="s">
        <v>82</v>
      </c>
      <c r="G320" s="15">
        <v>5</v>
      </c>
      <c r="H320" s="51">
        <v>482</v>
      </c>
      <c r="I320" s="50">
        <f t="shared" si="17"/>
        <v>0</v>
      </c>
      <c r="J320" s="50">
        <f t="shared" si="18"/>
        <v>0</v>
      </c>
      <c r="K320" s="50">
        <f t="shared" si="19"/>
        <v>482</v>
      </c>
      <c r="L320" s="15"/>
      <c r="M320" s="15"/>
      <c r="N320" s="15"/>
      <c r="O320" s="15"/>
      <c r="P320" s="15"/>
      <c r="Q320" s="15"/>
      <c r="R320" s="15"/>
      <c r="S320" s="15"/>
    </row>
    <row r="321" spans="2:19" x14ac:dyDescent="0.3">
      <c r="B321" s="53">
        <v>2020</v>
      </c>
      <c r="C321" s="15" t="s">
        <v>481</v>
      </c>
      <c r="D321" s="15" t="s">
        <v>88</v>
      </c>
      <c r="E321" s="15">
        <v>2017</v>
      </c>
      <c r="F321" s="15" t="s">
        <v>82</v>
      </c>
      <c r="G321" s="15">
        <v>5</v>
      </c>
      <c r="H321" s="51">
        <v>563</v>
      </c>
      <c r="I321" s="50">
        <f t="shared" si="17"/>
        <v>0</v>
      </c>
      <c r="J321" s="50">
        <f t="shared" si="18"/>
        <v>0</v>
      </c>
      <c r="K321" s="50">
        <f t="shared" si="19"/>
        <v>563</v>
      </c>
      <c r="L321" s="15"/>
      <c r="M321" s="15"/>
      <c r="N321" s="15"/>
      <c r="O321" s="15"/>
      <c r="P321" s="15"/>
      <c r="Q321" s="15"/>
      <c r="R321" s="15"/>
      <c r="S321" s="15"/>
    </row>
    <row r="322" spans="2:19" x14ac:dyDescent="0.3">
      <c r="B322" s="53">
        <v>2020</v>
      </c>
      <c r="C322" s="15" t="s">
        <v>480</v>
      </c>
      <c r="D322" s="15" t="s">
        <v>88</v>
      </c>
      <c r="E322" s="15">
        <v>2017</v>
      </c>
      <c r="F322" s="15" t="s">
        <v>82</v>
      </c>
      <c r="G322" s="15">
        <v>5</v>
      </c>
      <c r="H322" s="51">
        <v>138</v>
      </c>
      <c r="I322" s="50">
        <f t="shared" si="17"/>
        <v>0</v>
      </c>
      <c r="J322" s="50">
        <f t="shared" si="18"/>
        <v>0</v>
      </c>
      <c r="K322" s="50">
        <f t="shared" si="19"/>
        <v>138</v>
      </c>
      <c r="L322" s="15"/>
      <c r="M322" s="15"/>
      <c r="N322" s="15"/>
      <c r="O322" s="15"/>
      <c r="P322" s="15"/>
      <c r="Q322" s="15"/>
      <c r="R322" s="15"/>
      <c r="S322" s="15"/>
    </row>
    <row r="323" spans="2:19" x14ac:dyDescent="0.3">
      <c r="B323" s="53">
        <v>2020</v>
      </c>
      <c r="C323" s="15" t="s">
        <v>479</v>
      </c>
      <c r="D323" s="15" t="s">
        <v>478</v>
      </c>
      <c r="E323" s="15">
        <v>2018</v>
      </c>
      <c r="F323" s="15" t="s">
        <v>77</v>
      </c>
      <c r="G323" s="15">
        <v>5</v>
      </c>
      <c r="H323" s="51">
        <v>244</v>
      </c>
      <c r="I323" s="50">
        <f t="shared" si="17"/>
        <v>0</v>
      </c>
      <c r="J323" s="50">
        <f t="shared" si="18"/>
        <v>0</v>
      </c>
      <c r="K323" s="50">
        <f t="shared" si="19"/>
        <v>244</v>
      </c>
      <c r="L323" s="15"/>
      <c r="M323" s="15"/>
      <c r="N323" s="15"/>
      <c r="O323" s="15"/>
      <c r="P323" s="15"/>
      <c r="Q323" s="15"/>
      <c r="R323" s="15"/>
      <c r="S323" s="15"/>
    </row>
    <row r="324" spans="2:19" x14ac:dyDescent="0.3">
      <c r="B324" s="53">
        <v>2020</v>
      </c>
      <c r="C324" s="15" t="s">
        <v>477</v>
      </c>
      <c r="D324" s="15" t="s">
        <v>88</v>
      </c>
      <c r="E324" s="15">
        <v>2019</v>
      </c>
      <c r="F324" s="15" t="s">
        <v>307</v>
      </c>
      <c r="G324" s="15">
        <v>5</v>
      </c>
      <c r="H324" s="51">
        <v>62</v>
      </c>
      <c r="I324" s="50">
        <f t="shared" si="17"/>
        <v>0</v>
      </c>
      <c r="J324" s="50">
        <f t="shared" si="18"/>
        <v>0</v>
      </c>
      <c r="K324" s="50">
        <f t="shared" si="19"/>
        <v>62</v>
      </c>
      <c r="L324" s="15"/>
      <c r="M324" s="15"/>
      <c r="N324" s="15"/>
      <c r="O324" s="15"/>
      <c r="P324" s="15"/>
      <c r="Q324" s="15"/>
      <c r="R324" s="15"/>
      <c r="S324" s="15"/>
    </row>
    <row r="325" spans="2:19" x14ac:dyDescent="0.3">
      <c r="B325" s="53">
        <v>2020</v>
      </c>
      <c r="C325" s="15" t="s">
        <v>476</v>
      </c>
      <c r="D325" s="15" t="s">
        <v>88</v>
      </c>
      <c r="E325" s="15">
        <v>2013</v>
      </c>
      <c r="F325" s="15" t="s">
        <v>117</v>
      </c>
      <c r="G325" s="15">
        <v>5</v>
      </c>
      <c r="H325" s="51"/>
      <c r="I325" s="50">
        <f t="shared" si="17"/>
        <v>0</v>
      </c>
      <c r="J325" s="50">
        <f t="shared" si="18"/>
        <v>0</v>
      </c>
      <c r="K325" s="50">
        <f t="shared" si="19"/>
        <v>0</v>
      </c>
      <c r="L325" s="15"/>
      <c r="M325" s="15"/>
      <c r="N325" s="15"/>
      <c r="O325" s="15"/>
      <c r="P325" s="15"/>
      <c r="Q325" s="15"/>
      <c r="R325" s="15"/>
      <c r="S325" s="15"/>
    </row>
    <row r="326" spans="2:19" x14ac:dyDescent="0.3">
      <c r="B326" s="53">
        <v>2020</v>
      </c>
      <c r="C326" s="15" t="s">
        <v>475</v>
      </c>
      <c r="D326" s="15" t="s">
        <v>88</v>
      </c>
      <c r="E326" s="15">
        <v>2018</v>
      </c>
      <c r="F326" s="15" t="s">
        <v>101</v>
      </c>
      <c r="G326" s="15">
        <v>4</v>
      </c>
      <c r="H326" s="51">
        <v>129</v>
      </c>
      <c r="I326" s="50">
        <f t="shared" si="17"/>
        <v>0</v>
      </c>
      <c r="J326" s="50">
        <f t="shared" si="18"/>
        <v>129</v>
      </c>
      <c r="K326" s="50">
        <f t="shared" si="19"/>
        <v>0</v>
      </c>
      <c r="L326" s="15"/>
      <c r="M326" s="15"/>
      <c r="N326" s="15"/>
      <c r="O326" s="15"/>
      <c r="P326" s="15"/>
      <c r="Q326" s="15"/>
      <c r="R326" s="15"/>
      <c r="S326" s="15"/>
    </row>
    <row r="327" spans="2:19" x14ac:dyDescent="0.3">
      <c r="B327" s="53">
        <v>2020</v>
      </c>
      <c r="C327" s="15" t="s">
        <v>474</v>
      </c>
      <c r="D327" s="15" t="s">
        <v>88</v>
      </c>
      <c r="E327" s="15">
        <v>2014</v>
      </c>
      <c r="F327" s="15" t="s">
        <v>94</v>
      </c>
      <c r="G327" s="15">
        <v>4</v>
      </c>
      <c r="H327" s="51">
        <v>771</v>
      </c>
      <c r="I327" s="50">
        <f t="shared" si="17"/>
        <v>0</v>
      </c>
      <c r="J327" s="50">
        <f t="shared" si="18"/>
        <v>771</v>
      </c>
      <c r="K327" s="50">
        <f t="shared" si="19"/>
        <v>0</v>
      </c>
      <c r="L327" s="15"/>
      <c r="M327" s="15"/>
      <c r="N327" s="15"/>
      <c r="O327" s="15"/>
      <c r="P327" s="15"/>
      <c r="Q327" s="15"/>
      <c r="R327" s="15"/>
      <c r="S327" s="15"/>
    </row>
    <row r="328" spans="2:19" x14ac:dyDescent="0.3">
      <c r="B328" s="53">
        <v>2020</v>
      </c>
      <c r="C328" s="15" t="s">
        <v>473</v>
      </c>
      <c r="D328" s="15" t="s">
        <v>88</v>
      </c>
      <c r="E328" s="15">
        <v>2017</v>
      </c>
      <c r="F328" s="15" t="s">
        <v>94</v>
      </c>
      <c r="G328" s="15">
        <v>4</v>
      </c>
      <c r="H328" s="51">
        <v>3362</v>
      </c>
      <c r="I328" s="50">
        <f t="shared" si="17"/>
        <v>0</v>
      </c>
      <c r="J328" s="50">
        <f t="shared" si="18"/>
        <v>3362</v>
      </c>
      <c r="K328" s="50">
        <f t="shared" si="19"/>
        <v>0</v>
      </c>
      <c r="L328" s="15"/>
      <c r="M328" s="15"/>
      <c r="N328" s="15"/>
      <c r="O328" s="15"/>
      <c r="P328" s="15"/>
      <c r="Q328" s="15"/>
      <c r="R328" s="15"/>
      <c r="S328" s="15"/>
    </row>
    <row r="329" spans="2:19" x14ac:dyDescent="0.3">
      <c r="B329" s="53">
        <v>2020</v>
      </c>
      <c r="C329" s="15" t="s">
        <v>472</v>
      </c>
      <c r="D329" s="15" t="s">
        <v>88</v>
      </c>
      <c r="E329" s="15">
        <v>2017</v>
      </c>
      <c r="F329" s="15" t="s">
        <v>101</v>
      </c>
      <c r="G329" s="15">
        <v>5</v>
      </c>
      <c r="H329" s="51">
        <v>867</v>
      </c>
      <c r="I329" s="50">
        <f t="shared" si="17"/>
        <v>0</v>
      </c>
      <c r="J329" s="50">
        <f t="shared" si="18"/>
        <v>0</v>
      </c>
      <c r="K329" s="50">
        <f t="shared" si="19"/>
        <v>867</v>
      </c>
      <c r="L329" s="15"/>
      <c r="M329" s="15"/>
      <c r="N329" s="15"/>
      <c r="O329" s="15"/>
      <c r="P329" s="15"/>
      <c r="Q329" s="15"/>
      <c r="R329" s="15"/>
      <c r="S329" s="15"/>
    </row>
    <row r="330" spans="2:19" x14ac:dyDescent="0.3">
      <c r="B330" s="53">
        <v>2020</v>
      </c>
      <c r="C330" s="15" t="s">
        <v>471</v>
      </c>
      <c r="D330" s="15" t="s">
        <v>470</v>
      </c>
      <c r="E330" s="15">
        <v>2021</v>
      </c>
      <c r="F330" s="15" t="s">
        <v>117</v>
      </c>
      <c r="G330" s="15">
        <v>4</v>
      </c>
      <c r="H330" s="51">
        <v>146</v>
      </c>
      <c r="I330" s="50">
        <f t="shared" si="17"/>
        <v>0</v>
      </c>
      <c r="J330" s="50">
        <f t="shared" si="18"/>
        <v>146</v>
      </c>
      <c r="K330" s="50">
        <f t="shared" si="19"/>
        <v>0</v>
      </c>
      <c r="L330" s="15"/>
      <c r="M330" s="15"/>
      <c r="N330" s="15"/>
      <c r="O330" s="15"/>
      <c r="P330" s="15"/>
      <c r="Q330" s="15"/>
      <c r="R330" s="15"/>
      <c r="S330" s="15"/>
    </row>
    <row r="331" spans="2:19" x14ac:dyDescent="0.3">
      <c r="B331" s="53">
        <v>2020</v>
      </c>
      <c r="C331" s="15" t="s">
        <v>469</v>
      </c>
      <c r="D331" s="15" t="s">
        <v>468</v>
      </c>
      <c r="E331" s="15">
        <v>2014</v>
      </c>
      <c r="F331" s="15" t="s">
        <v>117</v>
      </c>
      <c r="G331" s="15">
        <v>4</v>
      </c>
      <c r="H331" s="51">
        <v>1291</v>
      </c>
      <c r="I331" s="50">
        <f t="shared" si="17"/>
        <v>0</v>
      </c>
      <c r="J331" s="50">
        <f t="shared" si="18"/>
        <v>1291</v>
      </c>
      <c r="K331" s="50">
        <f t="shared" si="19"/>
        <v>0</v>
      </c>
      <c r="L331" s="15"/>
      <c r="M331" s="15"/>
      <c r="N331" s="15"/>
      <c r="O331" s="15"/>
      <c r="P331" s="15"/>
      <c r="Q331" s="15"/>
      <c r="R331" s="15"/>
      <c r="S331" s="15"/>
    </row>
    <row r="332" spans="2:19" x14ac:dyDescent="0.3">
      <c r="B332" s="53">
        <v>2020</v>
      </c>
      <c r="C332" s="15" t="s">
        <v>467</v>
      </c>
      <c r="D332" s="15" t="s">
        <v>88</v>
      </c>
      <c r="E332" s="15">
        <v>2013</v>
      </c>
      <c r="F332" s="15" t="s">
        <v>101</v>
      </c>
      <c r="G332" s="15">
        <v>5</v>
      </c>
      <c r="H332" s="51"/>
      <c r="I332" s="50">
        <f t="shared" si="17"/>
        <v>0</v>
      </c>
      <c r="J332" s="50">
        <f t="shared" si="18"/>
        <v>0</v>
      </c>
      <c r="K332" s="50">
        <f t="shared" si="19"/>
        <v>0</v>
      </c>
      <c r="L332" s="15"/>
      <c r="M332" s="15"/>
      <c r="N332" s="15"/>
      <c r="O332" s="15"/>
      <c r="P332" s="15"/>
      <c r="Q332" s="15"/>
      <c r="R332" s="15"/>
      <c r="S332" s="15"/>
    </row>
    <row r="333" spans="2:19" x14ac:dyDescent="0.3">
      <c r="B333" s="53">
        <v>2020</v>
      </c>
      <c r="C333" s="15" t="s">
        <v>466</v>
      </c>
      <c r="D333" s="15" t="s">
        <v>465</v>
      </c>
      <c r="E333" s="15">
        <v>2019</v>
      </c>
      <c r="F333" s="15" t="s">
        <v>82</v>
      </c>
      <c r="G333" s="15">
        <v>5</v>
      </c>
      <c r="H333" s="51">
        <v>828</v>
      </c>
      <c r="I333" s="50">
        <f t="shared" si="17"/>
        <v>0</v>
      </c>
      <c r="J333" s="50">
        <f t="shared" si="18"/>
        <v>0</v>
      </c>
      <c r="K333" s="50">
        <f t="shared" si="19"/>
        <v>828</v>
      </c>
      <c r="L333" s="15"/>
      <c r="M333" s="15"/>
      <c r="N333" s="15"/>
      <c r="O333" s="15"/>
      <c r="P333" s="15"/>
      <c r="Q333" s="15"/>
      <c r="R333" s="15"/>
      <c r="S333" s="15"/>
    </row>
    <row r="334" spans="2:19" x14ac:dyDescent="0.3">
      <c r="B334" s="53">
        <v>2020</v>
      </c>
      <c r="C334" s="15" t="s">
        <v>464</v>
      </c>
      <c r="D334" s="15" t="s">
        <v>463</v>
      </c>
      <c r="E334" s="15">
        <v>2014</v>
      </c>
      <c r="F334" s="15" t="s">
        <v>117</v>
      </c>
      <c r="G334" s="15">
        <v>3</v>
      </c>
      <c r="H334" s="51">
        <v>280</v>
      </c>
      <c r="I334" s="50">
        <f t="shared" si="17"/>
        <v>280</v>
      </c>
      <c r="J334" s="50">
        <f t="shared" si="18"/>
        <v>0</v>
      </c>
      <c r="K334" s="50">
        <f t="shared" si="19"/>
        <v>0</v>
      </c>
      <c r="L334" s="15"/>
      <c r="M334" s="15"/>
      <c r="N334" s="15"/>
      <c r="O334" s="15"/>
      <c r="P334" s="15"/>
      <c r="Q334" s="15"/>
      <c r="R334" s="15"/>
      <c r="S334" s="15"/>
    </row>
    <row r="335" spans="2:19" x14ac:dyDescent="0.3">
      <c r="B335" s="53">
        <v>2020</v>
      </c>
      <c r="C335" s="15" t="s">
        <v>462</v>
      </c>
      <c r="D335" s="15" t="s">
        <v>461</v>
      </c>
      <c r="E335" s="15">
        <v>2017</v>
      </c>
      <c r="F335" s="15" t="s">
        <v>117</v>
      </c>
      <c r="G335" s="15">
        <v>3</v>
      </c>
      <c r="H335" s="51"/>
      <c r="I335" s="50">
        <f t="shared" si="17"/>
        <v>0</v>
      </c>
      <c r="J335" s="50">
        <f t="shared" si="18"/>
        <v>0</v>
      </c>
      <c r="K335" s="50">
        <f t="shared" si="19"/>
        <v>0</v>
      </c>
      <c r="L335" s="15"/>
      <c r="M335" s="15"/>
      <c r="N335" s="15"/>
      <c r="O335" s="15"/>
      <c r="P335" s="15"/>
      <c r="Q335" s="15"/>
      <c r="R335" s="15"/>
      <c r="S335" s="15"/>
    </row>
    <row r="336" spans="2:19" x14ac:dyDescent="0.3">
      <c r="B336" s="53">
        <v>2020</v>
      </c>
      <c r="C336" s="15" t="s">
        <v>460</v>
      </c>
      <c r="D336" s="15" t="s">
        <v>88</v>
      </c>
      <c r="E336" s="15">
        <v>2015</v>
      </c>
      <c r="F336" s="15" t="s">
        <v>133</v>
      </c>
      <c r="G336" s="15">
        <v>5</v>
      </c>
      <c r="H336" s="51">
        <v>459</v>
      </c>
      <c r="I336" s="50">
        <f t="shared" si="17"/>
        <v>0</v>
      </c>
      <c r="J336" s="50">
        <f t="shared" si="18"/>
        <v>0</v>
      </c>
      <c r="K336" s="50">
        <f t="shared" si="19"/>
        <v>459</v>
      </c>
      <c r="L336" s="15"/>
      <c r="M336" s="15"/>
      <c r="N336" s="15"/>
      <c r="O336" s="15"/>
      <c r="P336" s="15"/>
      <c r="Q336" s="15"/>
      <c r="R336" s="15"/>
      <c r="S336" s="15"/>
    </row>
    <row r="337" spans="2:19" x14ac:dyDescent="0.3">
      <c r="B337" s="53">
        <v>2020</v>
      </c>
      <c r="C337" s="15" t="s">
        <v>459</v>
      </c>
      <c r="D337" s="15" t="s">
        <v>458</v>
      </c>
      <c r="E337" s="15">
        <v>2021</v>
      </c>
      <c r="F337" s="15" t="s">
        <v>82</v>
      </c>
      <c r="G337" s="15">
        <v>5</v>
      </c>
      <c r="H337" s="51">
        <v>1</v>
      </c>
      <c r="I337" s="50">
        <f t="shared" si="17"/>
        <v>0</v>
      </c>
      <c r="J337" s="50">
        <f t="shared" si="18"/>
        <v>0</v>
      </c>
      <c r="K337" s="50">
        <f t="shared" si="19"/>
        <v>1</v>
      </c>
      <c r="L337" s="15"/>
      <c r="M337" s="15"/>
      <c r="N337" s="15"/>
      <c r="O337" s="15"/>
      <c r="P337" s="15"/>
      <c r="Q337" s="15"/>
      <c r="R337" s="15"/>
      <c r="S337" s="15"/>
    </row>
    <row r="338" spans="2:19" x14ac:dyDescent="0.3">
      <c r="B338" s="53">
        <v>2020</v>
      </c>
      <c r="C338" s="15" t="s">
        <v>457</v>
      </c>
      <c r="D338" s="15" t="s">
        <v>456</v>
      </c>
      <c r="E338" s="15">
        <v>2017</v>
      </c>
      <c r="F338" s="15" t="s">
        <v>82</v>
      </c>
      <c r="G338" s="15">
        <v>3</v>
      </c>
      <c r="H338" s="51">
        <v>1329</v>
      </c>
      <c r="I338" s="50">
        <f t="shared" si="17"/>
        <v>1329</v>
      </c>
      <c r="J338" s="50">
        <f t="shared" si="18"/>
        <v>0</v>
      </c>
      <c r="K338" s="50">
        <f t="shared" si="19"/>
        <v>0</v>
      </c>
      <c r="L338" s="15"/>
      <c r="M338" s="15"/>
      <c r="N338" s="15"/>
      <c r="O338" s="15"/>
      <c r="P338" s="15"/>
      <c r="Q338" s="15"/>
      <c r="R338" s="15"/>
      <c r="S338" s="15"/>
    </row>
    <row r="339" spans="2:19" x14ac:dyDescent="0.3">
      <c r="B339" s="53">
        <v>2020</v>
      </c>
      <c r="C339" s="15" t="s">
        <v>455</v>
      </c>
      <c r="D339" s="15" t="s">
        <v>454</v>
      </c>
      <c r="E339" s="15">
        <v>2014</v>
      </c>
      <c r="F339" s="15" t="s">
        <v>101</v>
      </c>
      <c r="G339" s="15">
        <v>3</v>
      </c>
      <c r="H339" s="51">
        <v>520</v>
      </c>
      <c r="I339" s="50">
        <f t="shared" si="17"/>
        <v>520</v>
      </c>
      <c r="J339" s="50">
        <f t="shared" si="18"/>
        <v>0</v>
      </c>
      <c r="K339" s="50">
        <f t="shared" si="19"/>
        <v>0</v>
      </c>
      <c r="L339" s="15"/>
      <c r="M339" s="15"/>
      <c r="N339" s="15"/>
      <c r="O339" s="15"/>
      <c r="P339" s="15"/>
      <c r="Q339" s="15"/>
      <c r="R339" s="15"/>
      <c r="S339" s="15"/>
    </row>
    <row r="340" spans="2:19" x14ac:dyDescent="0.3">
      <c r="B340" s="53">
        <v>2020</v>
      </c>
      <c r="C340" s="15" t="s">
        <v>453</v>
      </c>
      <c r="D340" s="15" t="s">
        <v>88</v>
      </c>
      <c r="E340" s="15">
        <v>2013</v>
      </c>
      <c r="F340" s="15" t="s">
        <v>94</v>
      </c>
      <c r="G340" s="15">
        <v>4</v>
      </c>
      <c r="H340" s="51"/>
      <c r="I340" s="50">
        <f t="shared" si="17"/>
        <v>0</v>
      </c>
      <c r="J340" s="50">
        <f t="shared" si="18"/>
        <v>0</v>
      </c>
      <c r="K340" s="50">
        <f t="shared" si="19"/>
        <v>0</v>
      </c>
      <c r="L340" s="15"/>
      <c r="M340" s="15"/>
      <c r="N340" s="15"/>
      <c r="O340" s="15"/>
      <c r="P340" s="15"/>
      <c r="Q340" s="15"/>
      <c r="R340" s="15"/>
      <c r="S340" s="15"/>
    </row>
    <row r="341" spans="2:19" x14ac:dyDescent="0.3">
      <c r="B341" s="53">
        <v>2020</v>
      </c>
      <c r="C341" s="15" t="s">
        <v>453</v>
      </c>
      <c r="D341" s="15" t="s">
        <v>88</v>
      </c>
      <c r="E341" s="15">
        <v>2021</v>
      </c>
      <c r="F341" s="15" t="s">
        <v>94</v>
      </c>
      <c r="G341" s="15">
        <v>2</v>
      </c>
      <c r="H341" s="51">
        <v>2427</v>
      </c>
      <c r="I341" s="50">
        <f t="shared" si="17"/>
        <v>2427</v>
      </c>
      <c r="J341" s="50">
        <f t="shared" si="18"/>
        <v>0</v>
      </c>
      <c r="K341" s="50">
        <f t="shared" si="19"/>
        <v>0</v>
      </c>
      <c r="L341" s="15"/>
      <c r="M341" s="15"/>
      <c r="N341" s="15"/>
      <c r="O341" s="15"/>
      <c r="P341" s="15"/>
      <c r="Q341" s="15"/>
      <c r="R341" s="15"/>
      <c r="S341" s="15"/>
    </row>
    <row r="342" spans="2:19" x14ac:dyDescent="0.3">
      <c r="B342" s="53">
        <v>2020</v>
      </c>
      <c r="C342" s="15" t="s">
        <v>452</v>
      </c>
      <c r="D342" s="15" t="s">
        <v>451</v>
      </c>
      <c r="E342" s="15">
        <v>2021</v>
      </c>
      <c r="F342" s="15" t="s">
        <v>94</v>
      </c>
      <c r="G342" s="15">
        <v>2</v>
      </c>
      <c r="H342" s="51"/>
      <c r="I342" s="50">
        <f t="shared" si="17"/>
        <v>0</v>
      </c>
      <c r="J342" s="50">
        <f t="shared" si="18"/>
        <v>0</v>
      </c>
      <c r="K342" s="50">
        <f t="shared" si="19"/>
        <v>0</v>
      </c>
      <c r="L342" s="15"/>
      <c r="M342" s="15"/>
      <c r="N342" s="15"/>
      <c r="O342" s="15"/>
      <c r="P342" s="15"/>
      <c r="Q342" s="15"/>
      <c r="R342" s="15"/>
      <c r="S342" s="15"/>
    </row>
    <row r="343" spans="2:19" x14ac:dyDescent="0.3">
      <c r="B343" s="53">
        <v>2020</v>
      </c>
      <c r="C343" s="15" t="s">
        <v>450</v>
      </c>
      <c r="D343" s="15" t="s">
        <v>449</v>
      </c>
      <c r="E343" s="15">
        <v>2017</v>
      </c>
      <c r="F343" s="15" t="s">
        <v>94</v>
      </c>
      <c r="G343" s="15">
        <v>3</v>
      </c>
      <c r="H343" s="51"/>
      <c r="I343" s="50">
        <f t="shared" si="17"/>
        <v>0</v>
      </c>
      <c r="J343" s="50">
        <f t="shared" si="18"/>
        <v>0</v>
      </c>
      <c r="K343" s="50">
        <f t="shared" si="19"/>
        <v>0</v>
      </c>
      <c r="L343" s="15"/>
      <c r="M343" s="15"/>
      <c r="N343" s="15"/>
      <c r="O343" s="15"/>
      <c r="P343" s="15"/>
      <c r="Q343" s="15"/>
      <c r="R343" s="15"/>
      <c r="S343" s="15"/>
    </row>
    <row r="344" spans="2:19" x14ac:dyDescent="0.3">
      <c r="B344" s="53">
        <v>2020</v>
      </c>
      <c r="C344" s="15" t="s">
        <v>448</v>
      </c>
      <c r="D344" s="15" t="s">
        <v>447</v>
      </c>
      <c r="E344" s="15">
        <v>2019</v>
      </c>
      <c r="F344" s="15" t="s">
        <v>82</v>
      </c>
      <c r="G344" s="15">
        <v>4</v>
      </c>
      <c r="H344" s="51">
        <v>141</v>
      </c>
      <c r="I344" s="50">
        <f t="shared" si="17"/>
        <v>0</v>
      </c>
      <c r="J344" s="50">
        <f t="shared" si="18"/>
        <v>141</v>
      </c>
      <c r="K344" s="50">
        <f t="shared" si="19"/>
        <v>0</v>
      </c>
      <c r="L344" s="15"/>
      <c r="M344" s="15"/>
      <c r="N344" s="15"/>
      <c r="O344" s="15"/>
      <c r="P344" s="15"/>
      <c r="Q344" s="15"/>
      <c r="R344" s="15"/>
      <c r="S344" s="15"/>
    </row>
    <row r="345" spans="2:19" x14ac:dyDescent="0.3">
      <c r="B345" s="53">
        <v>2020</v>
      </c>
      <c r="C345" s="15" t="s">
        <v>446</v>
      </c>
      <c r="D345" s="15" t="s">
        <v>88</v>
      </c>
      <c r="E345" s="15">
        <v>2017</v>
      </c>
      <c r="F345" s="15" t="s">
        <v>82</v>
      </c>
      <c r="G345" s="15">
        <v>5</v>
      </c>
      <c r="H345" s="51">
        <v>340</v>
      </c>
      <c r="I345" s="50">
        <f t="shared" si="17"/>
        <v>0</v>
      </c>
      <c r="J345" s="50">
        <f t="shared" si="18"/>
        <v>0</v>
      </c>
      <c r="K345" s="50">
        <f t="shared" si="19"/>
        <v>340</v>
      </c>
      <c r="L345" s="15"/>
      <c r="M345" s="15"/>
      <c r="N345" s="15"/>
      <c r="O345" s="15"/>
      <c r="P345" s="15"/>
      <c r="Q345" s="15"/>
      <c r="R345" s="15"/>
      <c r="S345" s="15"/>
    </row>
    <row r="346" spans="2:19" x14ac:dyDescent="0.3">
      <c r="B346" s="53">
        <v>2020</v>
      </c>
      <c r="C346" s="15" t="s">
        <v>445</v>
      </c>
      <c r="D346" s="15" t="s">
        <v>444</v>
      </c>
      <c r="E346" s="15">
        <v>2017</v>
      </c>
      <c r="F346" s="15" t="s">
        <v>94</v>
      </c>
      <c r="G346" s="15">
        <v>3</v>
      </c>
      <c r="H346" s="51">
        <v>2765</v>
      </c>
      <c r="I346" s="50">
        <f t="shared" si="17"/>
        <v>2765</v>
      </c>
      <c r="J346" s="50">
        <f t="shared" si="18"/>
        <v>0</v>
      </c>
      <c r="K346" s="50">
        <f t="shared" si="19"/>
        <v>0</v>
      </c>
      <c r="L346" s="15"/>
      <c r="M346" s="15"/>
      <c r="N346" s="15"/>
      <c r="O346" s="15"/>
      <c r="P346" s="15"/>
      <c r="Q346" s="15"/>
      <c r="R346" s="15"/>
      <c r="S346" s="15"/>
    </row>
    <row r="347" spans="2:19" x14ac:dyDescent="0.3">
      <c r="B347" s="53">
        <v>2020</v>
      </c>
      <c r="C347" s="15" t="s">
        <v>443</v>
      </c>
      <c r="D347" s="15" t="s">
        <v>88</v>
      </c>
      <c r="E347" s="15">
        <v>2015</v>
      </c>
      <c r="F347" s="15" t="s">
        <v>101</v>
      </c>
      <c r="G347" s="15">
        <v>4</v>
      </c>
      <c r="H347" s="51">
        <v>619</v>
      </c>
      <c r="I347" s="50">
        <f t="shared" si="17"/>
        <v>0</v>
      </c>
      <c r="J347" s="50">
        <f t="shared" si="18"/>
        <v>619</v>
      </c>
      <c r="K347" s="50">
        <f t="shared" si="19"/>
        <v>0</v>
      </c>
      <c r="L347" s="15"/>
      <c r="M347" s="15"/>
      <c r="N347" s="15"/>
      <c r="O347" s="15"/>
      <c r="P347" s="15"/>
      <c r="Q347" s="15"/>
      <c r="R347" s="15"/>
      <c r="S347" s="15"/>
    </row>
    <row r="348" spans="2:19" x14ac:dyDescent="0.3">
      <c r="B348" s="53">
        <v>2020</v>
      </c>
      <c r="C348" s="15" t="s">
        <v>442</v>
      </c>
      <c r="D348" s="15" t="s">
        <v>441</v>
      </c>
      <c r="E348" s="15">
        <v>2017</v>
      </c>
      <c r="F348" s="15" t="s">
        <v>101</v>
      </c>
      <c r="G348" s="15">
        <v>3</v>
      </c>
      <c r="H348" s="51"/>
      <c r="I348" s="50">
        <f t="shared" si="17"/>
        <v>0</v>
      </c>
      <c r="J348" s="50">
        <f t="shared" si="18"/>
        <v>0</v>
      </c>
      <c r="K348" s="50">
        <f t="shared" si="19"/>
        <v>0</v>
      </c>
      <c r="L348" s="15"/>
      <c r="M348" s="15"/>
      <c r="N348" s="15"/>
      <c r="O348" s="15"/>
      <c r="P348" s="15"/>
      <c r="Q348" s="15"/>
      <c r="R348" s="15"/>
      <c r="S348" s="15"/>
    </row>
    <row r="349" spans="2:19" x14ac:dyDescent="0.3">
      <c r="B349" s="53">
        <v>2020</v>
      </c>
      <c r="C349" s="15" t="s">
        <v>440</v>
      </c>
      <c r="D349" s="15" t="s">
        <v>438</v>
      </c>
      <c r="E349" s="15">
        <v>2018</v>
      </c>
      <c r="F349" s="15" t="s">
        <v>94</v>
      </c>
      <c r="G349" s="15">
        <v>0</v>
      </c>
      <c r="H349" s="51">
        <v>704</v>
      </c>
      <c r="I349" s="50">
        <f t="shared" si="17"/>
        <v>704</v>
      </c>
      <c r="J349" s="50">
        <f t="shared" si="18"/>
        <v>0</v>
      </c>
      <c r="K349" s="50">
        <f t="shared" si="19"/>
        <v>0</v>
      </c>
      <c r="L349" s="15"/>
      <c r="M349" s="15"/>
      <c r="N349" s="15"/>
      <c r="O349" s="15"/>
      <c r="P349" s="15"/>
      <c r="Q349" s="15"/>
      <c r="R349" s="15"/>
      <c r="S349" s="15"/>
    </row>
    <row r="350" spans="2:19" x14ac:dyDescent="0.3">
      <c r="B350" s="53">
        <v>2020</v>
      </c>
      <c r="C350" s="15" t="s">
        <v>439</v>
      </c>
      <c r="D350" s="15" t="s">
        <v>438</v>
      </c>
      <c r="E350" s="15">
        <v>2015</v>
      </c>
      <c r="F350" s="15" t="s">
        <v>82</v>
      </c>
      <c r="G350" s="15">
        <v>3</v>
      </c>
      <c r="H350" s="51"/>
      <c r="I350" s="50">
        <f t="shared" si="17"/>
        <v>0</v>
      </c>
      <c r="J350" s="50">
        <f t="shared" si="18"/>
        <v>0</v>
      </c>
      <c r="K350" s="50">
        <f t="shared" si="19"/>
        <v>0</v>
      </c>
      <c r="L350" s="15"/>
      <c r="M350" s="15"/>
      <c r="N350" s="15"/>
      <c r="O350" s="15"/>
      <c r="P350" s="15"/>
      <c r="Q350" s="15"/>
      <c r="R350" s="15"/>
      <c r="S350" s="15"/>
    </row>
    <row r="351" spans="2:19" x14ac:dyDescent="0.3">
      <c r="B351" s="53">
        <v>2020</v>
      </c>
      <c r="C351" s="15" t="s">
        <v>437</v>
      </c>
      <c r="D351" s="15" t="s">
        <v>436</v>
      </c>
      <c r="E351" s="15">
        <v>2017</v>
      </c>
      <c r="F351" s="15" t="s">
        <v>117</v>
      </c>
      <c r="G351" s="15">
        <v>0</v>
      </c>
      <c r="H351" s="51"/>
      <c r="I351" s="50">
        <f t="shared" si="17"/>
        <v>0</v>
      </c>
      <c r="J351" s="50">
        <f t="shared" si="18"/>
        <v>0</v>
      </c>
      <c r="K351" s="50">
        <f t="shared" si="19"/>
        <v>0</v>
      </c>
      <c r="L351" s="15"/>
      <c r="M351" s="15"/>
      <c r="N351" s="15"/>
      <c r="O351" s="15"/>
      <c r="P351" s="15"/>
      <c r="Q351" s="15"/>
      <c r="R351" s="15"/>
      <c r="S351" s="15"/>
    </row>
    <row r="352" spans="2:19" x14ac:dyDescent="0.3">
      <c r="B352" s="53">
        <v>2020</v>
      </c>
      <c r="C352" s="15" t="s">
        <v>435</v>
      </c>
      <c r="D352" s="15" t="s">
        <v>434</v>
      </c>
      <c r="E352" s="15">
        <v>2016</v>
      </c>
      <c r="F352" s="15" t="s">
        <v>117</v>
      </c>
      <c r="G352" s="15">
        <v>4</v>
      </c>
      <c r="H352" s="51">
        <v>2710</v>
      </c>
      <c r="I352" s="50">
        <f t="shared" si="17"/>
        <v>0</v>
      </c>
      <c r="J352" s="50">
        <f t="shared" si="18"/>
        <v>2710</v>
      </c>
      <c r="K352" s="50">
        <f t="shared" si="19"/>
        <v>0</v>
      </c>
      <c r="L352" s="15"/>
      <c r="M352" s="15"/>
      <c r="N352" s="15"/>
      <c r="O352" s="15"/>
      <c r="P352" s="15"/>
      <c r="Q352" s="15"/>
      <c r="R352" s="15"/>
      <c r="S352" s="15"/>
    </row>
    <row r="353" spans="2:19" x14ac:dyDescent="0.3">
      <c r="B353" s="53">
        <v>2020</v>
      </c>
      <c r="C353" s="15" t="s">
        <v>433</v>
      </c>
      <c r="D353" s="15" t="s">
        <v>88</v>
      </c>
      <c r="E353" s="15">
        <v>2017</v>
      </c>
      <c r="F353" s="15" t="s">
        <v>101</v>
      </c>
      <c r="G353" s="15">
        <v>3</v>
      </c>
      <c r="H353" s="51"/>
      <c r="I353" s="50">
        <f t="shared" si="17"/>
        <v>0</v>
      </c>
      <c r="J353" s="50">
        <f t="shared" si="18"/>
        <v>0</v>
      </c>
      <c r="K353" s="50">
        <f t="shared" si="19"/>
        <v>0</v>
      </c>
      <c r="L353" s="15"/>
      <c r="M353" s="15"/>
      <c r="N353" s="15"/>
      <c r="O353" s="15"/>
      <c r="P353" s="15"/>
      <c r="Q353" s="15"/>
      <c r="R353" s="15"/>
      <c r="S353" s="15"/>
    </row>
    <row r="354" spans="2:19" x14ac:dyDescent="0.3">
      <c r="B354" s="53">
        <v>2020</v>
      </c>
      <c r="C354" s="15" t="s">
        <v>432</v>
      </c>
      <c r="D354" s="15" t="s">
        <v>88</v>
      </c>
      <c r="E354" s="15">
        <v>2013</v>
      </c>
      <c r="F354" s="15" t="s">
        <v>117</v>
      </c>
      <c r="G354" s="15">
        <v>4</v>
      </c>
      <c r="H354" s="51">
        <v>136</v>
      </c>
      <c r="I354" s="50">
        <f t="shared" si="17"/>
        <v>0</v>
      </c>
      <c r="J354" s="50">
        <f t="shared" si="18"/>
        <v>136</v>
      </c>
      <c r="K354" s="50">
        <f t="shared" si="19"/>
        <v>0</v>
      </c>
      <c r="L354" s="15"/>
      <c r="M354" s="15"/>
      <c r="N354" s="15"/>
      <c r="O354" s="15"/>
      <c r="P354" s="15"/>
      <c r="Q354" s="15"/>
      <c r="R354" s="15"/>
      <c r="S354" s="15"/>
    </row>
    <row r="355" spans="2:19" x14ac:dyDescent="0.3">
      <c r="B355" s="53">
        <v>2020</v>
      </c>
      <c r="C355" s="15" t="s">
        <v>431</v>
      </c>
      <c r="D355" s="15" t="s">
        <v>430</v>
      </c>
      <c r="E355" s="15">
        <v>2016</v>
      </c>
      <c r="F355" s="15" t="s">
        <v>77</v>
      </c>
      <c r="G355" s="15">
        <v>5</v>
      </c>
      <c r="H355" s="51"/>
      <c r="I355" s="50">
        <f t="shared" si="17"/>
        <v>0</v>
      </c>
      <c r="J355" s="50">
        <f t="shared" si="18"/>
        <v>0</v>
      </c>
      <c r="K355" s="50">
        <f t="shared" si="19"/>
        <v>0</v>
      </c>
      <c r="L355" s="15"/>
      <c r="M355" s="15"/>
      <c r="N355" s="15"/>
      <c r="O355" s="15"/>
      <c r="P355" s="15"/>
      <c r="Q355" s="15"/>
      <c r="R355" s="15"/>
      <c r="S355" s="15"/>
    </row>
    <row r="356" spans="2:19" x14ac:dyDescent="0.3">
      <c r="B356" s="53">
        <v>2020</v>
      </c>
      <c r="C356" s="15" t="s">
        <v>429</v>
      </c>
      <c r="D356" s="15" t="s">
        <v>88</v>
      </c>
      <c r="E356" s="15">
        <v>2019</v>
      </c>
      <c r="F356" s="15" t="s">
        <v>77</v>
      </c>
      <c r="G356" s="15">
        <v>5</v>
      </c>
      <c r="H356" s="51"/>
      <c r="I356" s="50">
        <f t="shared" si="17"/>
        <v>0</v>
      </c>
      <c r="J356" s="50">
        <f t="shared" si="18"/>
        <v>0</v>
      </c>
      <c r="K356" s="50">
        <f t="shared" si="19"/>
        <v>0</v>
      </c>
      <c r="L356" s="15"/>
      <c r="M356" s="15"/>
      <c r="N356" s="15"/>
      <c r="O356" s="15"/>
      <c r="P356" s="15"/>
      <c r="Q356" s="15"/>
      <c r="R356" s="15"/>
      <c r="S356" s="15"/>
    </row>
    <row r="357" spans="2:19" x14ac:dyDescent="0.3">
      <c r="B357" s="53">
        <v>2020</v>
      </c>
      <c r="C357" s="15" t="s">
        <v>428</v>
      </c>
      <c r="D357" s="15" t="s">
        <v>88</v>
      </c>
      <c r="E357" s="15">
        <v>2017</v>
      </c>
      <c r="F357" s="15" t="s">
        <v>94</v>
      </c>
      <c r="G357" s="15">
        <v>5</v>
      </c>
      <c r="H357" s="51">
        <v>1428</v>
      </c>
      <c r="I357" s="50">
        <f t="shared" si="17"/>
        <v>0</v>
      </c>
      <c r="J357" s="50">
        <f t="shared" si="18"/>
        <v>0</v>
      </c>
      <c r="K357" s="50">
        <f t="shared" si="19"/>
        <v>1428</v>
      </c>
      <c r="L357" s="15"/>
      <c r="M357" s="15"/>
      <c r="N357" s="15"/>
      <c r="O357" s="15"/>
      <c r="P357" s="15"/>
      <c r="Q357" s="15"/>
      <c r="R357" s="15"/>
      <c r="S357" s="15"/>
    </row>
    <row r="358" spans="2:19" x14ac:dyDescent="0.3">
      <c r="B358" s="53">
        <v>2020</v>
      </c>
      <c r="C358" s="15" t="s">
        <v>427</v>
      </c>
      <c r="D358" s="15" t="s">
        <v>88</v>
      </c>
      <c r="E358" s="15">
        <v>2019</v>
      </c>
      <c r="F358" s="15" t="s">
        <v>117</v>
      </c>
      <c r="G358" s="15">
        <v>5</v>
      </c>
      <c r="H358" s="51">
        <v>2685</v>
      </c>
      <c r="I358" s="50">
        <f t="shared" si="17"/>
        <v>0</v>
      </c>
      <c r="J358" s="50">
        <f t="shared" si="18"/>
        <v>0</v>
      </c>
      <c r="K358" s="50">
        <f t="shared" si="19"/>
        <v>2685</v>
      </c>
      <c r="L358" s="15"/>
      <c r="M358" s="15"/>
      <c r="N358" s="15"/>
      <c r="O358" s="15"/>
      <c r="P358" s="15"/>
      <c r="Q358" s="15"/>
      <c r="R358" s="15"/>
      <c r="S358" s="15"/>
    </row>
    <row r="359" spans="2:19" x14ac:dyDescent="0.3">
      <c r="B359" s="53">
        <v>2020</v>
      </c>
      <c r="C359" s="15" t="s">
        <v>426</v>
      </c>
      <c r="D359" s="15" t="s">
        <v>425</v>
      </c>
      <c r="E359" s="15">
        <v>2015</v>
      </c>
      <c r="F359" s="15" t="s">
        <v>99</v>
      </c>
      <c r="G359" s="15">
        <v>5</v>
      </c>
      <c r="H359" s="51">
        <v>3</v>
      </c>
      <c r="I359" s="50">
        <f t="shared" ref="I359:I422" si="20">IF(G359&lt;4,H359,0)</f>
        <v>0</v>
      </c>
      <c r="J359" s="50">
        <f t="shared" ref="J359:J422" si="21">IF(G359=4,H359,0)</f>
        <v>0</v>
      </c>
      <c r="K359" s="50">
        <f t="shared" ref="K359:K422" si="22">IF(G359=5,H359,0)</f>
        <v>3</v>
      </c>
      <c r="L359" s="15"/>
      <c r="M359" s="15"/>
      <c r="N359" s="15"/>
      <c r="O359" s="15"/>
      <c r="P359" s="15"/>
      <c r="Q359" s="15"/>
      <c r="R359" s="15"/>
      <c r="S359" s="15"/>
    </row>
    <row r="360" spans="2:19" x14ac:dyDescent="0.3">
      <c r="B360" s="53">
        <v>2020</v>
      </c>
      <c r="C360" s="15" t="s">
        <v>424</v>
      </c>
      <c r="D360" s="15" t="s">
        <v>88</v>
      </c>
      <c r="E360" s="15">
        <v>2017</v>
      </c>
      <c r="F360" s="15" t="s">
        <v>101</v>
      </c>
      <c r="G360" s="15">
        <v>3</v>
      </c>
      <c r="H360" s="51"/>
      <c r="I360" s="50">
        <f t="shared" si="20"/>
        <v>0</v>
      </c>
      <c r="J360" s="50">
        <f t="shared" si="21"/>
        <v>0</v>
      </c>
      <c r="K360" s="50">
        <f t="shared" si="22"/>
        <v>0</v>
      </c>
      <c r="L360" s="15"/>
      <c r="M360" s="15"/>
      <c r="N360" s="15"/>
      <c r="O360" s="15"/>
      <c r="P360" s="15"/>
      <c r="Q360" s="15"/>
      <c r="R360" s="15"/>
      <c r="S360" s="15"/>
    </row>
    <row r="361" spans="2:19" x14ac:dyDescent="0.3">
      <c r="B361" s="53">
        <v>2020</v>
      </c>
      <c r="C361" s="15" t="s">
        <v>423</v>
      </c>
      <c r="D361" s="15" t="s">
        <v>422</v>
      </c>
      <c r="E361" s="15">
        <v>2017</v>
      </c>
      <c r="F361" s="15" t="s">
        <v>94</v>
      </c>
      <c r="G361" s="15">
        <v>3</v>
      </c>
      <c r="H361" s="51"/>
      <c r="I361" s="50">
        <f t="shared" si="20"/>
        <v>0</v>
      </c>
      <c r="J361" s="50">
        <f t="shared" si="21"/>
        <v>0</v>
      </c>
      <c r="K361" s="50">
        <f t="shared" si="22"/>
        <v>0</v>
      </c>
      <c r="L361" s="15"/>
      <c r="M361" s="15"/>
      <c r="N361" s="15"/>
      <c r="O361" s="15"/>
      <c r="P361" s="15"/>
      <c r="Q361" s="15"/>
      <c r="R361" s="15"/>
      <c r="S361" s="15"/>
    </row>
    <row r="362" spans="2:19" x14ac:dyDescent="0.3">
      <c r="B362" s="53">
        <v>2020</v>
      </c>
      <c r="C362" s="15" t="s">
        <v>421</v>
      </c>
      <c r="D362" s="15" t="s">
        <v>420</v>
      </c>
      <c r="E362" s="15">
        <v>2019</v>
      </c>
      <c r="F362" s="15" t="s">
        <v>82</v>
      </c>
      <c r="G362" s="15">
        <v>5</v>
      </c>
      <c r="H362" s="51">
        <v>260</v>
      </c>
      <c r="I362" s="50">
        <f t="shared" si="20"/>
        <v>0</v>
      </c>
      <c r="J362" s="50">
        <f t="shared" si="21"/>
        <v>0</v>
      </c>
      <c r="K362" s="50">
        <f t="shared" si="22"/>
        <v>260</v>
      </c>
      <c r="L362" s="15"/>
      <c r="M362" s="15"/>
      <c r="N362" s="15"/>
      <c r="O362" s="15"/>
      <c r="P362" s="15"/>
      <c r="Q362" s="15"/>
      <c r="R362" s="15"/>
      <c r="S362" s="15"/>
    </row>
    <row r="363" spans="2:19" x14ac:dyDescent="0.3">
      <c r="B363" s="53">
        <v>2020</v>
      </c>
      <c r="C363" s="15" t="s">
        <v>419</v>
      </c>
      <c r="D363" s="15" t="s">
        <v>88</v>
      </c>
      <c r="E363" s="15">
        <v>2014</v>
      </c>
      <c r="F363" s="15" t="s">
        <v>90</v>
      </c>
      <c r="G363" s="15">
        <v>5</v>
      </c>
      <c r="H363" s="51"/>
      <c r="I363" s="50">
        <f t="shared" si="20"/>
        <v>0</v>
      </c>
      <c r="J363" s="50">
        <f t="shared" si="21"/>
        <v>0</v>
      </c>
      <c r="K363" s="50">
        <f t="shared" si="22"/>
        <v>0</v>
      </c>
      <c r="L363" s="15"/>
      <c r="M363" s="15"/>
      <c r="N363" s="15"/>
      <c r="O363" s="15"/>
      <c r="P363" s="15"/>
      <c r="Q363" s="15"/>
      <c r="R363" s="15"/>
      <c r="S363" s="15"/>
    </row>
    <row r="364" spans="2:19" x14ac:dyDescent="0.3">
      <c r="B364" s="53">
        <v>2020</v>
      </c>
      <c r="C364" s="15" t="s">
        <v>419</v>
      </c>
      <c r="D364" s="15" t="s">
        <v>418</v>
      </c>
      <c r="E364" s="15">
        <v>2019</v>
      </c>
      <c r="F364" s="15" t="s">
        <v>90</v>
      </c>
      <c r="G364" s="15">
        <v>5</v>
      </c>
      <c r="H364" s="51">
        <v>9</v>
      </c>
      <c r="I364" s="50">
        <f t="shared" si="20"/>
        <v>0</v>
      </c>
      <c r="J364" s="50">
        <f t="shared" si="21"/>
        <v>0</v>
      </c>
      <c r="K364" s="50">
        <f t="shared" si="22"/>
        <v>9</v>
      </c>
      <c r="L364" s="15"/>
      <c r="M364" s="15"/>
      <c r="N364" s="15"/>
      <c r="O364" s="15"/>
      <c r="P364" s="15"/>
      <c r="Q364" s="15"/>
      <c r="R364" s="15"/>
      <c r="S364" s="15"/>
    </row>
    <row r="365" spans="2:19" x14ac:dyDescent="0.3">
      <c r="B365" s="53">
        <v>2020</v>
      </c>
      <c r="C365" s="15" t="s">
        <v>417</v>
      </c>
      <c r="D365" s="15" t="s">
        <v>88</v>
      </c>
      <c r="E365" s="15">
        <v>2017</v>
      </c>
      <c r="F365" s="15" t="s">
        <v>307</v>
      </c>
      <c r="G365" s="15">
        <v>3</v>
      </c>
      <c r="H365" s="51"/>
      <c r="I365" s="50">
        <f t="shared" si="20"/>
        <v>0</v>
      </c>
      <c r="J365" s="50">
        <f t="shared" si="21"/>
        <v>0</v>
      </c>
      <c r="K365" s="50">
        <f t="shared" si="22"/>
        <v>0</v>
      </c>
      <c r="L365" s="15"/>
      <c r="M365" s="15"/>
      <c r="N365" s="15"/>
      <c r="O365" s="15"/>
      <c r="P365" s="15"/>
      <c r="Q365" s="15"/>
      <c r="R365" s="15"/>
      <c r="S365" s="15"/>
    </row>
    <row r="366" spans="2:19" x14ac:dyDescent="0.3">
      <c r="B366" s="53">
        <v>2020</v>
      </c>
      <c r="C366" s="15" t="s">
        <v>416</v>
      </c>
      <c r="D366" s="15" t="s">
        <v>88</v>
      </c>
      <c r="E366" s="15">
        <v>2019</v>
      </c>
      <c r="F366" s="15" t="s">
        <v>94</v>
      </c>
      <c r="G366" s="15">
        <v>5</v>
      </c>
      <c r="H366" s="51">
        <v>1738</v>
      </c>
      <c r="I366" s="50">
        <f t="shared" si="20"/>
        <v>0</v>
      </c>
      <c r="J366" s="50">
        <f t="shared" si="21"/>
        <v>0</v>
      </c>
      <c r="K366" s="50">
        <f t="shared" si="22"/>
        <v>1738</v>
      </c>
      <c r="L366" s="15"/>
      <c r="M366" s="15"/>
      <c r="N366" s="15"/>
      <c r="O366" s="15"/>
      <c r="P366" s="15"/>
      <c r="Q366" s="15"/>
      <c r="R366" s="15"/>
      <c r="S366" s="15"/>
    </row>
    <row r="367" spans="2:19" x14ac:dyDescent="0.3">
      <c r="B367" s="53">
        <v>2020</v>
      </c>
      <c r="C367" s="15" t="s">
        <v>415</v>
      </c>
      <c r="D367" s="15" t="s">
        <v>88</v>
      </c>
      <c r="E367" s="15">
        <v>2015</v>
      </c>
      <c r="F367" s="15" t="s">
        <v>99</v>
      </c>
      <c r="G367" s="15">
        <v>5</v>
      </c>
      <c r="H367" s="51">
        <v>25</v>
      </c>
      <c r="I367" s="50">
        <f t="shared" si="20"/>
        <v>0</v>
      </c>
      <c r="J367" s="50">
        <f t="shared" si="21"/>
        <v>0</v>
      </c>
      <c r="K367" s="50">
        <f t="shared" si="22"/>
        <v>25</v>
      </c>
      <c r="L367" s="15"/>
      <c r="M367" s="15"/>
      <c r="N367" s="15"/>
      <c r="O367" s="15"/>
      <c r="P367" s="15"/>
      <c r="Q367" s="15"/>
      <c r="R367" s="15"/>
      <c r="S367" s="15"/>
    </row>
    <row r="368" spans="2:19" x14ac:dyDescent="0.3">
      <c r="B368" s="53">
        <v>2020</v>
      </c>
      <c r="C368" s="15" t="s">
        <v>414</v>
      </c>
      <c r="D368" s="15" t="s">
        <v>413</v>
      </c>
      <c r="E368" s="15">
        <v>2018</v>
      </c>
      <c r="F368" s="15" t="s">
        <v>101</v>
      </c>
      <c r="G368" s="15">
        <v>4</v>
      </c>
      <c r="H368" s="51"/>
      <c r="I368" s="50">
        <f t="shared" si="20"/>
        <v>0</v>
      </c>
      <c r="J368" s="50">
        <f t="shared" si="21"/>
        <v>0</v>
      </c>
      <c r="K368" s="50">
        <f t="shared" si="22"/>
        <v>0</v>
      </c>
      <c r="L368" s="15"/>
      <c r="M368" s="15"/>
      <c r="N368" s="15"/>
      <c r="O368" s="15"/>
      <c r="P368" s="15"/>
      <c r="Q368" s="15"/>
      <c r="R368" s="15"/>
      <c r="S368" s="15"/>
    </row>
    <row r="369" spans="2:19" x14ac:dyDescent="0.3">
      <c r="B369" s="53">
        <v>2020</v>
      </c>
      <c r="C369" s="15" t="s">
        <v>412</v>
      </c>
      <c r="D369" s="15" t="s">
        <v>411</v>
      </c>
      <c r="E369" s="15">
        <v>2014</v>
      </c>
      <c r="F369" s="15" t="s">
        <v>94</v>
      </c>
      <c r="G369" s="15">
        <v>4</v>
      </c>
      <c r="H369" s="51"/>
      <c r="I369" s="50">
        <f t="shared" si="20"/>
        <v>0</v>
      </c>
      <c r="J369" s="50">
        <f t="shared" si="21"/>
        <v>0</v>
      </c>
      <c r="K369" s="50">
        <f t="shared" si="22"/>
        <v>0</v>
      </c>
      <c r="L369" s="15"/>
      <c r="M369" s="15"/>
      <c r="N369" s="15"/>
      <c r="O369" s="15"/>
      <c r="P369" s="15"/>
      <c r="Q369" s="15"/>
      <c r="R369" s="15"/>
      <c r="S369" s="15"/>
    </row>
    <row r="370" spans="2:19" x14ac:dyDescent="0.3">
      <c r="B370" s="53">
        <v>2020</v>
      </c>
      <c r="C370" s="15" t="s">
        <v>410</v>
      </c>
      <c r="D370" s="15" t="s">
        <v>409</v>
      </c>
      <c r="E370" s="15">
        <v>2021</v>
      </c>
      <c r="F370" s="15" t="s">
        <v>85</v>
      </c>
      <c r="G370" s="15">
        <v>5</v>
      </c>
      <c r="H370" s="51"/>
      <c r="I370" s="50">
        <f t="shared" si="20"/>
        <v>0</v>
      </c>
      <c r="J370" s="50">
        <f t="shared" si="21"/>
        <v>0</v>
      </c>
      <c r="K370" s="50">
        <f t="shared" si="22"/>
        <v>0</v>
      </c>
      <c r="L370" s="15"/>
      <c r="M370" s="15"/>
      <c r="N370" s="15"/>
      <c r="O370" s="15"/>
      <c r="P370" s="15"/>
      <c r="Q370" s="15"/>
      <c r="R370" s="15"/>
      <c r="S370" s="15"/>
    </row>
    <row r="371" spans="2:19" x14ac:dyDescent="0.3">
      <c r="B371" s="53">
        <v>2020</v>
      </c>
      <c r="C371" s="15" t="s">
        <v>408</v>
      </c>
      <c r="D371" s="15" t="s">
        <v>407</v>
      </c>
      <c r="E371" s="15">
        <v>2021</v>
      </c>
      <c r="F371" s="15" t="s">
        <v>77</v>
      </c>
      <c r="G371" s="15">
        <v>5</v>
      </c>
      <c r="H371" s="51"/>
      <c r="I371" s="50">
        <f t="shared" si="20"/>
        <v>0</v>
      </c>
      <c r="J371" s="50">
        <f t="shared" si="21"/>
        <v>0</v>
      </c>
      <c r="K371" s="50">
        <f t="shared" si="22"/>
        <v>0</v>
      </c>
      <c r="L371" s="15"/>
      <c r="M371" s="15"/>
      <c r="N371" s="15"/>
      <c r="O371" s="15"/>
      <c r="P371" s="15"/>
      <c r="Q371" s="15"/>
      <c r="R371" s="15"/>
      <c r="S371" s="15"/>
    </row>
    <row r="372" spans="2:19" x14ac:dyDescent="0.3">
      <c r="B372" s="53">
        <v>2020</v>
      </c>
      <c r="C372" s="15" t="s">
        <v>406</v>
      </c>
      <c r="D372" s="15" t="s">
        <v>88</v>
      </c>
      <c r="E372" s="15">
        <v>2017</v>
      </c>
      <c r="F372" s="15" t="s">
        <v>117</v>
      </c>
      <c r="G372" s="15">
        <v>5</v>
      </c>
      <c r="H372" s="51">
        <v>361</v>
      </c>
      <c r="I372" s="50">
        <f t="shared" si="20"/>
        <v>0</v>
      </c>
      <c r="J372" s="50">
        <f t="shared" si="21"/>
        <v>0</v>
      </c>
      <c r="K372" s="50">
        <f t="shared" si="22"/>
        <v>361</v>
      </c>
      <c r="L372" s="15"/>
      <c r="M372" s="15"/>
      <c r="N372" s="15"/>
      <c r="O372" s="15"/>
      <c r="P372" s="15"/>
      <c r="Q372" s="15"/>
      <c r="R372" s="15"/>
      <c r="S372" s="15"/>
    </row>
    <row r="373" spans="2:19" x14ac:dyDescent="0.3">
      <c r="B373" s="53">
        <v>2020</v>
      </c>
      <c r="C373" s="15" t="s">
        <v>405</v>
      </c>
      <c r="D373" s="15" t="s">
        <v>88</v>
      </c>
      <c r="E373" s="15">
        <v>2019</v>
      </c>
      <c r="F373" s="15" t="s">
        <v>77</v>
      </c>
      <c r="G373" s="15">
        <v>5</v>
      </c>
      <c r="H373" s="51">
        <v>78</v>
      </c>
      <c r="I373" s="50">
        <f t="shared" si="20"/>
        <v>0</v>
      </c>
      <c r="J373" s="50">
        <f t="shared" si="21"/>
        <v>0</v>
      </c>
      <c r="K373" s="50">
        <f t="shared" si="22"/>
        <v>78</v>
      </c>
      <c r="L373" s="15"/>
      <c r="M373" s="15"/>
      <c r="N373" s="15"/>
      <c r="O373" s="15"/>
      <c r="P373" s="15"/>
      <c r="Q373" s="15"/>
      <c r="R373" s="15"/>
      <c r="S373" s="15"/>
    </row>
    <row r="374" spans="2:19" x14ac:dyDescent="0.3">
      <c r="B374" s="53">
        <v>2020</v>
      </c>
      <c r="C374" s="15" t="s">
        <v>404</v>
      </c>
      <c r="D374" s="15" t="s">
        <v>88</v>
      </c>
      <c r="E374" s="15">
        <v>2020</v>
      </c>
      <c r="F374" s="15" t="s">
        <v>117</v>
      </c>
      <c r="G374" s="15">
        <v>4</v>
      </c>
      <c r="H374" s="51">
        <v>66</v>
      </c>
      <c r="I374" s="50">
        <f t="shared" si="20"/>
        <v>0</v>
      </c>
      <c r="J374" s="50">
        <f t="shared" si="21"/>
        <v>66</v>
      </c>
      <c r="K374" s="50">
        <f t="shared" si="22"/>
        <v>0</v>
      </c>
      <c r="L374" s="15"/>
      <c r="M374" s="15"/>
      <c r="N374" s="15"/>
      <c r="O374" s="15"/>
      <c r="P374" s="15"/>
      <c r="Q374" s="15"/>
      <c r="R374" s="15"/>
      <c r="S374" s="15"/>
    </row>
    <row r="375" spans="2:19" x14ac:dyDescent="0.3">
      <c r="B375" s="53">
        <v>2020</v>
      </c>
      <c r="C375" s="15" t="s">
        <v>403</v>
      </c>
      <c r="D375" s="15" t="s">
        <v>402</v>
      </c>
      <c r="E375" s="15">
        <v>2015</v>
      </c>
      <c r="F375" s="15" t="s">
        <v>117</v>
      </c>
      <c r="G375" s="15">
        <v>5</v>
      </c>
      <c r="H375" s="51">
        <v>186</v>
      </c>
      <c r="I375" s="50">
        <f t="shared" si="20"/>
        <v>0</v>
      </c>
      <c r="J375" s="50">
        <f t="shared" si="21"/>
        <v>0</v>
      </c>
      <c r="K375" s="50">
        <f t="shared" si="22"/>
        <v>186</v>
      </c>
      <c r="L375" s="15"/>
      <c r="M375" s="15"/>
      <c r="N375" s="15"/>
      <c r="O375" s="15"/>
      <c r="P375" s="15"/>
      <c r="Q375" s="15"/>
      <c r="R375" s="15"/>
      <c r="S375" s="15"/>
    </row>
    <row r="376" spans="2:19" x14ac:dyDescent="0.3">
      <c r="B376" s="53">
        <v>2020</v>
      </c>
      <c r="C376" s="15" t="s">
        <v>400</v>
      </c>
      <c r="D376" s="15" t="s">
        <v>401</v>
      </c>
      <c r="E376" s="15">
        <v>2015</v>
      </c>
      <c r="F376" s="15" t="s">
        <v>94</v>
      </c>
      <c r="G376" s="15">
        <v>5</v>
      </c>
      <c r="H376" s="51">
        <v>263</v>
      </c>
      <c r="I376" s="50">
        <f t="shared" si="20"/>
        <v>0</v>
      </c>
      <c r="J376" s="50">
        <f t="shared" si="21"/>
        <v>0</v>
      </c>
      <c r="K376" s="50">
        <f t="shared" si="22"/>
        <v>263</v>
      </c>
      <c r="L376" s="15"/>
      <c r="M376" s="15"/>
      <c r="N376" s="15"/>
      <c r="O376" s="15"/>
      <c r="P376" s="15"/>
      <c r="Q376" s="15"/>
      <c r="R376" s="15"/>
      <c r="S376" s="15"/>
    </row>
    <row r="377" spans="2:19" x14ac:dyDescent="0.3">
      <c r="B377" s="53">
        <v>2020</v>
      </c>
      <c r="C377" s="15" t="s">
        <v>400</v>
      </c>
      <c r="D377" s="15" t="s">
        <v>399</v>
      </c>
      <c r="E377" s="15">
        <v>2020</v>
      </c>
      <c r="F377" s="15" t="s">
        <v>117</v>
      </c>
      <c r="G377" s="15">
        <v>5</v>
      </c>
      <c r="H377" s="51">
        <v>69</v>
      </c>
      <c r="I377" s="50">
        <f t="shared" si="20"/>
        <v>0</v>
      </c>
      <c r="J377" s="50">
        <f t="shared" si="21"/>
        <v>0</v>
      </c>
      <c r="K377" s="50">
        <f t="shared" si="22"/>
        <v>69</v>
      </c>
      <c r="L377" s="15"/>
      <c r="M377" s="15"/>
      <c r="N377" s="15"/>
      <c r="O377" s="15"/>
      <c r="P377" s="15"/>
      <c r="Q377" s="15"/>
      <c r="R377" s="15"/>
      <c r="S377" s="15"/>
    </row>
    <row r="378" spans="2:19" x14ac:dyDescent="0.3">
      <c r="B378" s="53">
        <v>2020</v>
      </c>
      <c r="C378" s="15" t="s">
        <v>398</v>
      </c>
      <c r="D378" s="15" t="s">
        <v>88</v>
      </c>
      <c r="E378" s="15">
        <v>2014</v>
      </c>
      <c r="F378" s="15" t="s">
        <v>94</v>
      </c>
      <c r="G378" s="15">
        <v>4</v>
      </c>
      <c r="H378" s="51"/>
      <c r="I378" s="50">
        <f t="shared" si="20"/>
        <v>0</v>
      </c>
      <c r="J378" s="50">
        <f t="shared" si="21"/>
        <v>0</v>
      </c>
      <c r="K378" s="50">
        <f t="shared" si="22"/>
        <v>0</v>
      </c>
      <c r="L378" s="15"/>
      <c r="M378" s="15"/>
      <c r="N378" s="15"/>
      <c r="O378" s="15"/>
      <c r="P378" s="15"/>
      <c r="Q378" s="15"/>
      <c r="R378" s="15"/>
      <c r="S378" s="15"/>
    </row>
    <row r="379" spans="2:19" x14ac:dyDescent="0.3">
      <c r="B379" s="53">
        <v>2020</v>
      </c>
      <c r="C379" s="15" t="s">
        <v>398</v>
      </c>
      <c r="D379" s="15" t="s">
        <v>397</v>
      </c>
      <c r="E379" s="15">
        <v>2020</v>
      </c>
      <c r="F379" s="15" t="s">
        <v>94</v>
      </c>
      <c r="G379" s="15">
        <v>3</v>
      </c>
      <c r="H379" s="51">
        <v>33</v>
      </c>
      <c r="I379" s="50">
        <f t="shared" si="20"/>
        <v>33</v>
      </c>
      <c r="J379" s="50">
        <f t="shared" si="21"/>
        <v>0</v>
      </c>
      <c r="K379" s="50">
        <f t="shared" si="22"/>
        <v>0</v>
      </c>
      <c r="L379" s="15"/>
      <c r="M379" s="15"/>
      <c r="N379" s="15"/>
      <c r="O379" s="15"/>
      <c r="P379" s="15"/>
      <c r="Q379" s="15"/>
      <c r="R379" s="15"/>
      <c r="S379" s="15"/>
    </row>
    <row r="380" spans="2:19" x14ac:dyDescent="0.3">
      <c r="B380" s="53">
        <v>2020</v>
      </c>
      <c r="C380" s="15" t="s">
        <v>396</v>
      </c>
      <c r="D380" s="15" t="s">
        <v>395</v>
      </c>
      <c r="E380" s="15">
        <v>2015</v>
      </c>
      <c r="F380" s="15" t="s">
        <v>94</v>
      </c>
      <c r="G380" s="15">
        <v>4</v>
      </c>
      <c r="H380" s="51">
        <v>100</v>
      </c>
      <c r="I380" s="50">
        <f t="shared" si="20"/>
        <v>0</v>
      </c>
      <c r="J380" s="50">
        <f t="shared" si="21"/>
        <v>100</v>
      </c>
      <c r="K380" s="50">
        <f t="shared" si="22"/>
        <v>0</v>
      </c>
      <c r="L380" s="15"/>
      <c r="M380" s="15"/>
      <c r="N380" s="15"/>
      <c r="O380" s="15"/>
      <c r="P380" s="15"/>
      <c r="Q380" s="15"/>
      <c r="R380" s="15"/>
      <c r="S380" s="15"/>
    </row>
    <row r="381" spans="2:19" x14ac:dyDescent="0.3">
      <c r="B381" s="53">
        <v>2020</v>
      </c>
      <c r="C381" s="15" t="s">
        <v>394</v>
      </c>
      <c r="D381" s="15" t="s">
        <v>88</v>
      </c>
      <c r="E381" s="15">
        <v>2017</v>
      </c>
      <c r="F381" s="15" t="s">
        <v>117</v>
      </c>
      <c r="G381" s="15">
        <v>5</v>
      </c>
      <c r="H381" s="51">
        <v>557</v>
      </c>
      <c r="I381" s="50">
        <f t="shared" si="20"/>
        <v>0</v>
      </c>
      <c r="J381" s="50">
        <f t="shared" si="21"/>
        <v>0</v>
      </c>
      <c r="K381" s="50">
        <f t="shared" si="22"/>
        <v>557</v>
      </c>
      <c r="L381" s="15"/>
      <c r="M381" s="15"/>
      <c r="N381" s="15"/>
      <c r="O381" s="15"/>
      <c r="P381" s="15"/>
      <c r="Q381" s="15"/>
      <c r="R381" s="15"/>
      <c r="S381" s="15"/>
    </row>
    <row r="382" spans="2:19" x14ac:dyDescent="0.3">
      <c r="B382" s="53">
        <v>2020</v>
      </c>
      <c r="C382" s="15" t="s">
        <v>393</v>
      </c>
      <c r="D382" s="15" t="s">
        <v>88</v>
      </c>
      <c r="E382" s="15">
        <v>2016</v>
      </c>
      <c r="F382" s="15" t="s">
        <v>117</v>
      </c>
      <c r="G382" s="15">
        <v>5</v>
      </c>
      <c r="H382" s="51">
        <v>238</v>
      </c>
      <c r="I382" s="50">
        <f t="shared" si="20"/>
        <v>0</v>
      </c>
      <c r="J382" s="50">
        <f t="shared" si="21"/>
        <v>0</v>
      </c>
      <c r="K382" s="50">
        <f t="shared" si="22"/>
        <v>238</v>
      </c>
      <c r="L382" s="15"/>
      <c r="M382" s="15"/>
      <c r="N382" s="15"/>
      <c r="O382" s="15"/>
      <c r="P382" s="15"/>
      <c r="Q382" s="15"/>
      <c r="R382" s="15"/>
      <c r="S382" s="15"/>
    </row>
    <row r="383" spans="2:19" x14ac:dyDescent="0.3">
      <c r="B383" s="53">
        <v>2020</v>
      </c>
      <c r="C383" s="15" t="s">
        <v>392</v>
      </c>
      <c r="D383" s="15" t="s">
        <v>391</v>
      </c>
      <c r="E383" s="15">
        <v>2017</v>
      </c>
      <c r="F383" s="15" t="s">
        <v>82</v>
      </c>
      <c r="G383" s="15">
        <v>5</v>
      </c>
      <c r="H383" s="51"/>
      <c r="I383" s="50">
        <f t="shared" si="20"/>
        <v>0</v>
      </c>
      <c r="J383" s="50">
        <f t="shared" si="21"/>
        <v>0</v>
      </c>
      <c r="K383" s="50">
        <f t="shared" si="22"/>
        <v>0</v>
      </c>
      <c r="L383" s="15"/>
      <c r="M383" s="15"/>
      <c r="N383" s="15"/>
      <c r="O383" s="15"/>
      <c r="P383" s="15"/>
      <c r="Q383" s="15"/>
      <c r="R383" s="15"/>
      <c r="S383" s="15"/>
    </row>
    <row r="384" spans="2:19" x14ac:dyDescent="0.3">
      <c r="B384" s="53">
        <v>2020</v>
      </c>
      <c r="C384" s="15" t="s">
        <v>390</v>
      </c>
      <c r="D384" s="15" t="s">
        <v>389</v>
      </c>
      <c r="E384" s="15">
        <v>2018</v>
      </c>
      <c r="F384" s="15" t="s">
        <v>77</v>
      </c>
      <c r="G384" s="15">
        <v>5</v>
      </c>
      <c r="H384" s="51"/>
      <c r="I384" s="50">
        <f t="shared" si="20"/>
        <v>0</v>
      </c>
      <c r="J384" s="50">
        <f t="shared" si="21"/>
        <v>0</v>
      </c>
      <c r="K384" s="50">
        <f t="shared" si="22"/>
        <v>0</v>
      </c>
      <c r="L384" s="15"/>
      <c r="M384" s="15"/>
      <c r="N384" s="15"/>
      <c r="O384" s="15"/>
      <c r="P384" s="15"/>
      <c r="Q384" s="15"/>
      <c r="R384" s="15"/>
      <c r="S384" s="15"/>
    </row>
    <row r="385" spans="2:19" x14ac:dyDescent="0.3">
      <c r="B385" s="53">
        <v>2020</v>
      </c>
      <c r="C385" s="15" t="s">
        <v>388</v>
      </c>
      <c r="D385" s="15" t="s">
        <v>387</v>
      </c>
      <c r="E385" s="15">
        <v>2018</v>
      </c>
      <c r="F385" s="15" t="s">
        <v>77</v>
      </c>
      <c r="G385" s="15">
        <v>5</v>
      </c>
      <c r="H385" s="51">
        <v>64</v>
      </c>
      <c r="I385" s="50">
        <f t="shared" si="20"/>
        <v>0</v>
      </c>
      <c r="J385" s="50">
        <f t="shared" si="21"/>
        <v>0</v>
      </c>
      <c r="K385" s="50">
        <f t="shared" si="22"/>
        <v>64</v>
      </c>
      <c r="L385" s="15"/>
      <c r="M385" s="15"/>
      <c r="N385" s="15"/>
      <c r="O385" s="15"/>
      <c r="P385" s="15"/>
      <c r="Q385" s="15"/>
      <c r="R385" s="15"/>
      <c r="S385" s="15"/>
    </row>
    <row r="386" spans="2:19" x14ac:dyDescent="0.3">
      <c r="B386" s="53">
        <v>2020</v>
      </c>
      <c r="C386" s="15" t="s">
        <v>386</v>
      </c>
      <c r="D386" s="15" t="s">
        <v>385</v>
      </c>
      <c r="E386" s="15">
        <v>2015</v>
      </c>
      <c r="F386" s="15" t="s">
        <v>82</v>
      </c>
      <c r="G386" s="15">
        <v>5</v>
      </c>
      <c r="H386" s="51"/>
      <c r="I386" s="50">
        <f t="shared" si="20"/>
        <v>0</v>
      </c>
      <c r="J386" s="50">
        <f t="shared" si="21"/>
        <v>0</v>
      </c>
      <c r="K386" s="50">
        <f t="shared" si="22"/>
        <v>0</v>
      </c>
      <c r="L386" s="15"/>
      <c r="M386" s="15"/>
      <c r="N386" s="15"/>
      <c r="O386" s="15"/>
      <c r="P386" s="15"/>
      <c r="Q386" s="15"/>
      <c r="R386" s="15"/>
      <c r="S386" s="15"/>
    </row>
    <row r="387" spans="2:19" x14ac:dyDescent="0.3">
      <c r="B387" s="53">
        <v>2020</v>
      </c>
      <c r="C387" s="15" t="s">
        <v>384</v>
      </c>
      <c r="D387" s="15" t="s">
        <v>383</v>
      </c>
      <c r="E387" s="15">
        <v>2015</v>
      </c>
      <c r="F387" s="15" t="s">
        <v>117</v>
      </c>
      <c r="G387" s="15">
        <v>5</v>
      </c>
      <c r="H387" s="51"/>
      <c r="I387" s="50">
        <f t="shared" si="20"/>
        <v>0</v>
      </c>
      <c r="J387" s="50">
        <f t="shared" si="21"/>
        <v>0</v>
      </c>
      <c r="K387" s="50">
        <f t="shared" si="22"/>
        <v>0</v>
      </c>
      <c r="L387" s="15"/>
      <c r="M387" s="15"/>
      <c r="N387" s="15"/>
      <c r="O387" s="15"/>
      <c r="P387" s="15"/>
      <c r="Q387" s="15"/>
      <c r="R387" s="15"/>
      <c r="S387" s="15"/>
    </row>
    <row r="388" spans="2:19" x14ac:dyDescent="0.3">
      <c r="B388" s="53">
        <v>2020</v>
      </c>
      <c r="C388" s="15" t="s">
        <v>382</v>
      </c>
      <c r="D388" s="15" t="s">
        <v>88</v>
      </c>
      <c r="E388" s="15">
        <v>2013</v>
      </c>
      <c r="F388" s="15" t="s">
        <v>85</v>
      </c>
      <c r="G388" s="15">
        <v>5</v>
      </c>
      <c r="H388" s="51"/>
      <c r="I388" s="50">
        <f t="shared" si="20"/>
        <v>0</v>
      </c>
      <c r="J388" s="50">
        <f t="shared" si="21"/>
        <v>0</v>
      </c>
      <c r="K388" s="50">
        <f t="shared" si="22"/>
        <v>0</v>
      </c>
      <c r="L388" s="15"/>
      <c r="M388" s="15"/>
      <c r="N388" s="15"/>
      <c r="O388" s="15"/>
      <c r="P388" s="15"/>
      <c r="Q388" s="15"/>
      <c r="R388" s="15"/>
      <c r="S388" s="15"/>
    </row>
    <row r="389" spans="2:19" x14ac:dyDescent="0.3">
      <c r="B389" s="53">
        <v>2020</v>
      </c>
      <c r="C389" s="15" t="s">
        <v>381</v>
      </c>
      <c r="D389" s="15" t="s">
        <v>380</v>
      </c>
      <c r="E389" s="15">
        <v>2020</v>
      </c>
      <c r="F389" s="15" t="s">
        <v>137</v>
      </c>
      <c r="G389" s="15">
        <v>5</v>
      </c>
      <c r="H389" s="51"/>
      <c r="I389" s="50">
        <f t="shared" si="20"/>
        <v>0</v>
      </c>
      <c r="J389" s="50">
        <f t="shared" si="21"/>
        <v>0</v>
      </c>
      <c r="K389" s="50">
        <f t="shared" si="22"/>
        <v>0</v>
      </c>
      <c r="L389" s="15"/>
      <c r="M389" s="15"/>
      <c r="N389" s="15"/>
      <c r="O389" s="15"/>
      <c r="P389" s="15"/>
      <c r="Q389" s="15"/>
      <c r="R389" s="15"/>
      <c r="S389" s="15"/>
    </row>
    <row r="390" spans="2:19" x14ac:dyDescent="0.3">
      <c r="B390" s="53">
        <v>2020</v>
      </c>
      <c r="C390" s="15" t="s">
        <v>379</v>
      </c>
      <c r="D390" s="15" t="s">
        <v>88</v>
      </c>
      <c r="E390" s="15">
        <v>2017</v>
      </c>
      <c r="F390" s="15" t="s">
        <v>82</v>
      </c>
      <c r="G390" s="15">
        <v>5</v>
      </c>
      <c r="H390" s="51">
        <v>17</v>
      </c>
      <c r="I390" s="50">
        <f t="shared" si="20"/>
        <v>0</v>
      </c>
      <c r="J390" s="50">
        <f t="shared" si="21"/>
        <v>0</v>
      </c>
      <c r="K390" s="50">
        <f t="shared" si="22"/>
        <v>17</v>
      </c>
      <c r="L390" s="15"/>
      <c r="M390" s="15"/>
      <c r="N390" s="15"/>
      <c r="O390" s="15"/>
      <c r="P390" s="15"/>
      <c r="Q390" s="15"/>
      <c r="R390" s="15"/>
      <c r="S390" s="15"/>
    </row>
    <row r="391" spans="2:19" x14ac:dyDescent="0.3">
      <c r="B391" s="53">
        <v>2020</v>
      </c>
      <c r="C391" s="15" t="s">
        <v>378</v>
      </c>
      <c r="D391" s="15" t="s">
        <v>377</v>
      </c>
      <c r="E391" s="15">
        <v>2017</v>
      </c>
      <c r="F391" s="15" t="s">
        <v>82</v>
      </c>
      <c r="G391" s="15">
        <v>5</v>
      </c>
      <c r="H391" s="51">
        <v>1</v>
      </c>
      <c r="I391" s="50">
        <f t="shared" si="20"/>
        <v>0</v>
      </c>
      <c r="J391" s="50">
        <f t="shared" si="21"/>
        <v>0</v>
      </c>
      <c r="K391" s="50">
        <f t="shared" si="22"/>
        <v>1</v>
      </c>
      <c r="L391" s="15"/>
      <c r="M391" s="15"/>
      <c r="N391" s="15"/>
      <c r="O391" s="15"/>
      <c r="P391" s="15"/>
      <c r="Q391" s="15"/>
      <c r="R391" s="15"/>
      <c r="S391" s="15"/>
    </row>
    <row r="392" spans="2:19" x14ac:dyDescent="0.3">
      <c r="B392" s="53">
        <v>2020</v>
      </c>
      <c r="C392" s="15" t="s">
        <v>376</v>
      </c>
      <c r="D392" s="15" t="s">
        <v>375</v>
      </c>
      <c r="E392" s="15">
        <v>2018</v>
      </c>
      <c r="F392" s="15" t="s">
        <v>85</v>
      </c>
      <c r="G392" s="15">
        <v>5</v>
      </c>
      <c r="H392" s="51">
        <v>1</v>
      </c>
      <c r="I392" s="50">
        <f t="shared" si="20"/>
        <v>0</v>
      </c>
      <c r="J392" s="50">
        <f t="shared" si="21"/>
        <v>0</v>
      </c>
      <c r="K392" s="50">
        <f t="shared" si="22"/>
        <v>1</v>
      </c>
      <c r="L392" s="15"/>
      <c r="M392" s="15"/>
      <c r="N392" s="15"/>
      <c r="O392" s="15"/>
      <c r="P392" s="15"/>
      <c r="Q392" s="15"/>
      <c r="R392" s="15"/>
      <c r="S392" s="15"/>
    </row>
    <row r="393" spans="2:19" x14ac:dyDescent="0.3">
      <c r="B393" s="53">
        <v>2020</v>
      </c>
      <c r="C393" s="15" t="s">
        <v>374</v>
      </c>
      <c r="D393" s="15" t="s">
        <v>373</v>
      </c>
      <c r="E393" s="15">
        <v>2015</v>
      </c>
      <c r="F393" s="15" t="s">
        <v>90</v>
      </c>
      <c r="G393" s="15">
        <v>5</v>
      </c>
      <c r="H393" s="51"/>
      <c r="I393" s="50">
        <f t="shared" si="20"/>
        <v>0</v>
      </c>
      <c r="J393" s="50">
        <f t="shared" si="21"/>
        <v>0</v>
      </c>
      <c r="K393" s="50">
        <f t="shared" si="22"/>
        <v>0</v>
      </c>
      <c r="L393" s="15"/>
      <c r="M393" s="15"/>
      <c r="N393" s="15"/>
      <c r="O393" s="15"/>
      <c r="P393" s="15"/>
      <c r="Q393" s="15"/>
      <c r="R393" s="15"/>
      <c r="S393" s="15"/>
    </row>
    <row r="394" spans="2:19" x14ac:dyDescent="0.3">
      <c r="B394" s="53">
        <v>2020</v>
      </c>
      <c r="C394" s="15" t="s">
        <v>372</v>
      </c>
      <c r="D394" s="15" t="s">
        <v>88</v>
      </c>
      <c r="E394" s="15">
        <v>2015</v>
      </c>
      <c r="F394" s="15" t="s">
        <v>85</v>
      </c>
      <c r="G394" s="15">
        <v>5</v>
      </c>
      <c r="H394" s="51">
        <v>6</v>
      </c>
      <c r="I394" s="50">
        <f t="shared" si="20"/>
        <v>0</v>
      </c>
      <c r="J394" s="50">
        <f t="shared" si="21"/>
        <v>0</v>
      </c>
      <c r="K394" s="50">
        <f t="shared" si="22"/>
        <v>6</v>
      </c>
      <c r="L394" s="15"/>
      <c r="M394" s="15"/>
      <c r="N394" s="15"/>
      <c r="O394" s="15"/>
      <c r="P394" s="15"/>
      <c r="Q394" s="15"/>
      <c r="R394" s="15"/>
      <c r="S394" s="15"/>
    </row>
    <row r="395" spans="2:19" x14ac:dyDescent="0.3">
      <c r="B395" s="53">
        <v>2020</v>
      </c>
      <c r="C395" s="15" t="s">
        <v>371</v>
      </c>
      <c r="D395" s="15" t="s">
        <v>88</v>
      </c>
      <c r="E395" s="15">
        <v>2013</v>
      </c>
      <c r="F395" s="15" t="s">
        <v>82</v>
      </c>
      <c r="G395" s="15">
        <v>5</v>
      </c>
      <c r="H395" s="51">
        <v>12</v>
      </c>
      <c r="I395" s="50">
        <f t="shared" si="20"/>
        <v>0</v>
      </c>
      <c r="J395" s="50">
        <f t="shared" si="21"/>
        <v>0</v>
      </c>
      <c r="K395" s="50">
        <f t="shared" si="22"/>
        <v>12</v>
      </c>
      <c r="L395" s="15"/>
      <c r="M395" s="15"/>
      <c r="N395" s="15"/>
      <c r="O395" s="15"/>
      <c r="P395" s="15"/>
      <c r="Q395" s="15"/>
      <c r="R395" s="15"/>
      <c r="S395" s="15"/>
    </row>
    <row r="396" spans="2:19" x14ac:dyDescent="0.3">
      <c r="B396" s="53">
        <v>2020</v>
      </c>
      <c r="C396" s="15" t="s">
        <v>371</v>
      </c>
      <c r="D396" s="15" t="s">
        <v>370</v>
      </c>
      <c r="E396" s="15">
        <v>2019</v>
      </c>
      <c r="F396" s="15" t="s">
        <v>82</v>
      </c>
      <c r="G396" s="15">
        <v>4</v>
      </c>
      <c r="H396" s="51"/>
      <c r="I396" s="50">
        <f t="shared" si="20"/>
        <v>0</v>
      </c>
      <c r="J396" s="50">
        <f t="shared" si="21"/>
        <v>0</v>
      </c>
      <c r="K396" s="50">
        <f t="shared" si="22"/>
        <v>0</v>
      </c>
      <c r="L396" s="15"/>
      <c r="M396" s="15"/>
      <c r="N396" s="15"/>
      <c r="O396" s="15"/>
      <c r="P396" s="15"/>
      <c r="Q396" s="15"/>
      <c r="R396" s="15"/>
      <c r="S396" s="15"/>
    </row>
    <row r="397" spans="2:19" x14ac:dyDescent="0.3">
      <c r="B397" s="53">
        <v>2020</v>
      </c>
      <c r="C397" s="15" t="s">
        <v>369</v>
      </c>
      <c r="D397" s="15" t="s">
        <v>368</v>
      </c>
      <c r="E397" s="15">
        <v>2017</v>
      </c>
      <c r="F397" s="15" t="s">
        <v>82</v>
      </c>
      <c r="G397" s="15">
        <v>5</v>
      </c>
      <c r="H397" s="51">
        <v>39</v>
      </c>
      <c r="I397" s="50">
        <f t="shared" si="20"/>
        <v>0</v>
      </c>
      <c r="J397" s="50">
        <f t="shared" si="21"/>
        <v>0</v>
      </c>
      <c r="K397" s="50">
        <f t="shared" si="22"/>
        <v>39</v>
      </c>
      <c r="L397" s="15"/>
      <c r="M397" s="15"/>
      <c r="N397" s="15"/>
      <c r="O397" s="15"/>
      <c r="P397" s="15"/>
      <c r="Q397" s="15"/>
      <c r="R397" s="15"/>
      <c r="S397" s="15"/>
    </row>
    <row r="398" spans="2:19" x14ac:dyDescent="0.3">
      <c r="B398" s="53">
        <v>2020</v>
      </c>
      <c r="C398" s="15" t="s">
        <v>367</v>
      </c>
      <c r="D398" s="15" t="s">
        <v>88</v>
      </c>
      <c r="E398" s="15">
        <v>2014</v>
      </c>
      <c r="F398" s="15" t="s">
        <v>82</v>
      </c>
      <c r="G398" s="15">
        <v>5</v>
      </c>
      <c r="H398" s="51"/>
      <c r="I398" s="50">
        <f t="shared" si="20"/>
        <v>0</v>
      </c>
      <c r="J398" s="50">
        <f t="shared" si="21"/>
        <v>0</v>
      </c>
      <c r="K398" s="50">
        <f t="shared" si="22"/>
        <v>0</v>
      </c>
      <c r="L398" s="15"/>
      <c r="M398" s="15"/>
      <c r="N398" s="15"/>
      <c r="O398" s="15"/>
      <c r="P398" s="15"/>
      <c r="Q398" s="15"/>
      <c r="R398" s="15"/>
      <c r="S398" s="15"/>
    </row>
    <row r="399" spans="2:19" x14ac:dyDescent="0.3">
      <c r="B399" s="53">
        <v>2020</v>
      </c>
      <c r="C399" s="15" t="s">
        <v>367</v>
      </c>
      <c r="D399" s="15" t="s">
        <v>366</v>
      </c>
      <c r="E399" s="15">
        <v>2019</v>
      </c>
      <c r="F399" s="15" t="s">
        <v>82</v>
      </c>
      <c r="G399" s="15">
        <v>3</v>
      </c>
      <c r="H399" s="51">
        <v>620</v>
      </c>
      <c r="I399" s="50">
        <f t="shared" si="20"/>
        <v>620</v>
      </c>
      <c r="J399" s="50">
        <f t="shared" si="21"/>
        <v>0</v>
      </c>
      <c r="K399" s="50">
        <f t="shared" si="22"/>
        <v>0</v>
      </c>
      <c r="L399" s="15"/>
      <c r="M399" s="15"/>
      <c r="N399" s="15"/>
      <c r="O399" s="15"/>
      <c r="P399" s="15"/>
      <c r="Q399" s="15"/>
      <c r="R399" s="15"/>
      <c r="S399" s="15"/>
    </row>
    <row r="400" spans="2:19" x14ac:dyDescent="0.3">
      <c r="B400" s="53">
        <v>2020</v>
      </c>
      <c r="C400" s="15" t="s">
        <v>365</v>
      </c>
      <c r="D400" s="15" t="s">
        <v>364</v>
      </c>
      <c r="E400" s="15">
        <v>2018</v>
      </c>
      <c r="F400" s="15" t="s">
        <v>77</v>
      </c>
      <c r="G400" s="15">
        <v>1</v>
      </c>
      <c r="H400" s="51">
        <v>5</v>
      </c>
      <c r="I400" s="50">
        <f t="shared" si="20"/>
        <v>5</v>
      </c>
      <c r="J400" s="50">
        <f t="shared" si="21"/>
        <v>0</v>
      </c>
      <c r="K400" s="50">
        <f t="shared" si="22"/>
        <v>0</v>
      </c>
      <c r="L400" s="15"/>
      <c r="M400" s="15"/>
      <c r="N400" s="15"/>
      <c r="O400" s="15"/>
      <c r="P400" s="15"/>
      <c r="Q400" s="15"/>
      <c r="R400" s="15"/>
      <c r="S400" s="15"/>
    </row>
    <row r="401" spans="2:19" x14ac:dyDescent="0.3">
      <c r="B401" s="53">
        <v>2020</v>
      </c>
      <c r="C401" s="15" t="s">
        <v>363</v>
      </c>
      <c r="D401" s="15" t="s">
        <v>88</v>
      </c>
      <c r="E401" s="15">
        <v>2013</v>
      </c>
      <c r="F401" s="15" t="s">
        <v>101</v>
      </c>
      <c r="G401" s="15">
        <v>5</v>
      </c>
      <c r="H401" s="51"/>
      <c r="I401" s="50">
        <f t="shared" si="20"/>
        <v>0</v>
      </c>
      <c r="J401" s="50">
        <f t="shared" si="21"/>
        <v>0</v>
      </c>
      <c r="K401" s="50">
        <f t="shared" si="22"/>
        <v>0</v>
      </c>
      <c r="L401" s="15"/>
      <c r="M401" s="15"/>
      <c r="N401" s="15"/>
      <c r="O401" s="15"/>
      <c r="P401" s="15"/>
      <c r="Q401" s="15"/>
      <c r="R401" s="15"/>
      <c r="S401" s="15"/>
    </row>
    <row r="402" spans="2:19" x14ac:dyDescent="0.3">
      <c r="B402" s="53">
        <v>2020</v>
      </c>
      <c r="C402" s="15" t="s">
        <v>362</v>
      </c>
      <c r="D402" s="15" t="s">
        <v>361</v>
      </c>
      <c r="E402" s="15">
        <v>2019</v>
      </c>
      <c r="F402" s="15" t="s">
        <v>117</v>
      </c>
      <c r="G402" s="15">
        <v>5</v>
      </c>
      <c r="H402" s="51">
        <v>780</v>
      </c>
      <c r="I402" s="50">
        <f t="shared" si="20"/>
        <v>0</v>
      </c>
      <c r="J402" s="50">
        <f t="shared" si="21"/>
        <v>0</v>
      </c>
      <c r="K402" s="50">
        <f t="shared" si="22"/>
        <v>780</v>
      </c>
      <c r="L402" s="15"/>
      <c r="M402" s="15"/>
      <c r="N402" s="15"/>
      <c r="O402" s="15"/>
      <c r="P402" s="15"/>
      <c r="Q402" s="15"/>
      <c r="R402" s="15"/>
      <c r="S402" s="15"/>
    </row>
    <row r="403" spans="2:19" x14ac:dyDescent="0.3">
      <c r="B403" s="53">
        <v>2020</v>
      </c>
      <c r="C403" s="15" t="s">
        <v>360</v>
      </c>
      <c r="D403" s="15" t="s">
        <v>359</v>
      </c>
      <c r="E403" s="15">
        <v>2016</v>
      </c>
      <c r="F403" s="15" t="s">
        <v>117</v>
      </c>
      <c r="G403" s="15">
        <v>5</v>
      </c>
      <c r="H403" s="51"/>
      <c r="I403" s="50">
        <f t="shared" si="20"/>
        <v>0</v>
      </c>
      <c r="J403" s="50">
        <f t="shared" si="21"/>
        <v>0</v>
      </c>
      <c r="K403" s="50">
        <f t="shared" si="22"/>
        <v>0</v>
      </c>
      <c r="L403" s="15"/>
      <c r="M403" s="15"/>
      <c r="N403" s="15"/>
      <c r="O403" s="15"/>
      <c r="P403" s="15"/>
      <c r="Q403" s="15"/>
      <c r="R403" s="15"/>
      <c r="S403" s="15"/>
    </row>
    <row r="404" spans="2:19" x14ac:dyDescent="0.3">
      <c r="B404" s="53">
        <v>2020</v>
      </c>
      <c r="C404" s="15" t="s">
        <v>358</v>
      </c>
      <c r="D404" s="15" t="s">
        <v>357</v>
      </c>
      <c r="E404" s="15">
        <v>2015</v>
      </c>
      <c r="F404" s="15" t="s">
        <v>90</v>
      </c>
      <c r="G404" s="15">
        <v>5</v>
      </c>
      <c r="H404" s="51">
        <v>27</v>
      </c>
      <c r="I404" s="50">
        <f t="shared" si="20"/>
        <v>0</v>
      </c>
      <c r="J404" s="50">
        <f t="shared" si="21"/>
        <v>0</v>
      </c>
      <c r="K404" s="50">
        <f t="shared" si="22"/>
        <v>27</v>
      </c>
      <c r="L404" s="15"/>
      <c r="M404" s="15"/>
      <c r="N404" s="15"/>
      <c r="O404" s="15"/>
      <c r="P404" s="15"/>
      <c r="Q404" s="15"/>
      <c r="R404" s="15"/>
      <c r="S404" s="15"/>
    </row>
    <row r="405" spans="2:19" x14ac:dyDescent="0.3">
      <c r="B405" s="53">
        <v>2020</v>
      </c>
      <c r="C405" s="15" t="s">
        <v>356</v>
      </c>
      <c r="D405" s="15" t="s">
        <v>88</v>
      </c>
      <c r="E405" s="15">
        <v>2017</v>
      </c>
      <c r="F405" s="15" t="s">
        <v>94</v>
      </c>
      <c r="G405" s="15">
        <v>4</v>
      </c>
      <c r="H405" s="51">
        <v>331</v>
      </c>
      <c r="I405" s="50">
        <f t="shared" si="20"/>
        <v>0</v>
      </c>
      <c r="J405" s="50">
        <f t="shared" si="21"/>
        <v>331</v>
      </c>
      <c r="K405" s="50">
        <f t="shared" si="22"/>
        <v>0</v>
      </c>
      <c r="L405" s="15"/>
      <c r="M405" s="15"/>
      <c r="N405" s="15"/>
      <c r="O405" s="15"/>
      <c r="P405" s="15"/>
      <c r="Q405" s="15"/>
      <c r="R405" s="15"/>
      <c r="S405" s="15"/>
    </row>
    <row r="406" spans="2:19" x14ac:dyDescent="0.3">
      <c r="B406" s="53">
        <v>2020</v>
      </c>
      <c r="C406" s="15" t="s">
        <v>355</v>
      </c>
      <c r="D406" s="15" t="s">
        <v>354</v>
      </c>
      <c r="E406" s="15">
        <v>2017</v>
      </c>
      <c r="F406" s="15" t="s">
        <v>117</v>
      </c>
      <c r="G406" s="15">
        <v>5</v>
      </c>
      <c r="H406" s="51">
        <v>10</v>
      </c>
      <c r="I406" s="50">
        <f t="shared" si="20"/>
        <v>0</v>
      </c>
      <c r="J406" s="50">
        <f t="shared" si="21"/>
        <v>0</v>
      </c>
      <c r="K406" s="50">
        <f t="shared" si="22"/>
        <v>10</v>
      </c>
      <c r="L406" s="15"/>
      <c r="M406" s="15"/>
      <c r="N406" s="15"/>
      <c r="O406" s="15"/>
      <c r="P406" s="15"/>
      <c r="Q406" s="15"/>
      <c r="R406" s="15"/>
      <c r="S406" s="15"/>
    </row>
    <row r="407" spans="2:19" x14ac:dyDescent="0.3">
      <c r="B407" s="53">
        <v>2020</v>
      </c>
      <c r="C407" s="15" t="s">
        <v>352</v>
      </c>
      <c r="D407" s="15" t="s">
        <v>353</v>
      </c>
      <c r="E407" s="15">
        <v>2014</v>
      </c>
      <c r="F407" s="15" t="s">
        <v>77</v>
      </c>
      <c r="G407" s="15">
        <v>5</v>
      </c>
      <c r="H407" s="51">
        <v>11</v>
      </c>
      <c r="I407" s="50">
        <f t="shared" si="20"/>
        <v>0</v>
      </c>
      <c r="J407" s="50">
        <f t="shared" si="21"/>
        <v>0</v>
      </c>
      <c r="K407" s="50">
        <f t="shared" si="22"/>
        <v>11</v>
      </c>
      <c r="L407" s="15"/>
      <c r="M407" s="15"/>
      <c r="N407" s="15"/>
      <c r="O407" s="15"/>
      <c r="P407" s="15"/>
      <c r="Q407" s="15"/>
      <c r="R407" s="15"/>
      <c r="S407" s="15"/>
    </row>
    <row r="408" spans="2:19" x14ac:dyDescent="0.3">
      <c r="B408" s="53">
        <v>2020</v>
      </c>
      <c r="C408" s="15" t="s">
        <v>352</v>
      </c>
      <c r="D408" s="15" t="s">
        <v>351</v>
      </c>
      <c r="E408" s="15">
        <v>2020</v>
      </c>
      <c r="F408" s="15" t="s">
        <v>77</v>
      </c>
      <c r="G408" s="15">
        <v>5</v>
      </c>
      <c r="H408" s="51"/>
      <c r="I408" s="50">
        <f t="shared" si="20"/>
        <v>0</v>
      </c>
      <c r="J408" s="50">
        <f t="shared" si="21"/>
        <v>0</v>
      </c>
      <c r="K408" s="50">
        <f t="shared" si="22"/>
        <v>0</v>
      </c>
      <c r="L408" s="15"/>
      <c r="M408" s="15"/>
      <c r="N408" s="15"/>
      <c r="O408" s="15"/>
      <c r="P408" s="15"/>
      <c r="Q408" s="15"/>
      <c r="R408" s="15"/>
      <c r="S408" s="15"/>
    </row>
    <row r="409" spans="2:19" x14ac:dyDescent="0.3">
      <c r="B409" s="53">
        <v>2020</v>
      </c>
      <c r="C409" s="15" t="s">
        <v>350</v>
      </c>
      <c r="D409" s="15" t="s">
        <v>349</v>
      </c>
      <c r="E409" s="15">
        <v>2014</v>
      </c>
      <c r="F409" s="15" t="s">
        <v>101</v>
      </c>
      <c r="G409" s="15">
        <v>4</v>
      </c>
      <c r="H409" s="51"/>
      <c r="I409" s="50">
        <f t="shared" si="20"/>
        <v>0</v>
      </c>
      <c r="J409" s="50">
        <f t="shared" si="21"/>
        <v>0</v>
      </c>
      <c r="K409" s="50">
        <f t="shared" si="22"/>
        <v>0</v>
      </c>
      <c r="L409" s="15"/>
      <c r="M409" s="15"/>
      <c r="N409" s="15"/>
      <c r="O409" s="15"/>
      <c r="P409" s="15"/>
      <c r="Q409" s="15"/>
      <c r="R409" s="15"/>
      <c r="S409" s="15"/>
    </row>
    <row r="410" spans="2:19" x14ac:dyDescent="0.3">
      <c r="B410" s="53">
        <v>2020</v>
      </c>
      <c r="C410" s="15" t="s">
        <v>348</v>
      </c>
      <c r="D410" s="15" t="s">
        <v>88</v>
      </c>
      <c r="E410" s="15">
        <v>2014</v>
      </c>
      <c r="F410" s="15" t="s">
        <v>101</v>
      </c>
      <c r="G410" s="15">
        <v>4</v>
      </c>
      <c r="H410" s="51">
        <v>31</v>
      </c>
      <c r="I410" s="50">
        <f t="shared" si="20"/>
        <v>0</v>
      </c>
      <c r="J410" s="50">
        <f t="shared" si="21"/>
        <v>31</v>
      </c>
      <c r="K410" s="50">
        <f t="shared" si="22"/>
        <v>0</v>
      </c>
      <c r="L410" s="15"/>
      <c r="M410" s="15"/>
      <c r="N410" s="15"/>
      <c r="O410" s="15"/>
      <c r="P410" s="15"/>
      <c r="Q410" s="15"/>
      <c r="R410" s="15"/>
      <c r="S410" s="15"/>
    </row>
    <row r="411" spans="2:19" x14ac:dyDescent="0.3">
      <c r="B411" s="53">
        <v>2020</v>
      </c>
      <c r="C411" s="15" t="s">
        <v>347</v>
      </c>
      <c r="D411" s="15" t="s">
        <v>346</v>
      </c>
      <c r="E411" s="15">
        <v>2015</v>
      </c>
      <c r="F411" s="15" t="s">
        <v>82</v>
      </c>
      <c r="G411" s="15">
        <v>5</v>
      </c>
      <c r="H411" s="51">
        <v>37</v>
      </c>
      <c r="I411" s="50">
        <f t="shared" si="20"/>
        <v>0</v>
      </c>
      <c r="J411" s="50">
        <f t="shared" si="21"/>
        <v>0</v>
      </c>
      <c r="K411" s="50">
        <f t="shared" si="22"/>
        <v>37</v>
      </c>
      <c r="L411" s="15"/>
      <c r="M411" s="15"/>
      <c r="N411" s="15"/>
      <c r="O411" s="15"/>
      <c r="P411" s="15"/>
      <c r="Q411" s="15"/>
      <c r="R411" s="15"/>
      <c r="S411" s="15"/>
    </row>
    <row r="412" spans="2:19" x14ac:dyDescent="0.3">
      <c r="B412" s="53">
        <v>2020</v>
      </c>
      <c r="C412" s="15" t="s">
        <v>345</v>
      </c>
      <c r="D412" s="15" t="s">
        <v>344</v>
      </c>
      <c r="E412" s="15">
        <v>2017</v>
      </c>
      <c r="F412" s="15" t="s">
        <v>85</v>
      </c>
      <c r="G412" s="15">
        <v>5</v>
      </c>
      <c r="H412" s="51"/>
      <c r="I412" s="50">
        <f t="shared" si="20"/>
        <v>0</v>
      </c>
      <c r="J412" s="50">
        <f t="shared" si="21"/>
        <v>0</v>
      </c>
      <c r="K412" s="50">
        <f t="shared" si="22"/>
        <v>0</v>
      </c>
      <c r="L412" s="15"/>
      <c r="M412" s="15"/>
      <c r="N412" s="15"/>
      <c r="O412" s="15"/>
      <c r="P412" s="15"/>
      <c r="Q412" s="15"/>
      <c r="R412" s="15"/>
      <c r="S412" s="15"/>
    </row>
    <row r="413" spans="2:19" x14ac:dyDescent="0.3">
      <c r="B413" s="53">
        <v>2020</v>
      </c>
      <c r="C413" s="15" t="s">
        <v>343</v>
      </c>
      <c r="D413" s="15" t="s">
        <v>88</v>
      </c>
      <c r="E413" s="15">
        <v>2017</v>
      </c>
      <c r="F413" s="15" t="s">
        <v>117</v>
      </c>
      <c r="G413" s="15">
        <v>5</v>
      </c>
      <c r="H413" s="51">
        <v>789</v>
      </c>
      <c r="I413" s="50">
        <f t="shared" si="20"/>
        <v>0</v>
      </c>
      <c r="J413" s="50">
        <f t="shared" si="21"/>
        <v>0</v>
      </c>
      <c r="K413" s="50">
        <f t="shared" si="22"/>
        <v>789</v>
      </c>
      <c r="L413" s="15"/>
      <c r="M413" s="15"/>
      <c r="N413" s="15"/>
      <c r="O413" s="15"/>
      <c r="P413" s="15"/>
      <c r="Q413" s="15"/>
      <c r="R413" s="15"/>
      <c r="S413" s="15"/>
    </row>
    <row r="414" spans="2:19" x14ac:dyDescent="0.3">
      <c r="B414" s="53">
        <v>2020</v>
      </c>
      <c r="C414" s="15" t="s">
        <v>342</v>
      </c>
      <c r="D414" s="15" t="s">
        <v>341</v>
      </c>
      <c r="E414" s="15">
        <v>2015</v>
      </c>
      <c r="F414" s="15" t="s">
        <v>94</v>
      </c>
      <c r="G414" s="15">
        <v>2</v>
      </c>
      <c r="H414" s="51"/>
      <c r="I414" s="50">
        <f t="shared" si="20"/>
        <v>0</v>
      </c>
      <c r="J414" s="50">
        <f t="shared" si="21"/>
        <v>0</v>
      </c>
      <c r="K414" s="50">
        <f t="shared" si="22"/>
        <v>0</v>
      </c>
      <c r="L414" s="15"/>
      <c r="M414" s="15"/>
      <c r="N414" s="15"/>
      <c r="O414" s="15"/>
      <c r="P414" s="15"/>
      <c r="Q414" s="15"/>
      <c r="R414" s="15"/>
      <c r="S414" s="15"/>
    </row>
    <row r="415" spans="2:19" x14ac:dyDescent="0.3">
      <c r="B415" s="53">
        <v>2020</v>
      </c>
      <c r="C415" s="15" t="s">
        <v>340</v>
      </c>
      <c r="D415" s="15" t="s">
        <v>339</v>
      </c>
      <c r="E415" s="15">
        <v>2020</v>
      </c>
      <c r="F415" s="15" t="s">
        <v>77</v>
      </c>
      <c r="G415" s="15">
        <v>5</v>
      </c>
      <c r="H415" s="51">
        <v>13</v>
      </c>
      <c r="I415" s="50">
        <f t="shared" si="20"/>
        <v>0</v>
      </c>
      <c r="J415" s="50">
        <f t="shared" si="21"/>
        <v>0</v>
      </c>
      <c r="K415" s="50">
        <f t="shared" si="22"/>
        <v>13</v>
      </c>
      <c r="L415" s="15"/>
      <c r="M415" s="15"/>
      <c r="N415" s="15"/>
      <c r="O415" s="15"/>
      <c r="P415" s="15"/>
      <c r="Q415" s="15"/>
      <c r="R415" s="15"/>
      <c r="S415" s="15"/>
    </row>
    <row r="416" spans="2:19" x14ac:dyDescent="0.3">
      <c r="B416" s="53">
        <v>2020</v>
      </c>
      <c r="C416" s="15" t="s">
        <v>338</v>
      </c>
      <c r="D416" s="15" t="s">
        <v>88</v>
      </c>
      <c r="E416" s="15">
        <v>2017</v>
      </c>
      <c r="F416" s="15" t="s">
        <v>77</v>
      </c>
      <c r="G416" s="15">
        <v>5</v>
      </c>
      <c r="H416" s="51">
        <v>2</v>
      </c>
      <c r="I416" s="50">
        <f t="shared" si="20"/>
        <v>0</v>
      </c>
      <c r="J416" s="50">
        <f t="shared" si="21"/>
        <v>0</v>
      </c>
      <c r="K416" s="50">
        <f t="shared" si="22"/>
        <v>2</v>
      </c>
      <c r="L416" s="15"/>
      <c r="M416" s="15"/>
      <c r="N416" s="15"/>
      <c r="O416" s="15"/>
      <c r="P416" s="15"/>
      <c r="Q416" s="15"/>
      <c r="R416" s="15"/>
      <c r="S416" s="15"/>
    </row>
    <row r="417" spans="2:19" x14ac:dyDescent="0.3">
      <c r="B417" s="53">
        <v>2020</v>
      </c>
      <c r="C417" s="15" t="s">
        <v>337</v>
      </c>
      <c r="D417" s="15" t="s">
        <v>336</v>
      </c>
      <c r="E417" s="15">
        <v>2014</v>
      </c>
      <c r="F417" s="15" t="s">
        <v>82</v>
      </c>
      <c r="G417" s="15">
        <v>5</v>
      </c>
      <c r="H417" s="51"/>
      <c r="I417" s="50">
        <f t="shared" si="20"/>
        <v>0</v>
      </c>
      <c r="J417" s="50">
        <f t="shared" si="21"/>
        <v>0</v>
      </c>
      <c r="K417" s="50">
        <f t="shared" si="22"/>
        <v>0</v>
      </c>
      <c r="L417" s="15"/>
      <c r="M417" s="15"/>
      <c r="N417" s="15"/>
      <c r="O417" s="15"/>
      <c r="P417" s="15"/>
      <c r="Q417" s="15"/>
      <c r="R417" s="15"/>
      <c r="S417" s="15"/>
    </row>
    <row r="418" spans="2:19" x14ac:dyDescent="0.3">
      <c r="B418" s="53">
        <v>2020</v>
      </c>
      <c r="C418" s="15" t="s">
        <v>335</v>
      </c>
      <c r="D418" s="15" t="s">
        <v>334</v>
      </c>
      <c r="E418" s="15">
        <v>2019</v>
      </c>
      <c r="F418" s="15" t="s">
        <v>82</v>
      </c>
      <c r="G418" s="15">
        <v>5</v>
      </c>
      <c r="H418" s="51">
        <v>147</v>
      </c>
      <c r="I418" s="50">
        <f t="shared" si="20"/>
        <v>0</v>
      </c>
      <c r="J418" s="50">
        <f t="shared" si="21"/>
        <v>0</v>
      </c>
      <c r="K418" s="50">
        <f t="shared" si="22"/>
        <v>147</v>
      </c>
      <c r="L418" s="15"/>
      <c r="M418" s="15"/>
      <c r="N418" s="15"/>
      <c r="O418" s="15"/>
      <c r="P418" s="15"/>
      <c r="Q418" s="15"/>
      <c r="R418" s="15"/>
      <c r="S418" s="15"/>
    </row>
    <row r="419" spans="2:19" x14ac:dyDescent="0.3">
      <c r="B419" s="53">
        <v>2020</v>
      </c>
      <c r="C419" s="15" t="s">
        <v>333</v>
      </c>
      <c r="D419" s="15" t="s">
        <v>332</v>
      </c>
      <c r="E419" s="15">
        <v>2017</v>
      </c>
      <c r="F419" s="15" t="s">
        <v>82</v>
      </c>
      <c r="G419" s="15">
        <v>5</v>
      </c>
      <c r="H419" s="51"/>
      <c r="I419" s="50">
        <f t="shared" si="20"/>
        <v>0</v>
      </c>
      <c r="J419" s="50">
        <f t="shared" si="21"/>
        <v>0</v>
      </c>
      <c r="K419" s="50">
        <f t="shared" si="22"/>
        <v>0</v>
      </c>
      <c r="L419" s="15"/>
      <c r="M419" s="15"/>
      <c r="N419" s="15"/>
      <c r="O419" s="15"/>
      <c r="P419" s="15"/>
      <c r="Q419" s="15"/>
      <c r="R419" s="15"/>
      <c r="S419" s="15"/>
    </row>
    <row r="420" spans="2:19" x14ac:dyDescent="0.3">
      <c r="B420" s="53">
        <v>2020</v>
      </c>
      <c r="C420" s="15" t="s">
        <v>331</v>
      </c>
      <c r="D420" s="15" t="s">
        <v>330</v>
      </c>
      <c r="E420" s="15">
        <v>2018</v>
      </c>
      <c r="F420" s="15" t="s">
        <v>90</v>
      </c>
      <c r="G420" s="15">
        <v>5</v>
      </c>
      <c r="H420" s="51">
        <v>54</v>
      </c>
      <c r="I420" s="50">
        <f t="shared" si="20"/>
        <v>0</v>
      </c>
      <c r="J420" s="50">
        <f t="shared" si="21"/>
        <v>0</v>
      </c>
      <c r="K420" s="50">
        <f t="shared" si="22"/>
        <v>54</v>
      </c>
      <c r="L420" s="15"/>
      <c r="M420" s="15"/>
      <c r="N420" s="15"/>
      <c r="O420" s="15"/>
      <c r="P420" s="15"/>
      <c r="Q420" s="15"/>
      <c r="R420" s="15"/>
      <c r="S420" s="15"/>
    </row>
    <row r="421" spans="2:19" x14ac:dyDescent="0.3">
      <c r="B421" s="53">
        <v>2020</v>
      </c>
      <c r="C421" s="15" t="s">
        <v>329</v>
      </c>
      <c r="D421" s="15" t="s">
        <v>88</v>
      </c>
      <c r="E421" s="15">
        <v>2013</v>
      </c>
      <c r="F421" s="15" t="s">
        <v>90</v>
      </c>
      <c r="G421" s="15">
        <v>5</v>
      </c>
      <c r="H421" s="51">
        <v>26</v>
      </c>
      <c r="I421" s="50">
        <f t="shared" si="20"/>
        <v>0</v>
      </c>
      <c r="J421" s="50">
        <f t="shared" si="21"/>
        <v>0</v>
      </c>
      <c r="K421" s="50">
        <f t="shared" si="22"/>
        <v>26</v>
      </c>
      <c r="L421" s="15"/>
      <c r="M421" s="15"/>
      <c r="N421" s="15"/>
      <c r="O421" s="15"/>
      <c r="P421" s="15"/>
      <c r="Q421" s="15"/>
      <c r="R421" s="15"/>
      <c r="S421" s="15"/>
    </row>
    <row r="422" spans="2:19" x14ac:dyDescent="0.3">
      <c r="B422" s="53">
        <v>2020</v>
      </c>
      <c r="C422" s="15" t="s">
        <v>328</v>
      </c>
      <c r="D422" s="15" t="s">
        <v>327</v>
      </c>
      <c r="E422" s="15">
        <v>2014</v>
      </c>
      <c r="F422" s="15" t="s">
        <v>82</v>
      </c>
      <c r="G422" s="15">
        <v>5</v>
      </c>
      <c r="H422" s="51">
        <v>42</v>
      </c>
      <c r="I422" s="50">
        <f t="shared" si="20"/>
        <v>0</v>
      </c>
      <c r="J422" s="50">
        <f t="shared" si="21"/>
        <v>0</v>
      </c>
      <c r="K422" s="50">
        <f t="shared" si="22"/>
        <v>42</v>
      </c>
      <c r="L422" s="15"/>
      <c r="M422" s="15"/>
      <c r="N422" s="15"/>
      <c r="O422" s="15"/>
      <c r="P422" s="15"/>
      <c r="Q422" s="15"/>
      <c r="R422" s="15"/>
      <c r="S422" s="15"/>
    </row>
    <row r="423" spans="2:19" x14ac:dyDescent="0.3">
      <c r="B423" s="53">
        <v>2020</v>
      </c>
      <c r="C423" s="15" t="s">
        <v>326</v>
      </c>
      <c r="D423" s="15" t="s">
        <v>325</v>
      </c>
      <c r="E423" s="15">
        <v>2015</v>
      </c>
      <c r="F423" s="15" t="s">
        <v>77</v>
      </c>
      <c r="G423" s="15">
        <v>5</v>
      </c>
      <c r="H423" s="51">
        <v>6</v>
      </c>
      <c r="I423" s="50">
        <f t="shared" ref="I423:I486" si="23">IF(G423&lt;4,H423,0)</f>
        <v>0</v>
      </c>
      <c r="J423" s="50">
        <f t="shared" ref="J423:J486" si="24">IF(G423=4,H423,0)</f>
        <v>0</v>
      </c>
      <c r="K423" s="50">
        <f t="shared" ref="K423:K486" si="25">IF(G423=5,H423,0)</f>
        <v>6</v>
      </c>
      <c r="L423" s="15"/>
      <c r="M423" s="15"/>
      <c r="N423" s="15"/>
      <c r="O423" s="15"/>
      <c r="P423" s="15"/>
      <c r="Q423" s="15"/>
      <c r="R423" s="15"/>
      <c r="S423" s="15"/>
    </row>
    <row r="424" spans="2:19" x14ac:dyDescent="0.3">
      <c r="B424" s="53">
        <v>2020</v>
      </c>
      <c r="C424" s="15" t="s">
        <v>324</v>
      </c>
      <c r="D424" s="15" t="s">
        <v>323</v>
      </c>
      <c r="E424" s="15">
        <v>2019</v>
      </c>
      <c r="F424" s="15" t="s">
        <v>82</v>
      </c>
      <c r="G424" s="15">
        <v>5</v>
      </c>
      <c r="H424" s="51">
        <v>117</v>
      </c>
      <c r="I424" s="50">
        <f t="shared" si="23"/>
        <v>0</v>
      </c>
      <c r="J424" s="50">
        <f t="shared" si="24"/>
        <v>0</v>
      </c>
      <c r="K424" s="50">
        <f t="shared" si="25"/>
        <v>117</v>
      </c>
      <c r="L424" s="15"/>
      <c r="M424" s="15"/>
      <c r="N424" s="15"/>
      <c r="O424" s="15"/>
      <c r="P424" s="15"/>
      <c r="Q424" s="15"/>
      <c r="R424" s="15"/>
      <c r="S424" s="15"/>
    </row>
    <row r="425" spans="2:19" x14ac:dyDescent="0.3">
      <c r="B425" s="53">
        <v>2020</v>
      </c>
      <c r="C425" s="15" t="s">
        <v>322</v>
      </c>
      <c r="D425" s="15" t="s">
        <v>88</v>
      </c>
      <c r="E425" s="15">
        <v>2013</v>
      </c>
      <c r="F425" s="15" t="s">
        <v>85</v>
      </c>
      <c r="G425" s="15">
        <v>5</v>
      </c>
      <c r="H425" s="51">
        <v>2</v>
      </c>
      <c r="I425" s="50">
        <f t="shared" si="23"/>
        <v>0</v>
      </c>
      <c r="J425" s="50">
        <f t="shared" si="24"/>
        <v>0</v>
      </c>
      <c r="K425" s="50">
        <f t="shared" si="25"/>
        <v>2</v>
      </c>
      <c r="L425" s="15"/>
      <c r="M425" s="15"/>
      <c r="N425" s="15"/>
      <c r="O425" s="15"/>
      <c r="P425" s="15"/>
      <c r="Q425" s="15"/>
      <c r="R425" s="15"/>
      <c r="S425" s="15"/>
    </row>
    <row r="426" spans="2:19" x14ac:dyDescent="0.3">
      <c r="B426" s="53">
        <v>2020</v>
      </c>
      <c r="C426" s="15" t="s">
        <v>321</v>
      </c>
      <c r="D426" s="15" t="s">
        <v>315</v>
      </c>
      <c r="E426" s="15">
        <v>2015</v>
      </c>
      <c r="F426" s="15" t="s">
        <v>94</v>
      </c>
      <c r="G426" s="15">
        <v>4</v>
      </c>
      <c r="H426" s="51">
        <v>39</v>
      </c>
      <c r="I426" s="50">
        <f t="shared" si="23"/>
        <v>0</v>
      </c>
      <c r="J426" s="50">
        <f t="shared" si="24"/>
        <v>39</v>
      </c>
      <c r="K426" s="50">
        <f t="shared" si="25"/>
        <v>0</v>
      </c>
      <c r="L426" s="15"/>
      <c r="M426" s="15"/>
      <c r="N426" s="15"/>
      <c r="O426" s="15"/>
      <c r="P426" s="15"/>
      <c r="Q426" s="15"/>
      <c r="R426" s="15"/>
      <c r="S426" s="15"/>
    </row>
    <row r="427" spans="2:19" x14ac:dyDescent="0.3">
      <c r="B427" s="53">
        <v>2020</v>
      </c>
      <c r="C427" s="15" t="s">
        <v>320</v>
      </c>
      <c r="D427" s="15" t="s">
        <v>319</v>
      </c>
      <c r="E427" s="15">
        <v>2019</v>
      </c>
      <c r="F427" s="15" t="s">
        <v>117</v>
      </c>
      <c r="G427" s="15">
        <v>5</v>
      </c>
      <c r="H427" s="51">
        <v>161</v>
      </c>
      <c r="I427" s="50">
        <f t="shared" si="23"/>
        <v>0</v>
      </c>
      <c r="J427" s="50">
        <f t="shared" si="24"/>
        <v>0</v>
      </c>
      <c r="K427" s="50">
        <f t="shared" si="25"/>
        <v>161</v>
      </c>
      <c r="L427" s="15"/>
      <c r="M427" s="15"/>
      <c r="N427" s="15"/>
      <c r="O427" s="15"/>
      <c r="P427" s="15"/>
      <c r="Q427" s="15"/>
      <c r="R427" s="15"/>
      <c r="S427" s="15"/>
    </row>
    <row r="428" spans="2:19" x14ac:dyDescent="0.3">
      <c r="B428" s="53">
        <v>2020</v>
      </c>
      <c r="C428" s="15" t="s">
        <v>318</v>
      </c>
      <c r="D428" s="15" t="s">
        <v>317</v>
      </c>
      <c r="E428" s="15">
        <v>2018</v>
      </c>
      <c r="F428" s="15" t="s">
        <v>90</v>
      </c>
      <c r="G428" s="15">
        <v>5</v>
      </c>
      <c r="H428" s="51">
        <v>1</v>
      </c>
      <c r="I428" s="50">
        <f t="shared" si="23"/>
        <v>0</v>
      </c>
      <c r="J428" s="50">
        <f t="shared" si="24"/>
        <v>0</v>
      </c>
      <c r="K428" s="50">
        <f t="shared" si="25"/>
        <v>1</v>
      </c>
      <c r="L428" s="15"/>
      <c r="M428" s="15"/>
      <c r="N428" s="15"/>
      <c r="O428" s="15"/>
      <c r="P428" s="15"/>
      <c r="Q428" s="15"/>
      <c r="R428" s="15"/>
      <c r="S428" s="15"/>
    </row>
    <row r="429" spans="2:19" x14ac:dyDescent="0.3">
      <c r="B429" s="53">
        <v>2020</v>
      </c>
      <c r="C429" s="15" t="s">
        <v>316</v>
      </c>
      <c r="D429" s="15" t="s">
        <v>315</v>
      </c>
      <c r="E429" s="15">
        <v>2015</v>
      </c>
      <c r="F429" s="15" t="s">
        <v>94</v>
      </c>
      <c r="G429" s="15">
        <v>4</v>
      </c>
      <c r="H429" s="51">
        <v>1</v>
      </c>
      <c r="I429" s="50">
        <f t="shared" si="23"/>
        <v>0</v>
      </c>
      <c r="J429" s="50">
        <f t="shared" si="24"/>
        <v>1</v>
      </c>
      <c r="K429" s="50">
        <f t="shared" si="25"/>
        <v>0</v>
      </c>
      <c r="L429" s="15"/>
      <c r="M429" s="15"/>
      <c r="N429" s="15"/>
      <c r="O429" s="15"/>
      <c r="P429" s="15"/>
      <c r="Q429" s="15"/>
      <c r="R429" s="15"/>
      <c r="S429" s="15"/>
    </row>
    <row r="430" spans="2:19" x14ac:dyDescent="0.3">
      <c r="B430" s="53">
        <v>2020</v>
      </c>
      <c r="C430" s="15" t="s">
        <v>314</v>
      </c>
      <c r="D430" s="15" t="s">
        <v>313</v>
      </c>
      <c r="E430" s="15">
        <v>2019</v>
      </c>
      <c r="F430" s="15" t="s">
        <v>82</v>
      </c>
      <c r="G430" s="15">
        <v>5</v>
      </c>
      <c r="H430" s="51">
        <v>534</v>
      </c>
      <c r="I430" s="50">
        <f t="shared" si="23"/>
        <v>0</v>
      </c>
      <c r="J430" s="50">
        <f t="shared" si="24"/>
        <v>0</v>
      </c>
      <c r="K430" s="50">
        <f t="shared" si="25"/>
        <v>534</v>
      </c>
      <c r="L430" s="15"/>
      <c r="M430" s="15"/>
      <c r="N430" s="15"/>
      <c r="O430" s="15"/>
      <c r="P430" s="15"/>
      <c r="Q430" s="15"/>
      <c r="R430" s="15"/>
      <c r="S430" s="15"/>
    </row>
    <row r="431" spans="2:19" x14ac:dyDescent="0.3">
      <c r="B431" s="53">
        <v>2020</v>
      </c>
      <c r="C431" s="15" t="s">
        <v>312</v>
      </c>
      <c r="D431" s="15" t="s">
        <v>88</v>
      </c>
      <c r="E431" s="15">
        <v>2017</v>
      </c>
      <c r="F431" s="15" t="s">
        <v>82</v>
      </c>
      <c r="G431" s="15">
        <v>5</v>
      </c>
      <c r="H431" s="51">
        <v>150</v>
      </c>
      <c r="I431" s="50">
        <f t="shared" si="23"/>
        <v>0</v>
      </c>
      <c r="J431" s="50">
        <f t="shared" si="24"/>
        <v>0</v>
      </c>
      <c r="K431" s="50">
        <f t="shared" si="25"/>
        <v>150</v>
      </c>
      <c r="L431" s="15"/>
      <c r="M431" s="15"/>
      <c r="N431" s="15"/>
      <c r="O431" s="15"/>
      <c r="P431" s="15"/>
      <c r="Q431" s="15"/>
      <c r="R431" s="15"/>
      <c r="S431" s="15"/>
    </row>
    <row r="432" spans="2:19" x14ac:dyDescent="0.3">
      <c r="B432" s="53">
        <v>2020</v>
      </c>
      <c r="C432" s="15" t="s">
        <v>311</v>
      </c>
      <c r="D432" s="15" t="s">
        <v>310</v>
      </c>
      <c r="E432" s="15">
        <v>2020</v>
      </c>
      <c r="F432" s="15" t="s">
        <v>117</v>
      </c>
      <c r="G432" s="15">
        <v>5</v>
      </c>
      <c r="H432" s="51">
        <v>149</v>
      </c>
      <c r="I432" s="50">
        <f t="shared" si="23"/>
        <v>0</v>
      </c>
      <c r="J432" s="50">
        <f t="shared" si="24"/>
        <v>0</v>
      </c>
      <c r="K432" s="50">
        <f t="shared" si="25"/>
        <v>149</v>
      </c>
      <c r="L432" s="15"/>
      <c r="M432" s="15"/>
      <c r="N432" s="15"/>
      <c r="O432" s="15"/>
      <c r="P432" s="15"/>
      <c r="Q432" s="15"/>
      <c r="R432" s="15"/>
      <c r="S432" s="15"/>
    </row>
    <row r="433" spans="2:19" x14ac:dyDescent="0.3">
      <c r="B433" s="53">
        <v>2020</v>
      </c>
      <c r="C433" s="15" t="s">
        <v>309</v>
      </c>
      <c r="D433" s="15" t="s">
        <v>308</v>
      </c>
      <c r="E433" s="15">
        <v>2015</v>
      </c>
      <c r="F433" s="15" t="s">
        <v>307</v>
      </c>
      <c r="G433" s="15">
        <v>4</v>
      </c>
      <c r="H433" s="51">
        <v>2</v>
      </c>
      <c r="I433" s="50">
        <f t="shared" si="23"/>
        <v>0</v>
      </c>
      <c r="J433" s="50">
        <f t="shared" si="24"/>
        <v>2</v>
      </c>
      <c r="K433" s="50">
        <f t="shared" si="25"/>
        <v>0</v>
      </c>
      <c r="L433" s="15"/>
      <c r="M433" s="15"/>
      <c r="N433" s="15"/>
      <c r="O433" s="15"/>
      <c r="P433" s="15"/>
      <c r="Q433" s="15"/>
      <c r="R433" s="15"/>
      <c r="S433" s="15"/>
    </row>
    <row r="434" spans="2:19" x14ac:dyDescent="0.3">
      <c r="B434" s="53">
        <v>2020</v>
      </c>
      <c r="C434" s="15" t="s">
        <v>306</v>
      </c>
      <c r="D434" s="15" t="s">
        <v>305</v>
      </c>
      <c r="E434" s="15">
        <v>2018</v>
      </c>
      <c r="F434" s="15" t="s">
        <v>117</v>
      </c>
      <c r="G434" s="15">
        <v>5</v>
      </c>
      <c r="H434" s="51">
        <v>5979</v>
      </c>
      <c r="I434" s="50">
        <f t="shared" si="23"/>
        <v>0</v>
      </c>
      <c r="J434" s="50">
        <f t="shared" si="24"/>
        <v>0</v>
      </c>
      <c r="K434" s="50">
        <f t="shared" si="25"/>
        <v>5979</v>
      </c>
      <c r="L434" s="15"/>
      <c r="M434" s="15"/>
      <c r="N434" s="15"/>
      <c r="O434" s="15"/>
      <c r="P434" s="15"/>
      <c r="Q434" s="15"/>
      <c r="R434" s="15"/>
      <c r="S434" s="15"/>
    </row>
    <row r="435" spans="2:19" x14ac:dyDescent="0.3">
      <c r="B435" s="53">
        <v>2020</v>
      </c>
      <c r="C435" s="15" t="s">
        <v>304</v>
      </c>
      <c r="D435" s="15" t="s">
        <v>303</v>
      </c>
      <c r="E435" s="15">
        <v>2019</v>
      </c>
      <c r="F435" s="15" t="s">
        <v>101</v>
      </c>
      <c r="G435" s="15">
        <v>5</v>
      </c>
      <c r="H435" s="51">
        <v>463</v>
      </c>
      <c r="I435" s="50">
        <f t="shared" si="23"/>
        <v>0</v>
      </c>
      <c r="J435" s="50">
        <f t="shared" si="24"/>
        <v>0</v>
      </c>
      <c r="K435" s="50">
        <f t="shared" si="25"/>
        <v>463</v>
      </c>
      <c r="L435" s="15"/>
      <c r="M435" s="15"/>
      <c r="N435" s="15"/>
      <c r="O435" s="15"/>
      <c r="P435" s="15"/>
      <c r="Q435" s="15"/>
      <c r="R435" s="15"/>
      <c r="S435" s="15"/>
    </row>
    <row r="436" spans="2:19" x14ac:dyDescent="0.3">
      <c r="B436" s="53">
        <v>2020</v>
      </c>
      <c r="C436" s="15" t="s">
        <v>302</v>
      </c>
      <c r="D436" s="15" t="s">
        <v>301</v>
      </c>
      <c r="E436" s="15">
        <v>2014</v>
      </c>
      <c r="F436" s="15" t="s">
        <v>90</v>
      </c>
      <c r="G436" s="15">
        <v>5</v>
      </c>
      <c r="H436" s="51">
        <v>649</v>
      </c>
      <c r="I436" s="50">
        <f t="shared" si="23"/>
        <v>0</v>
      </c>
      <c r="J436" s="50">
        <f t="shared" si="24"/>
        <v>0</v>
      </c>
      <c r="K436" s="50">
        <f t="shared" si="25"/>
        <v>649</v>
      </c>
      <c r="L436" s="15"/>
      <c r="M436" s="15"/>
      <c r="N436" s="15"/>
      <c r="O436" s="15"/>
      <c r="P436" s="15"/>
      <c r="Q436" s="15"/>
      <c r="R436" s="15"/>
      <c r="S436" s="15"/>
    </row>
    <row r="437" spans="2:19" x14ac:dyDescent="0.3">
      <c r="B437" s="53">
        <v>2020</v>
      </c>
      <c r="C437" s="15" t="s">
        <v>300</v>
      </c>
      <c r="D437" s="15" t="s">
        <v>88</v>
      </c>
      <c r="E437" s="15">
        <v>2017</v>
      </c>
      <c r="F437" s="15" t="s">
        <v>90</v>
      </c>
      <c r="G437" s="15">
        <v>5</v>
      </c>
      <c r="H437" s="51"/>
      <c r="I437" s="50">
        <f t="shared" si="23"/>
        <v>0</v>
      </c>
      <c r="J437" s="50">
        <f t="shared" si="24"/>
        <v>0</v>
      </c>
      <c r="K437" s="50">
        <f t="shared" si="25"/>
        <v>0</v>
      </c>
      <c r="L437" s="15"/>
      <c r="M437" s="15"/>
      <c r="N437" s="15"/>
      <c r="O437" s="15"/>
      <c r="P437" s="15"/>
      <c r="Q437" s="15"/>
      <c r="R437" s="15"/>
      <c r="S437" s="15"/>
    </row>
    <row r="438" spans="2:19" x14ac:dyDescent="0.3">
      <c r="B438" s="53">
        <v>2020</v>
      </c>
      <c r="C438" s="15" t="s">
        <v>299</v>
      </c>
      <c r="D438" s="15" t="s">
        <v>88</v>
      </c>
      <c r="E438" s="15">
        <v>2013</v>
      </c>
      <c r="F438" s="15" t="s">
        <v>101</v>
      </c>
      <c r="G438" s="15">
        <v>4</v>
      </c>
      <c r="H438" s="51"/>
      <c r="I438" s="50">
        <f t="shared" si="23"/>
        <v>0</v>
      </c>
      <c r="J438" s="50">
        <f t="shared" si="24"/>
        <v>0</v>
      </c>
      <c r="K438" s="50">
        <f t="shared" si="25"/>
        <v>0</v>
      </c>
      <c r="L438" s="15"/>
      <c r="M438" s="15"/>
      <c r="N438" s="15"/>
      <c r="O438" s="15"/>
      <c r="P438" s="15"/>
      <c r="Q438" s="15"/>
      <c r="R438" s="15"/>
      <c r="S438" s="15"/>
    </row>
    <row r="439" spans="2:19" x14ac:dyDescent="0.3">
      <c r="B439" s="53">
        <v>2020</v>
      </c>
      <c r="C439" s="15" t="s">
        <v>298</v>
      </c>
      <c r="D439" s="15" t="s">
        <v>297</v>
      </c>
      <c r="E439" s="15">
        <v>2019</v>
      </c>
      <c r="F439" s="15" t="s">
        <v>117</v>
      </c>
      <c r="G439" s="15">
        <v>5</v>
      </c>
      <c r="H439" s="51">
        <v>1364</v>
      </c>
      <c r="I439" s="50">
        <f t="shared" si="23"/>
        <v>0</v>
      </c>
      <c r="J439" s="50">
        <f t="shared" si="24"/>
        <v>0</v>
      </c>
      <c r="K439" s="50">
        <f t="shared" si="25"/>
        <v>1364</v>
      </c>
      <c r="L439" s="15"/>
      <c r="M439" s="15"/>
      <c r="N439" s="15"/>
      <c r="O439" s="15"/>
      <c r="P439" s="15"/>
      <c r="Q439" s="15"/>
      <c r="R439" s="15"/>
      <c r="S439" s="15"/>
    </row>
    <row r="440" spans="2:19" x14ac:dyDescent="0.3">
      <c r="B440" s="53">
        <v>2020</v>
      </c>
      <c r="C440" s="15" t="s">
        <v>296</v>
      </c>
      <c r="D440" s="15" t="s">
        <v>88</v>
      </c>
      <c r="E440" s="15">
        <v>2013</v>
      </c>
      <c r="F440" s="15" t="s">
        <v>117</v>
      </c>
      <c r="G440" s="15">
        <v>5</v>
      </c>
      <c r="H440" s="51"/>
      <c r="I440" s="50">
        <f t="shared" si="23"/>
        <v>0</v>
      </c>
      <c r="J440" s="50">
        <f t="shared" si="24"/>
        <v>0</v>
      </c>
      <c r="K440" s="50">
        <f t="shared" si="25"/>
        <v>0</v>
      </c>
      <c r="L440" s="15"/>
      <c r="M440" s="15"/>
      <c r="N440" s="15"/>
      <c r="O440" s="15"/>
      <c r="P440" s="15"/>
      <c r="Q440" s="15"/>
      <c r="R440" s="15"/>
      <c r="S440" s="15"/>
    </row>
    <row r="441" spans="2:19" x14ac:dyDescent="0.3">
      <c r="B441" s="53">
        <v>2020</v>
      </c>
      <c r="C441" s="15" t="s">
        <v>295</v>
      </c>
      <c r="D441" s="15" t="s">
        <v>88</v>
      </c>
      <c r="E441" s="15">
        <v>2016</v>
      </c>
      <c r="F441" s="15" t="s">
        <v>85</v>
      </c>
      <c r="G441" s="15">
        <v>5</v>
      </c>
      <c r="H441" s="51">
        <v>44</v>
      </c>
      <c r="I441" s="50">
        <f t="shared" si="23"/>
        <v>0</v>
      </c>
      <c r="J441" s="50">
        <f t="shared" si="24"/>
        <v>0</v>
      </c>
      <c r="K441" s="50">
        <f t="shared" si="25"/>
        <v>44</v>
      </c>
      <c r="L441" s="15"/>
      <c r="M441" s="15"/>
      <c r="N441" s="15"/>
      <c r="O441" s="15"/>
      <c r="P441" s="15"/>
      <c r="Q441" s="15"/>
      <c r="R441" s="15"/>
      <c r="S441" s="15"/>
    </row>
    <row r="442" spans="2:19" x14ac:dyDescent="0.3">
      <c r="B442" s="53">
        <v>2020</v>
      </c>
      <c r="C442" s="15" t="s">
        <v>294</v>
      </c>
      <c r="D442" s="15" t="s">
        <v>293</v>
      </c>
      <c r="E442" s="15">
        <v>2016</v>
      </c>
      <c r="F442" s="15" t="s">
        <v>85</v>
      </c>
      <c r="G442" s="15">
        <v>5</v>
      </c>
      <c r="H442" s="51">
        <v>508</v>
      </c>
      <c r="I442" s="50">
        <f t="shared" si="23"/>
        <v>0</v>
      </c>
      <c r="J442" s="50">
        <f t="shared" si="24"/>
        <v>0</v>
      </c>
      <c r="K442" s="50">
        <f t="shared" si="25"/>
        <v>508</v>
      </c>
      <c r="L442" s="15"/>
      <c r="M442" s="15"/>
      <c r="N442" s="15"/>
      <c r="O442" s="15"/>
      <c r="P442" s="15"/>
      <c r="Q442" s="15"/>
      <c r="R442" s="15"/>
      <c r="S442" s="15"/>
    </row>
    <row r="443" spans="2:19" x14ac:dyDescent="0.3">
      <c r="B443" s="53">
        <v>2020</v>
      </c>
      <c r="C443" s="15" t="s">
        <v>292</v>
      </c>
      <c r="D443" s="15" t="s">
        <v>291</v>
      </c>
      <c r="E443" s="15">
        <v>2019</v>
      </c>
      <c r="F443" s="15" t="s">
        <v>82</v>
      </c>
      <c r="G443" s="15">
        <v>5</v>
      </c>
      <c r="H443" s="51">
        <v>214</v>
      </c>
      <c r="I443" s="50">
        <f t="shared" si="23"/>
        <v>0</v>
      </c>
      <c r="J443" s="50">
        <f t="shared" si="24"/>
        <v>0</v>
      </c>
      <c r="K443" s="50">
        <f t="shared" si="25"/>
        <v>214</v>
      </c>
      <c r="L443" s="15"/>
      <c r="M443" s="15"/>
      <c r="N443" s="15"/>
      <c r="O443" s="15"/>
      <c r="P443" s="15"/>
      <c r="Q443" s="15"/>
      <c r="R443" s="15"/>
      <c r="S443" s="15"/>
    </row>
    <row r="444" spans="2:19" x14ac:dyDescent="0.3">
      <c r="B444" s="53">
        <v>2020</v>
      </c>
      <c r="C444" s="15" t="s">
        <v>290</v>
      </c>
      <c r="D444" s="15" t="s">
        <v>289</v>
      </c>
      <c r="E444" s="15">
        <v>2019</v>
      </c>
      <c r="F444" s="15" t="s">
        <v>77</v>
      </c>
      <c r="G444" s="15">
        <v>5</v>
      </c>
      <c r="H444" s="51">
        <v>10</v>
      </c>
      <c r="I444" s="50">
        <f t="shared" si="23"/>
        <v>0</v>
      </c>
      <c r="J444" s="50">
        <f t="shared" si="24"/>
        <v>0</v>
      </c>
      <c r="K444" s="50">
        <f t="shared" si="25"/>
        <v>10</v>
      </c>
      <c r="L444" s="15"/>
      <c r="M444" s="15"/>
      <c r="N444" s="15"/>
      <c r="O444" s="15"/>
      <c r="P444" s="15"/>
      <c r="Q444" s="15"/>
      <c r="R444" s="15"/>
      <c r="S444" s="15"/>
    </row>
    <row r="445" spans="2:19" x14ac:dyDescent="0.3">
      <c r="B445" s="53">
        <v>2020</v>
      </c>
      <c r="C445" s="15" t="s">
        <v>288</v>
      </c>
      <c r="D445" s="15" t="s">
        <v>287</v>
      </c>
      <c r="E445" s="15">
        <v>2014</v>
      </c>
      <c r="F445" s="15" t="s">
        <v>82</v>
      </c>
      <c r="G445" s="15">
        <v>5</v>
      </c>
      <c r="H445" s="51">
        <v>89</v>
      </c>
      <c r="I445" s="50">
        <f t="shared" si="23"/>
        <v>0</v>
      </c>
      <c r="J445" s="50">
        <f t="shared" si="24"/>
        <v>0</v>
      </c>
      <c r="K445" s="50">
        <f t="shared" si="25"/>
        <v>89</v>
      </c>
      <c r="L445" s="15"/>
      <c r="M445" s="15"/>
      <c r="N445" s="15"/>
      <c r="O445" s="15"/>
      <c r="P445" s="15"/>
      <c r="Q445" s="15"/>
      <c r="R445" s="15"/>
      <c r="S445" s="15"/>
    </row>
    <row r="446" spans="2:19" x14ac:dyDescent="0.3">
      <c r="B446" s="53">
        <v>2020</v>
      </c>
      <c r="C446" s="15" t="s">
        <v>286</v>
      </c>
      <c r="D446" s="15" t="s">
        <v>285</v>
      </c>
      <c r="E446" s="15">
        <v>2019</v>
      </c>
      <c r="F446" s="15" t="s">
        <v>82</v>
      </c>
      <c r="G446" s="15">
        <v>5</v>
      </c>
      <c r="H446" s="51">
        <v>441</v>
      </c>
      <c r="I446" s="50">
        <f t="shared" si="23"/>
        <v>0</v>
      </c>
      <c r="J446" s="50">
        <f t="shared" si="24"/>
        <v>0</v>
      </c>
      <c r="K446" s="50">
        <f t="shared" si="25"/>
        <v>441</v>
      </c>
      <c r="L446" s="15"/>
      <c r="M446" s="15"/>
      <c r="N446" s="15"/>
      <c r="O446" s="15"/>
      <c r="P446" s="15"/>
      <c r="Q446" s="15"/>
      <c r="R446" s="15"/>
      <c r="S446" s="15"/>
    </row>
    <row r="447" spans="2:19" x14ac:dyDescent="0.3">
      <c r="B447" s="53">
        <v>2020</v>
      </c>
      <c r="C447" s="15" t="s">
        <v>284</v>
      </c>
      <c r="D447" s="15" t="s">
        <v>283</v>
      </c>
      <c r="E447" s="15">
        <v>2015</v>
      </c>
      <c r="F447" s="15" t="s">
        <v>82</v>
      </c>
      <c r="G447" s="15">
        <v>5</v>
      </c>
      <c r="H447" s="51">
        <v>1191</v>
      </c>
      <c r="I447" s="50">
        <f t="shared" si="23"/>
        <v>0</v>
      </c>
      <c r="J447" s="50">
        <f t="shared" si="24"/>
        <v>0</v>
      </c>
      <c r="K447" s="50">
        <f t="shared" si="25"/>
        <v>1191</v>
      </c>
      <c r="L447" s="15"/>
      <c r="M447" s="15"/>
      <c r="N447" s="15"/>
      <c r="O447" s="15"/>
      <c r="P447" s="15"/>
      <c r="Q447" s="15"/>
      <c r="R447" s="15"/>
      <c r="S447" s="15"/>
    </row>
    <row r="448" spans="2:19" x14ac:dyDescent="0.3">
      <c r="B448" s="53">
        <v>2020</v>
      </c>
      <c r="C448" s="15" t="s">
        <v>282</v>
      </c>
      <c r="D448" s="15" t="s">
        <v>281</v>
      </c>
      <c r="E448" s="15">
        <v>2019</v>
      </c>
      <c r="F448" s="15" t="s">
        <v>77</v>
      </c>
      <c r="G448" s="15">
        <v>5</v>
      </c>
      <c r="H448" s="51">
        <v>330</v>
      </c>
      <c r="I448" s="50">
        <f t="shared" si="23"/>
        <v>0</v>
      </c>
      <c r="J448" s="50">
        <f t="shared" si="24"/>
        <v>0</v>
      </c>
      <c r="K448" s="50">
        <f t="shared" si="25"/>
        <v>330</v>
      </c>
      <c r="L448" s="15"/>
      <c r="M448" s="15"/>
      <c r="N448" s="15"/>
      <c r="O448" s="15"/>
      <c r="P448" s="15"/>
      <c r="Q448" s="15"/>
      <c r="R448" s="15"/>
      <c r="S448" s="15"/>
    </row>
    <row r="449" spans="2:19" x14ac:dyDescent="0.3">
      <c r="B449" s="53">
        <v>2020</v>
      </c>
      <c r="C449" s="15" t="s">
        <v>280</v>
      </c>
      <c r="D449" s="15" t="s">
        <v>88</v>
      </c>
      <c r="E449" s="15">
        <v>2014</v>
      </c>
      <c r="F449" s="15" t="s">
        <v>99</v>
      </c>
      <c r="G449" s="15">
        <v>5</v>
      </c>
      <c r="H449" s="51"/>
      <c r="I449" s="50">
        <f t="shared" si="23"/>
        <v>0</v>
      </c>
      <c r="J449" s="50">
        <f t="shared" si="24"/>
        <v>0</v>
      </c>
      <c r="K449" s="50">
        <f t="shared" si="25"/>
        <v>0</v>
      </c>
      <c r="L449" s="15"/>
      <c r="M449" s="15"/>
      <c r="N449" s="15"/>
      <c r="O449" s="15"/>
      <c r="P449" s="15"/>
      <c r="Q449" s="15"/>
      <c r="R449" s="15"/>
      <c r="S449" s="15"/>
    </row>
    <row r="450" spans="2:19" x14ac:dyDescent="0.3">
      <c r="B450" s="53">
        <v>2020</v>
      </c>
      <c r="C450" s="15" t="s">
        <v>279</v>
      </c>
      <c r="D450" s="15" t="s">
        <v>278</v>
      </c>
      <c r="E450" s="15">
        <v>2017</v>
      </c>
      <c r="F450" s="15" t="s">
        <v>137</v>
      </c>
      <c r="G450" s="15">
        <v>5</v>
      </c>
      <c r="H450" s="51"/>
      <c r="I450" s="50">
        <f t="shared" si="23"/>
        <v>0</v>
      </c>
      <c r="J450" s="50">
        <f t="shared" si="24"/>
        <v>0</v>
      </c>
      <c r="K450" s="50">
        <f t="shared" si="25"/>
        <v>0</v>
      </c>
      <c r="L450" s="15"/>
      <c r="M450" s="15"/>
      <c r="N450" s="15"/>
      <c r="O450" s="15"/>
      <c r="P450" s="15"/>
      <c r="Q450" s="15"/>
      <c r="R450" s="15"/>
      <c r="S450" s="15"/>
    </row>
    <row r="451" spans="2:19" x14ac:dyDescent="0.3">
      <c r="B451" s="53">
        <v>2020</v>
      </c>
      <c r="C451" s="15" t="s">
        <v>277</v>
      </c>
      <c r="D451" s="15" t="s">
        <v>88</v>
      </c>
      <c r="E451" s="15">
        <v>2014</v>
      </c>
      <c r="F451" s="15" t="s">
        <v>94</v>
      </c>
      <c r="G451" s="15">
        <v>3</v>
      </c>
      <c r="H451" s="51"/>
      <c r="I451" s="50">
        <f t="shared" si="23"/>
        <v>0</v>
      </c>
      <c r="J451" s="50">
        <f t="shared" si="24"/>
        <v>0</v>
      </c>
      <c r="K451" s="50">
        <f t="shared" si="25"/>
        <v>0</v>
      </c>
      <c r="L451" s="15"/>
      <c r="M451" s="15"/>
      <c r="N451" s="15"/>
      <c r="O451" s="15"/>
      <c r="P451" s="15"/>
      <c r="Q451" s="15"/>
      <c r="R451" s="15"/>
      <c r="S451" s="15"/>
    </row>
    <row r="452" spans="2:19" x14ac:dyDescent="0.3">
      <c r="B452" s="53">
        <v>2020</v>
      </c>
      <c r="C452" s="15" t="s">
        <v>276</v>
      </c>
      <c r="D452" s="15" t="s">
        <v>88</v>
      </c>
      <c r="E452" s="15">
        <v>2019</v>
      </c>
      <c r="F452" s="15" t="s">
        <v>82</v>
      </c>
      <c r="G452" s="15">
        <v>5</v>
      </c>
      <c r="H452" s="51"/>
      <c r="I452" s="50">
        <f t="shared" si="23"/>
        <v>0</v>
      </c>
      <c r="J452" s="50">
        <f t="shared" si="24"/>
        <v>0</v>
      </c>
      <c r="K452" s="50">
        <f t="shared" si="25"/>
        <v>0</v>
      </c>
      <c r="L452" s="15"/>
      <c r="M452" s="15"/>
      <c r="N452" s="15"/>
      <c r="O452" s="15"/>
      <c r="P452" s="15"/>
      <c r="Q452" s="15"/>
      <c r="R452" s="15"/>
      <c r="S452" s="15"/>
    </row>
    <row r="453" spans="2:19" x14ac:dyDescent="0.3">
      <c r="B453" s="53">
        <v>2020</v>
      </c>
      <c r="C453" s="15" t="s">
        <v>275</v>
      </c>
      <c r="D453" s="15" t="s">
        <v>88</v>
      </c>
      <c r="E453" s="15">
        <v>2017</v>
      </c>
      <c r="F453" s="15" t="s">
        <v>117</v>
      </c>
      <c r="G453" s="15">
        <v>3</v>
      </c>
      <c r="H453" s="51"/>
      <c r="I453" s="50">
        <f t="shared" si="23"/>
        <v>0</v>
      </c>
      <c r="J453" s="50">
        <f t="shared" si="24"/>
        <v>0</v>
      </c>
      <c r="K453" s="50">
        <f t="shared" si="25"/>
        <v>0</v>
      </c>
      <c r="L453" s="15"/>
      <c r="M453" s="15"/>
      <c r="N453" s="15"/>
      <c r="O453" s="15"/>
      <c r="P453" s="15"/>
      <c r="Q453" s="15"/>
      <c r="R453" s="15"/>
      <c r="S453" s="15"/>
    </row>
    <row r="454" spans="2:19" x14ac:dyDescent="0.3">
      <c r="B454" s="53">
        <v>2020</v>
      </c>
      <c r="C454" s="15" t="s">
        <v>274</v>
      </c>
      <c r="D454" s="15" t="s">
        <v>88</v>
      </c>
      <c r="E454" s="15">
        <v>2019</v>
      </c>
      <c r="F454" s="15" t="s">
        <v>117</v>
      </c>
      <c r="G454" s="15">
        <v>5</v>
      </c>
      <c r="H454" s="51"/>
      <c r="I454" s="50">
        <f t="shared" si="23"/>
        <v>0</v>
      </c>
      <c r="J454" s="50">
        <f t="shared" si="24"/>
        <v>0</v>
      </c>
      <c r="K454" s="50">
        <f t="shared" si="25"/>
        <v>0</v>
      </c>
      <c r="L454" s="15"/>
      <c r="M454" s="15"/>
      <c r="N454" s="15"/>
      <c r="O454" s="15"/>
      <c r="P454" s="15"/>
      <c r="Q454" s="15"/>
      <c r="R454" s="15"/>
      <c r="S454" s="15"/>
    </row>
    <row r="455" spans="2:19" x14ac:dyDescent="0.3">
      <c r="B455" s="53">
        <v>2020</v>
      </c>
      <c r="C455" s="15" t="s">
        <v>273</v>
      </c>
      <c r="D455" s="15" t="s">
        <v>88</v>
      </c>
      <c r="E455" s="15">
        <v>2015</v>
      </c>
      <c r="F455" s="15" t="s">
        <v>94</v>
      </c>
      <c r="G455" s="15">
        <v>4</v>
      </c>
      <c r="H455" s="51">
        <v>267</v>
      </c>
      <c r="I455" s="50">
        <f t="shared" si="23"/>
        <v>0</v>
      </c>
      <c r="J455" s="50">
        <f t="shared" si="24"/>
        <v>267</v>
      </c>
      <c r="K455" s="50">
        <f t="shared" si="25"/>
        <v>0</v>
      </c>
      <c r="L455" s="15"/>
      <c r="M455" s="15"/>
      <c r="N455" s="15"/>
      <c r="O455" s="15"/>
      <c r="P455" s="15"/>
      <c r="Q455" s="15"/>
      <c r="R455" s="15"/>
      <c r="S455" s="15"/>
    </row>
    <row r="456" spans="2:19" x14ac:dyDescent="0.3">
      <c r="B456" s="53">
        <v>2020</v>
      </c>
      <c r="C456" s="15" t="s">
        <v>272</v>
      </c>
      <c r="D456" s="15" t="s">
        <v>88</v>
      </c>
      <c r="E456" s="15">
        <v>2017</v>
      </c>
      <c r="F456" s="15" t="s">
        <v>101</v>
      </c>
      <c r="G456" s="15">
        <v>5</v>
      </c>
      <c r="H456" s="51">
        <v>601</v>
      </c>
      <c r="I456" s="50">
        <f t="shared" si="23"/>
        <v>0</v>
      </c>
      <c r="J456" s="50">
        <f t="shared" si="24"/>
        <v>0</v>
      </c>
      <c r="K456" s="50">
        <f t="shared" si="25"/>
        <v>601</v>
      </c>
      <c r="L456" s="15"/>
      <c r="M456" s="15"/>
      <c r="N456" s="15"/>
      <c r="O456" s="15"/>
      <c r="P456" s="15"/>
      <c r="Q456" s="15"/>
      <c r="R456" s="15"/>
      <c r="S456" s="15"/>
    </row>
    <row r="457" spans="2:19" x14ac:dyDescent="0.3">
      <c r="B457" s="53">
        <v>2020</v>
      </c>
      <c r="C457" s="15" t="s">
        <v>271</v>
      </c>
      <c r="D457" s="15" t="s">
        <v>270</v>
      </c>
      <c r="E457" s="15">
        <v>2014</v>
      </c>
      <c r="F457" s="15" t="s">
        <v>94</v>
      </c>
      <c r="G457" s="15">
        <v>4</v>
      </c>
      <c r="H457" s="51">
        <v>101</v>
      </c>
      <c r="I457" s="50">
        <f t="shared" si="23"/>
        <v>0</v>
      </c>
      <c r="J457" s="50">
        <f t="shared" si="24"/>
        <v>101</v>
      </c>
      <c r="K457" s="50">
        <f t="shared" si="25"/>
        <v>0</v>
      </c>
      <c r="L457" s="15"/>
      <c r="M457" s="15"/>
      <c r="N457" s="15"/>
      <c r="O457" s="15"/>
      <c r="P457" s="15"/>
      <c r="Q457" s="15"/>
      <c r="R457" s="15"/>
      <c r="S457" s="15"/>
    </row>
    <row r="458" spans="2:19" x14ac:dyDescent="0.3">
      <c r="B458" s="53">
        <v>2020</v>
      </c>
      <c r="C458" s="15" t="s">
        <v>269</v>
      </c>
      <c r="D458" s="15" t="s">
        <v>268</v>
      </c>
      <c r="E458" s="15">
        <v>2017</v>
      </c>
      <c r="F458" s="15" t="s">
        <v>82</v>
      </c>
      <c r="G458" s="15">
        <v>5</v>
      </c>
      <c r="H458" s="51">
        <v>114</v>
      </c>
      <c r="I458" s="50">
        <f t="shared" si="23"/>
        <v>0</v>
      </c>
      <c r="J458" s="50">
        <f t="shared" si="24"/>
        <v>0</v>
      </c>
      <c r="K458" s="50">
        <f t="shared" si="25"/>
        <v>114</v>
      </c>
      <c r="L458" s="15"/>
      <c r="M458" s="15"/>
      <c r="N458" s="15"/>
      <c r="O458" s="15"/>
      <c r="P458" s="15"/>
      <c r="Q458" s="15"/>
      <c r="R458" s="15"/>
      <c r="S458" s="15"/>
    </row>
    <row r="459" spans="2:19" x14ac:dyDescent="0.3">
      <c r="B459" s="53">
        <v>2020</v>
      </c>
      <c r="C459" s="15" t="s">
        <v>267</v>
      </c>
      <c r="D459" s="15" t="s">
        <v>88</v>
      </c>
      <c r="E459" s="15">
        <v>2015</v>
      </c>
      <c r="F459" s="15" t="s">
        <v>137</v>
      </c>
      <c r="G459" s="15">
        <v>4</v>
      </c>
      <c r="H459" s="51"/>
      <c r="I459" s="50">
        <f t="shared" si="23"/>
        <v>0</v>
      </c>
      <c r="J459" s="50">
        <f t="shared" si="24"/>
        <v>0</v>
      </c>
      <c r="K459" s="50">
        <f t="shared" si="25"/>
        <v>0</v>
      </c>
      <c r="L459" s="15"/>
      <c r="M459" s="15"/>
      <c r="N459" s="15"/>
      <c r="O459" s="15"/>
      <c r="P459" s="15"/>
      <c r="Q459" s="15"/>
      <c r="R459" s="15"/>
      <c r="S459" s="15"/>
    </row>
    <row r="460" spans="2:19" x14ac:dyDescent="0.3">
      <c r="B460" s="53">
        <v>2020</v>
      </c>
      <c r="C460" s="15" t="s">
        <v>266</v>
      </c>
      <c r="D460" s="15" t="s">
        <v>88</v>
      </c>
      <c r="E460" s="15">
        <v>2013</v>
      </c>
      <c r="F460" s="15" t="s">
        <v>82</v>
      </c>
      <c r="G460" s="15">
        <v>5</v>
      </c>
      <c r="H460" s="51">
        <v>188</v>
      </c>
      <c r="I460" s="50">
        <f t="shared" si="23"/>
        <v>0</v>
      </c>
      <c r="J460" s="50">
        <f t="shared" si="24"/>
        <v>0</v>
      </c>
      <c r="K460" s="50">
        <f t="shared" si="25"/>
        <v>188</v>
      </c>
      <c r="L460" s="15"/>
      <c r="M460" s="15"/>
      <c r="N460" s="15"/>
      <c r="O460" s="15"/>
      <c r="P460" s="15"/>
      <c r="Q460" s="15"/>
      <c r="R460" s="15"/>
      <c r="S460" s="15"/>
    </row>
    <row r="461" spans="2:19" x14ac:dyDescent="0.3">
      <c r="B461" s="53">
        <v>2020</v>
      </c>
      <c r="C461" s="15" t="s">
        <v>265</v>
      </c>
      <c r="D461" s="15" t="s">
        <v>88</v>
      </c>
      <c r="E461" s="15">
        <v>2013</v>
      </c>
      <c r="F461" s="15" t="s">
        <v>94</v>
      </c>
      <c r="G461" s="15">
        <v>4</v>
      </c>
      <c r="H461" s="51">
        <v>875</v>
      </c>
      <c r="I461" s="50">
        <f t="shared" si="23"/>
        <v>0</v>
      </c>
      <c r="J461" s="50">
        <f t="shared" si="24"/>
        <v>875</v>
      </c>
      <c r="K461" s="50">
        <f t="shared" si="25"/>
        <v>0</v>
      </c>
      <c r="L461" s="15"/>
      <c r="M461" s="15"/>
      <c r="N461" s="15"/>
      <c r="O461" s="15"/>
      <c r="P461" s="15"/>
      <c r="Q461" s="15"/>
      <c r="R461" s="15"/>
      <c r="S461" s="15"/>
    </row>
    <row r="462" spans="2:19" x14ac:dyDescent="0.3">
      <c r="B462" s="53">
        <v>2020</v>
      </c>
      <c r="C462" s="15" t="s">
        <v>264</v>
      </c>
      <c r="D462" s="15" t="s">
        <v>88</v>
      </c>
      <c r="E462" s="15">
        <v>2014</v>
      </c>
      <c r="F462" s="15" t="s">
        <v>101</v>
      </c>
      <c r="G462" s="15">
        <v>3</v>
      </c>
      <c r="H462" s="51">
        <v>56</v>
      </c>
      <c r="I462" s="50">
        <f t="shared" si="23"/>
        <v>56</v>
      </c>
      <c r="J462" s="50">
        <f t="shared" si="24"/>
        <v>0</v>
      </c>
      <c r="K462" s="50">
        <f t="shared" si="25"/>
        <v>0</v>
      </c>
      <c r="L462" s="15"/>
      <c r="M462" s="15"/>
      <c r="N462" s="15"/>
      <c r="O462" s="15"/>
      <c r="P462" s="15"/>
      <c r="Q462" s="15"/>
      <c r="R462" s="15"/>
      <c r="S462" s="15"/>
    </row>
    <row r="463" spans="2:19" x14ac:dyDescent="0.3">
      <c r="B463" s="53">
        <v>2020</v>
      </c>
      <c r="C463" s="15" t="s">
        <v>263</v>
      </c>
      <c r="D463" s="15" t="s">
        <v>88</v>
      </c>
      <c r="E463" s="15">
        <v>2013</v>
      </c>
      <c r="F463" s="15" t="s">
        <v>101</v>
      </c>
      <c r="G463" s="15">
        <v>3</v>
      </c>
      <c r="H463" s="51"/>
      <c r="I463" s="50">
        <f t="shared" si="23"/>
        <v>0</v>
      </c>
      <c r="J463" s="50">
        <f t="shared" si="24"/>
        <v>0</v>
      </c>
      <c r="K463" s="50">
        <f t="shared" si="25"/>
        <v>0</v>
      </c>
      <c r="L463" s="15"/>
      <c r="M463" s="15"/>
      <c r="N463" s="15"/>
      <c r="O463" s="15"/>
      <c r="P463" s="15"/>
      <c r="Q463" s="15"/>
      <c r="R463" s="15"/>
      <c r="S463" s="15"/>
    </row>
    <row r="464" spans="2:19" x14ac:dyDescent="0.3">
      <c r="B464" s="53">
        <v>2020</v>
      </c>
      <c r="C464" s="15" t="s">
        <v>262</v>
      </c>
      <c r="D464" s="15" t="s">
        <v>261</v>
      </c>
      <c r="E464" s="15">
        <v>2019</v>
      </c>
      <c r="F464" s="15" t="s">
        <v>82</v>
      </c>
      <c r="G464" s="15">
        <v>5</v>
      </c>
      <c r="H464" s="51">
        <v>1891</v>
      </c>
      <c r="I464" s="50">
        <f t="shared" si="23"/>
        <v>0</v>
      </c>
      <c r="J464" s="50">
        <f t="shared" si="24"/>
        <v>0</v>
      </c>
      <c r="K464" s="50">
        <f t="shared" si="25"/>
        <v>1891</v>
      </c>
      <c r="L464" s="15"/>
      <c r="M464" s="15"/>
      <c r="N464" s="15"/>
      <c r="O464" s="15"/>
      <c r="P464" s="15"/>
      <c r="Q464" s="15"/>
      <c r="R464" s="15"/>
      <c r="S464" s="15"/>
    </row>
    <row r="465" spans="2:19" x14ac:dyDescent="0.3">
      <c r="B465" s="53">
        <v>2020</v>
      </c>
      <c r="C465" s="15" t="s">
        <v>260</v>
      </c>
      <c r="D465" s="15" t="s">
        <v>259</v>
      </c>
      <c r="E465" s="15">
        <v>2018</v>
      </c>
      <c r="F465" s="15" t="s">
        <v>117</v>
      </c>
      <c r="G465" s="15">
        <v>5</v>
      </c>
      <c r="H465" s="51">
        <v>1109</v>
      </c>
      <c r="I465" s="50">
        <f t="shared" si="23"/>
        <v>0</v>
      </c>
      <c r="J465" s="50">
        <f t="shared" si="24"/>
        <v>0</v>
      </c>
      <c r="K465" s="50">
        <f t="shared" si="25"/>
        <v>1109</v>
      </c>
      <c r="L465" s="15"/>
      <c r="M465" s="15"/>
      <c r="N465" s="15"/>
      <c r="O465" s="15"/>
      <c r="P465" s="15"/>
      <c r="Q465" s="15"/>
      <c r="R465" s="15"/>
      <c r="S465" s="15"/>
    </row>
    <row r="466" spans="2:19" x14ac:dyDescent="0.3">
      <c r="B466" s="53">
        <v>2020</v>
      </c>
      <c r="C466" s="15" t="s">
        <v>258</v>
      </c>
      <c r="D466" s="15" t="s">
        <v>88</v>
      </c>
      <c r="E466" s="15">
        <v>2017</v>
      </c>
      <c r="F466" s="15" t="s">
        <v>94</v>
      </c>
      <c r="G466" s="15">
        <v>5</v>
      </c>
      <c r="H466" s="51">
        <v>1967</v>
      </c>
      <c r="I466" s="50">
        <f t="shared" si="23"/>
        <v>0</v>
      </c>
      <c r="J466" s="50">
        <f t="shared" si="24"/>
        <v>0</v>
      </c>
      <c r="K466" s="50">
        <f t="shared" si="25"/>
        <v>1967</v>
      </c>
      <c r="L466" s="15"/>
      <c r="M466" s="15"/>
      <c r="N466" s="15"/>
      <c r="O466" s="15"/>
      <c r="P466" s="15"/>
      <c r="Q466" s="15"/>
      <c r="R466" s="15"/>
      <c r="S466" s="15"/>
    </row>
    <row r="467" spans="2:19" x14ac:dyDescent="0.3">
      <c r="B467" s="53">
        <v>2020</v>
      </c>
      <c r="C467" s="15" t="s">
        <v>257</v>
      </c>
      <c r="D467" s="15" t="s">
        <v>88</v>
      </c>
      <c r="E467" s="15">
        <v>2013</v>
      </c>
      <c r="F467" s="15" t="s">
        <v>94</v>
      </c>
      <c r="G467" s="15">
        <v>4</v>
      </c>
      <c r="H467" s="51"/>
      <c r="I467" s="50">
        <f t="shared" si="23"/>
        <v>0</v>
      </c>
      <c r="J467" s="50">
        <f t="shared" si="24"/>
        <v>0</v>
      </c>
      <c r="K467" s="50">
        <f t="shared" si="25"/>
        <v>0</v>
      </c>
      <c r="L467" s="15"/>
      <c r="M467" s="15"/>
      <c r="N467" s="15"/>
      <c r="O467" s="15"/>
      <c r="P467" s="15"/>
      <c r="Q467" s="15"/>
      <c r="R467" s="15"/>
      <c r="S467" s="15"/>
    </row>
    <row r="468" spans="2:19" x14ac:dyDescent="0.3">
      <c r="B468" s="53">
        <v>2020</v>
      </c>
      <c r="C468" s="15" t="s">
        <v>256</v>
      </c>
      <c r="D468" s="15" t="s">
        <v>88</v>
      </c>
      <c r="E468" s="15">
        <v>2015</v>
      </c>
      <c r="F468" s="15" t="s">
        <v>137</v>
      </c>
      <c r="G468" s="15">
        <v>4</v>
      </c>
      <c r="H468" s="51"/>
      <c r="I468" s="50">
        <f t="shared" si="23"/>
        <v>0</v>
      </c>
      <c r="J468" s="50">
        <f t="shared" si="24"/>
        <v>0</v>
      </c>
      <c r="K468" s="50">
        <f t="shared" si="25"/>
        <v>0</v>
      </c>
      <c r="L468" s="15"/>
      <c r="M468" s="15"/>
      <c r="N468" s="15"/>
      <c r="O468" s="15"/>
      <c r="P468" s="15"/>
      <c r="Q468" s="15"/>
      <c r="R468" s="15"/>
      <c r="S468" s="15"/>
    </row>
    <row r="469" spans="2:19" x14ac:dyDescent="0.3">
      <c r="B469" s="53">
        <v>2020</v>
      </c>
      <c r="C469" s="15" t="s">
        <v>255</v>
      </c>
      <c r="D469" s="15" t="s">
        <v>254</v>
      </c>
      <c r="E469" s="15">
        <v>2014</v>
      </c>
      <c r="F469" s="15" t="s">
        <v>117</v>
      </c>
      <c r="G469" s="15">
        <v>5</v>
      </c>
      <c r="H469" s="51"/>
      <c r="I469" s="50">
        <f t="shared" si="23"/>
        <v>0</v>
      </c>
      <c r="J469" s="50">
        <f t="shared" si="24"/>
        <v>0</v>
      </c>
      <c r="K469" s="50">
        <f t="shared" si="25"/>
        <v>0</v>
      </c>
      <c r="L469" s="15"/>
      <c r="M469" s="15"/>
      <c r="N469" s="15"/>
      <c r="O469" s="15"/>
      <c r="P469" s="15"/>
      <c r="Q469" s="15"/>
      <c r="R469" s="15"/>
      <c r="S469" s="15"/>
    </row>
    <row r="470" spans="2:19" x14ac:dyDescent="0.3">
      <c r="B470" s="53">
        <v>2020</v>
      </c>
      <c r="C470" s="15" t="s">
        <v>253</v>
      </c>
      <c r="D470" s="15" t="s">
        <v>88</v>
      </c>
      <c r="E470" s="15">
        <v>2014</v>
      </c>
      <c r="F470" s="15" t="s">
        <v>117</v>
      </c>
      <c r="G470" s="15">
        <v>5</v>
      </c>
      <c r="H470" s="51">
        <v>2158</v>
      </c>
      <c r="I470" s="50">
        <f t="shared" si="23"/>
        <v>0</v>
      </c>
      <c r="J470" s="50">
        <f t="shared" si="24"/>
        <v>0</v>
      </c>
      <c r="K470" s="50">
        <f t="shared" si="25"/>
        <v>2158</v>
      </c>
      <c r="L470" s="15"/>
      <c r="M470" s="15"/>
      <c r="N470" s="15"/>
      <c r="O470" s="15"/>
      <c r="P470" s="15"/>
      <c r="Q470" s="15"/>
      <c r="R470" s="15"/>
      <c r="S470" s="15"/>
    </row>
    <row r="471" spans="2:19" x14ac:dyDescent="0.3">
      <c r="B471" s="53">
        <v>2020</v>
      </c>
      <c r="C471" s="15" t="s">
        <v>252</v>
      </c>
      <c r="D471" s="15" t="s">
        <v>251</v>
      </c>
      <c r="E471" s="15">
        <v>2014</v>
      </c>
      <c r="F471" s="15" t="s">
        <v>82</v>
      </c>
      <c r="G471" s="15">
        <v>5</v>
      </c>
      <c r="H471" s="51">
        <v>128</v>
      </c>
      <c r="I471" s="50">
        <f t="shared" si="23"/>
        <v>0</v>
      </c>
      <c r="J471" s="50">
        <f t="shared" si="24"/>
        <v>0</v>
      </c>
      <c r="K471" s="50">
        <f t="shared" si="25"/>
        <v>128</v>
      </c>
      <c r="L471" s="15"/>
      <c r="M471" s="15"/>
      <c r="N471" s="15"/>
      <c r="O471" s="15"/>
      <c r="P471" s="15"/>
      <c r="Q471" s="15"/>
      <c r="R471" s="15"/>
      <c r="S471" s="15"/>
    </row>
    <row r="472" spans="2:19" x14ac:dyDescent="0.3">
      <c r="B472" s="53">
        <v>2020</v>
      </c>
      <c r="C472" s="15" t="s">
        <v>250</v>
      </c>
      <c r="D472" s="15" t="s">
        <v>88</v>
      </c>
      <c r="E472" s="15">
        <v>2013</v>
      </c>
      <c r="F472" s="15" t="s">
        <v>94</v>
      </c>
      <c r="G472" s="15">
        <v>4</v>
      </c>
      <c r="H472" s="51"/>
      <c r="I472" s="50">
        <f t="shared" si="23"/>
        <v>0</v>
      </c>
      <c r="J472" s="50">
        <f t="shared" si="24"/>
        <v>0</v>
      </c>
      <c r="K472" s="50">
        <f t="shared" si="25"/>
        <v>0</v>
      </c>
      <c r="L472" s="15"/>
      <c r="M472" s="15"/>
      <c r="N472" s="15"/>
      <c r="O472" s="15"/>
      <c r="P472" s="15"/>
      <c r="Q472" s="15"/>
      <c r="R472" s="15"/>
      <c r="S472" s="15"/>
    </row>
    <row r="473" spans="2:19" x14ac:dyDescent="0.3">
      <c r="B473" s="53">
        <v>2020</v>
      </c>
      <c r="C473" s="15" t="s">
        <v>249</v>
      </c>
      <c r="D473" s="15" t="s">
        <v>88</v>
      </c>
      <c r="E473" s="15">
        <v>2017</v>
      </c>
      <c r="F473" s="15" t="s">
        <v>117</v>
      </c>
      <c r="G473" s="15">
        <v>4</v>
      </c>
      <c r="H473" s="51"/>
      <c r="I473" s="50">
        <f t="shared" si="23"/>
        <v>0</v>
      </c>
      <c r="J473" s="50">
        <f t="shared" si="24"/>
        <v>0</v>
      </c>
      <c r="K473" s="50">
        <f t="shared" si="25"/>
        <v>0</v>
      </c>
      <c r="L473" s="15"/>
      <c r="M473" s="15"/>
      <c r="N473" s="15"/>
      <c r="O473" s="15"/>
      <c r="P473" s="15"/>
      <c r="Q473" s="15"/>
      <c r="R473" s="15"/>
      <c r="S473" s="15"/>
    </row>
    <row r="474" spans="2:19" x14ac:dyDescent="0.3">
      <c r="B474" s="53">
        <v>2020</v>
      </c>
      <c r="C474" s="15" t="s">
        <v>248</v>
      </c>
      <c r="D474" s="15" t="s">
        <v>88</v>
      </c>
      <c r="E474" s="15">
        <v>2015</v>
      </c>
      <c r="F474" s="15" t="s">
        <v>117</v>
      </c>
      <c r="G474" s="15">
        <v>5</v>
      </c>
      <c r="H474" s="51">
        <v>964</v>
      </c>
      <c r="I474" s="50">
        <f t="shared" si="23"/>
        <v>0</v>
      </c>
      <c r="J474" s="50">
        <f t="shared" si="24"/>
        <v>0</v>
      </c>
      <c r="K474" s="50">
        <f t="shared" si="25"/>
        <v>964</v>
      </c>
      <c r="L474" s="15"/>
      <c r="M474" s="15"/>
      <c r="N474" s="15"/>
      <c r="O474" s="15"/>
      <c r="P474" s="15"/>
      <c r="Q474" s="15"/>
      <c r="R474" s="15"/>
      <c r="S474" s="15"/>
    </row>
    <row r="475" spans="2:19" x14ac:dyDescent="0.3">
      <c r="B475" s="53">
        <v>2020</v>
      </c>
      <c r="C475" s="15" t="s">
        <v>247</v>
      </c>
      <c r="D475" s="15" t="s">
        <v>88</v>
      </c>
      <c r="E475" s="15">
        <v>2018</v>
      </c>
      <c r="F475" s="15" t="s">
        <v>101</v>
      </c>
      <c r="G475" s="15">
        <v>4</v>
      </c>
      <c r="H475" s="51">
        <v>21</v>
      </c>
      <c r="I475" s="50">
        <f t="shared" si="23"/>
        <v>0</v>
      </c>
      <c r="J475" s="50">
        <f t="shared" si="24"/>
        <v>21</v>
      </c>
      <c r="K475" s="50">
        <f t="shared" si="25"/>
        <v>0</v>
      </c>
      <c r="L475" s="15"/>
      <c r="M475" s="15"/>
      <c r="N475" s="15"/>
      <c r="O475" s="15"/>
      <c r="P475" s="15"/>
      <c r="Q475" s="15"/>
      <c r="R475" s="15"/>
      <c r="S475" s="15"/>
    </row>
    <row r="476" spans="2:19" x14ac:dyDescent="0.3">
      <c r="B476" s="53">
        <v>2020</v>
      </c>
      <c r="C476" s="15" t="s">
        <v>246</v>
      </c>
      <c r="D476" s="15" t="s">
        <v>88</v>
      </c>
      <c r="E476" s="15">
        <v>2019</v>
      </c>
      <c r="F476" s="15" t="s">
        <v>94</v>
      </c>
      <c r="G476" s="15">
        <v>4</v>
      </c>
      <c r="H476" s="51">
        <v>1998</v>
      </c>
      <c r="I476" s="50">
        <f t="shared" si="23"/>
        <v>0</v>
      </c>
      <c r="J476" s="50">
        <f t="shared" si="24"/>
        <v>1998</v>
      </c>
      <c r="K476" s="50">
        <f t="shared" si="25"/>
        <v>0</v>
      </c>
      <c r="L476" s="15"/>
      <c r="M476" s="15"/>
      <c r="N476" s="15"/>
      <c r="O476" s="15"/>
      <c r="P476" s="15"/>
      <c r="Q476" s="15"/>
      <c r="R476" s="15"/>
      <c r="S476" s="15"/>
    </row>
    <row r="477" spans="2:19" x14ac:dyDescent="0.3">
      <c r="B477" s="53">
        <v>2020</v>
      </c>
      <c r="C477" s="15" t="s">
        <v>245</v>
      </c>
      <c r="D477" s="15" t="s">
        <v>88</v>
      </c>
      <c r="E477" s="15">
        <v>2017</v>
      </c>
      <c r="F477" s="15" t="s">
        <v>101</v>
      </c>
      <c r="G477" s="15">
        <v>5</v>
      </c>
      <c r="H477" s="51">
        <v>972</v>
      </c>
      <c r="I477" s="50">
        <f t="shared" si="23"/>
        <v>0</v>
      </c>
      <c r="J477" s="50">
        <f t="shared" si="24"/>
        <v>0</v>
      </c>
      <c r="K477" s="50">
        <f t="shared" si="25"/>
        <v>972</v>
      </c>
      <c r="L477" s="15"/>
      <c r="M477" s="15"/>
      <c r="N477" s="15"/>
      <c r="O477" s="15"/>
      <c r="P477" s="15"/>
      <c r="Q477" s="15"/>
      <c r="R477" s="15"/>
      <c r="S477" s="15"/>
    </row>
    <row r="478" spans="2:19" x14ac:dyDescent="0.3">
      <c r="B478" s="53">
        <v>2020</v>
      </c>
      <c r="C478" s="15" t="s">
        <v>244</v>
      </c>
      <c r="D478" s="15" t="s">
        <v>88</v>
      </c>
      <c r="E478" s="15">
        <v>2017</v>
      </c>
      <c r="F478" s="15" t="s">
        <v>82</v>
      </c>
      <c r="G478" s="15">
        <v>5</v>
      </c>
      <c r="H478" s="51">
        <v>347</v>
      </c>
      <c r="I478" s="50">
        <f t="shared" si="23"/>
        <v>0</v>
      </c>
      <c r="J478" s="50">
        <f t="shared" si="24"/>
        <v>0</v>
      </c>
      <c r="K478" s="50">
        <f t="shared" si="25"/>
        <v>347</v>
      </c>
      <c r="L478" s="15"/>
      <c r="M478" s="15"/>
      <c r="N478" s="15"/>
      <c r="O478" s="15"/>
      <c r="P478" s="15"/>
      <c r="Q478" s="15"/>
      <c r="R478" s="15"/>
      <c r="S478" s="15"/>
    </row>
    <row r="479" spans="2:19" x14ac:dyDescent="0.3">
      <c r="B479" s="53">
        <v>2020</v>
      </c>
      <c r="C479" s="15" t="s">
        <v>243</v>
      </c>
      <c r="D479" s="15" t="s">
        <v>88</v>
      </c>
      <c r="E479" s="15">
        <v>2017</v>
      </c>
      <c r="F479" s="15" t="s">
        <v>90</v>
      </c>
      <c r="G479" s="15">
        <v>5</v>
      </c>
      <c r="H479" s="51">
        <v>234</v>
      </c>
      <c r="I479" s="50">
        <f t="shared" si="23"/>
        <v>0</v>
      </c>
      <c r="J479" s="50">
        <f t="shared" si="24"/>
        <v>0</v>
      </c>
      <c r="K479" s="50">
        <f t="shared" si="25"/>
        <v>234</v>
      </c>
      <c r="L479" s="15"/>
      <c r="M479" s="15"/>
      <c r="N479" s="15"/>
      <c r="O479" s="15"/>
      <c r="P479" s="15"/>
      <c r="Q479" s="15"/>
      <c r="R479" s="15"/>
      <c r="S479" s="15"/>
    </row>
    <row r="480" spans="2:19" x14ac:dyDescent="0.3">
      <c r="B480" s="53">
        <v>2020</v>
      </c>
      <c r="C480" s="15" t="s">
        <v>242</v>
      </c>
      <c r="D480" s="15" t="s">
        <v>88</v>
      </c>
      <c r="E480" s="15">
        <v>2017</v>
      </c>
      <c r="F480" s="15" t="s">
        <v>94</v>
      </c>
      <c r="G480" s="15">
        <v>3</v>
      </c>
      <c r="H480" s="51"/>
      <c r="I480" s="50">
        <f t="shared" si="23"/>
        <v>0</v>
      </c>
      <c r="J480" s="50">
        <f t="shared" si="24"/>
        <v>0</v>
      </c>
      <c r="K480" s="50">
        <f t="shared" si="25"/>
        <v>0</v>
      </c>
      <c r="L480" s="15"/>
      <c r="M480" s="15"/>
      <c r="N480" s="15"/>
      <c r="O480" s="15"/>
      <c r="P480" s="15"/>
      <c r="Q480" s="15"/>
      <c r="R480" s="15"/>
      <c r="S480" s="15"/>
    </row>
    <row r="481" spans="2:19" x14ac:dyDescent="0.3">
      <c r="B481" s="53">
        <v>2020</v>
      </c>
      <c r="C481" s="15" t="s">
        <v>241</v>
      </c>
      <c r="D481" s="15" t="s">
        <v>88</v>
      </c>
      <c r="E481" s="15">
        <v>2014</v>
      </c>
      <c r="F481" s="15" t="s">
        <v>94</v>
      </c>
      <c r="G481" s="15">
        <v>4</v>
      </c>
      <c r="H481" s="51">
        <v>669</v>
      </c>
      <c r="I481" s="50">
        <f t="shared" si="23"/>
        <v>0</v>
      </c>
      <c r="J481" s="50">
        <f t="shared" si="24"/>
        <v>669</v>
      </c>
      <c r="K481" s="50">
        <f t="shared" si="25"/>
        <v>0</v>
      </c>
      <c r="L481" s="15"/>
      <c r="M481" s="15"/>
      <c r="N481" s="15"/>
      <c r="O481" s="15"/>
      <c r="P481" s="15"/>
      <c r="Q481" s="15"/>
      <c r="R481" s="15"/>
      <c r="S481" s="15"/>
    </row>
    <row r="482" spans="2:19" x14ac:dyDescent="0.3">
      <c r="B482" s="53">
        <v>2020</v>
      </c>
      <c r="C482" s="15" t="s">
        <v>240</v>
      </c>
      <c r="D482" s="15" t="s">
        <v>88</v>
      </c>
      <c r="E482" s="15">
        <v>2013</v>
      </c>
      <c r="F482" s="15" t="s">
        <v>94</v>
      </c>
      <c r="G482" s="15">
        <v>5</v>
      </c>
      <c r="H482" s="51">
        <v>2</v>
      </c>
      <c r="I482" s="50">
        <f t="shared" si="23"/>
        <v>0</v>
      </c>
      <c r="J482" s="50">
        <f t="shared" si="24"/>
        <v>0</v>
      </c>
      <c r="K482" s="50">
        <f t="shared" si="25"/>
        <v>2</v>
      </c>
      <c r="L482" s="15"/>
      <c r="M482" s="15"/>
      <c r="N482" s="15"/>
      <c r="O482" s="15"/>
      <c r="P482" s="15"/>
      <c r="Q482" s="15"/>
      <c r="R482" s="15"/>
      <c r="S482" s="15"/>
    </row>
    <row r="483" spans="2:19" x14ac:dyDescent="0.3">
      <c r="B483" s="53">
        <v>2020</v>
      </c>
      <c r="C483" s="15" t="s">
        <v>240</v>
      </c>
      <c r="D483" s="15" t="s">
        <v>239</v>
      </c>
      <c r="E483" s="15">
        <v>2019</v>
      </c>
      <c r="F483" s="15" t="s">
        <v>82</v>
      </c>
      <c r="G483" s="15">
        <v>5</v>
      </c>
      <c r="H483" s="51">
        <v>4779</v>
      </c>
      <c r="I483" s="50">
        <f t="shared" si="23"/>
        <v>0</v>
      </c>
      <c r="J483" s="50">
        <f t="shared" si="24"/>
        <v>0</v>
      </c>
      <c r="K483" s="50">
        <f t="shared" si="25"/>
        <v>4779</v>
      </c>
      <c r="L483" s="15"/>
      <c r="M483" s="15"/>
      <c r="N483" s="15"/>
      <c r="O483" s="15"/>
      <c r="P483" s="15"/>
      <c r="Q483" s="15"/>
      <c r="R483" s="15"/>
      <c r="S483" s="15"/>
    </row>
    <row r="484" spans="2:19" x14ac:dyDescent="0.3">
      <c r="B484" s="53">
        <v>2020</v>
      </c>
      <c r="C484" s="15" t="s">
        <v>238</v>
      </c>
      <c r="D484" s="15" t="s">
        <v>237</v>
      </c>
      <c r="E484" s="15">
        <v>2019</v>
      </c>
      <c r="F484" s="15" t="s">
        <v>94</v>
      </c>
      <c r="G484" s="15">
        <v>4</v>
      </c>
      <c r="H484" s="51">
        <v>3882</v>
      </c>
      <c r="I484" s="50">
        <f t="shared" si="23"/>
        <v>0</v>
      </c>
      <c r="J484" s="50">
        <f t="shared" si="24"/>
        <v>3882</v>
      </c>
      <c r="K484" s="50">
        <f t="shared" si="25"/>
        <v>0</v>
      </c>
      <c r="L484" s="15"/>
      <c r="M484" s="15"/>
      <c r="N484" s="15"/>
      <c r="O484" s="15"/>
      <c r="P484" s="15"/>
      <c r="Q484" s="15"/>
      <c r="R484" s="15"/>
      <c r="S484" s="15"/>
    </row>
    <row r="485" spans="2:19" x14ac:dyDescent="0.3">
      <c r="B485" s="53">
        <v>2020</v>
      </c>
      <c r="C485" s="15" t="s">
        <v>236</v>
      </c>
      <c r="D485" s="15" t="s">
        <v>88</v>
      </c>
      <c r="E485" s="15">
        <v>2016</v>
      </c>
      <c r="F485" s="15" t="s">
        <v>82</v>
      </c>
      <c r="G485" s="15">
        <v>5</v>
      </c>
      <c r="H485" s="51">
        <v>2051</v>
      </c>
      <c r="I485" s="50">
        <f t="shared" si="23"/>
        <v>0</v>
      </c>
      <c r="J485" s="50">
        <f t="shared" si="24"/>
        <v>0</v>
      </c>
      <c r="K485" s="50">
        <f t="shared" si="25"/>
        <v>2051</v>
      </c>
      <c r="L485" s="15"/>
      <c r="M485" s="15"/>
      <c r="N485" s="15"/>
      <c r="O485" s="15"/>
      <c r="P485" s="15"/>
      <c r="Q485" s="15"/>
      <c r="R485" s="15"/>
      <c r="S485" s="15"/>
    </row>
    <row r="486" spans="2:19" x14ac:dyDescent="0.3">
      <c r="B486" s="53">
        <v>2020</v>
      </c>
      <c r="C486" s="15" t="s">
        <v>235</v>
      </c>
      <c r="D486" s="15" t="s">
        <v>88</v>
      </c>
      <c r="E486" s="15">
        <v>2014</v>
      </c>
      <c r="F486" s="15" t="s">
        <v>117</v>
      </c>
      <c r="G486" s="15">
        <v>3</v>
      </c>
      <c r="H486" s="51"/>
      <c r="I486" s="50">
        <f t="shared" si="23"/>
        <v>0</v>
      </c>
      <c r="J486" s="50">
        <f t="shared" si="24"/>
        <v>0</v>
      </c>
      <c r="K486" s="50">
        <f t="shared" si="25"/>
        <v>0</v>
      </c>
      <c r="L486" s="15"/>
      <c r="M486" s="15"/>
      <c r="N486" s="15"/>
      <c r="O486" s="15"/>
      <c r="P486" s="15"/>
      <c r="Q486" s="15"/>
      <c r="R486" s="15"/>
      <c r="S486" s="15"/>
    </row>
    <row r="487" spans="2:19" x14ac:dyDescent="0.3">
      <c r="B487" s="53">
        <v>2020</v>
      </c>
      <c r="C487" s="15" t="s">
        <v>234</v>
      </c>
      <c r="D487" s="15" t="s">
        <v>88</v>
      </c>
      <c r="E487" s="15">
        <v>2013</v>
      </c>
      <c r="F487" s="15" t="s">
        <v>117</v>
      </c>
      <c r="G487" s="15">
        <v>5</v>
      </c>
      <c r="H487" s="51">
        <v>2519</v>
      </c>
      <c r="I487" s="50">
        <f t="shared" ref="I487:I550" si="26">IF(G487&lt;4,H487,0)</f>
        <v>0</v>
      </c>
      <c r="J487" s="50">
        <f t="shared" ref="J487:J550" si="27">IF(G487=4,H487,0)</f>
        <v>0</v>
      </c>
      <c r="K487" s="50">
        <f t="shared" ref="K487:K550" si="28">IF(G487=5,H487,0)</f>
        <v>2519</v>
      </c>
      <c r="L487" s="15"/>
      <c r="M487" s="15"/>
      <c r="N487" s="15"/>
      <c r="O487" s="15"/>
      <c r="P487" s="15"/>
      <c r="Q487" s="15"/>
      <c r="R487" s="15"/>
      <c r="S487" s="15"/>
    </row>
    <row r="488" spans="2:19" x14ac:dyDescent="0.3">
      <c r="B488" s="53">
        <v>2020</v>
      </c>
      <c r="C488" s="15" t="s">
        <v>233</v>
      </c>
      <c r="D488" s="15" t="s">
        <v>88</v>
      </c>
      <c r="E488" s="15">
        <v>2016</v>
      </c>
      <c r="F488" s="15" t="s">
        <v>82</v>
      </c>
      <c r="G488" s="15">
        <v>5</v>
      </c>
      <c r="H488" s="51">
        <v>809</v>
      </c>
      <c r="I488" s="50">
        <f t="shared" si="26"/>
        <v>0</v>
      </c>
      <c r="J488" s="50">
        <f t="shared" si="27"/>
        <v>0</v>
      </c>
      <c r="K488" s="50">
        <f t="shared" si="28"/>
        <v>809</v>
      </c>
      <c r="L488" s="15"/>
      <c r="M488" s="15"/>
      <c r="N488" s="15"/>
      <c r="O488" s="15"/>
      <c r="P488" s="15"/>
      <c r="Q488" s="15"/>
      <c r="R488" s="15"/>
      <c r="S488" s="15"/>
    </row>
    <row r="489" spans="2:19" x14ac:dyDescent="0.3">
      <c r="B489" s="53">
        <v>2020</v>
      </c>
      <c r="C489" s="15" t="s">
        <v>232</v>
      </c>
      <c r="D489" s="15" t="s">
        <v>88</v>
      </c>
      <c r="E489" s="15">
        <v>2018</v>
      </c>
      <c r="F489" s="15" t="s">
        <v>90</v>
      </c>
      <c r="G489" s="15">
        <v>5</v>
      </c>
      <c r="H489" s="51">
        <v>769</v>
      </c>
      <c r="I489" s="50">
        <f t="shared" si="26"/>
        <v>0</v>
      </c>
      <c r="J489" s="50">
        <f t="shared" si="27"/>
        <v>0</v>
      </c>
      <c r="K489" s="50">
        <f t="shared" si="28"/>
        <v>769</v>
      </c>
      <c r="L489" s="15"/>
      <c r="M489" s="15"/>
      <c r="N489" s="15"/>
      <c r="O489" s="15"/>
      <c r="P489" s="15"/>
      <c r="Q489" s="15"/>
      <c r="R489" s="15"/>
      <c r="S489" s="15"/>
    </row>
    <row r="490" spans="2:19" x14ac:dyDescent="0.3">
      <c r="B490" s="53">
        <v>2020</v>
      </c>
      <c r="C490" s="15" t="s">
        <v>231</v>
      </c>
      <c r="D490" s="15" t="s">
        <v>88</v>
      </c>
      <c r="E490" s="15">
        <v>2014</v>
      </c>
      <c r="F490" s="15" t="s">
        <v>101</v>
      </c>
      <c r="G490" s="15">
        <v>3</v>
      </c>
      <c r="H490" s="51">
        <v>4</v>
      </c>
      <c r="I490" s="50">
        <f t="shared" si="26"/>
        <v>4</v>
      </c>
      <c r="J490" s="50">
        <f t="shared" si="27"/>
        <v>0</v>
      </c>
      <c r="K490" s="50">
        <f t="shared" si="28"/>
        <v>0</v>
      </c>
      <c r="L490" s="15"/>
      <c r="M490" s="15"/>
      <c r="N490" s="15"/>
      <c r="O490" s="15"/>
      <c r="P490" s="15"/>
      <c r="Q490" s="15"/>
      <c r="R490" s="15"/>
      <c r="S490" s="15"/>
    </row>
    <row r="491" spans="2:19" x14ac:dyDescent="0.3">
      <c r="B491" s="53">
        <v>2020</v>
      </c>
      <c r="C491" s="15" t="s">
        <v>230</v>
      </c>
      <c r="D491" s="15" t="s">
        <v>229</v>
      </c>
      <c r="E491" s="15">
        <v>2018</v>
      </c>
      <c r="F491" s="15" t="s">
        <v>101</v>
      </c>
      <c r="G491" s="15">
        <v>4</v>
      </c>
      <c r="H491" s="51">
        <v>136</v>
      </c>
      <c r="I491" s="50">
        <f t="shared" si="26"/>
        <v>0</v>
      </c>
      <c r="J491" s="50">
        <f t="shared" si="27"/>
        <v>136</v>
      </c>
      <c r="K491" s="50">
        <f t="shared" si="28"/>
        <v>0</v>
      </c>
      <c r="L491" s="15"/>
      <c r="M491" s="15"/>
      <c r="N491" s="15"/>
      <c r="O491" s="15"/>
      <c r="P491" s="15"/>
      <c r="Q491" s="15"/>
      <c r="R491" s="15"/>
      <c r="S491" s="15"/>
    </row>
    <row r="492" spans="2:19" x14ac:dyDescent="0.3">
      <c r="B492" s="53">
        <v>2020</v>
      </c>
      <c r="C492" s="15" t="s">
        <v>228</v>
      </c>
      <c r="D492" s="15" t="s">
        <v>88</v>
      </c>
      <c r="E492" s="15">
        <v>2015</v>
      </c>
      <c r="F492" s="15" t="s">
        <v>133</v>
      </c>
      <c r="G492" s="15">
        <v>5</v>
      </c>
      <c r="H492" s="51"/>
      <c r="I492" s="50">
        <f t="shared" si="26"/>
        <v>0</v>
      </c>
      <c r="J492" s="50">
        <f t="shared" si="27"/>
        <v>0</v>
      </c>
      <c r="K492" s="50">
        <f t="shared" si="28"/>
        <v>0</v>
      </c>
      <c r="L492" s="15"/>
      <c r="M492" s="15"/>
      <c r="N492" s="15"/>
      <c r="O492" s="15"/>
      <c r="P492" s="15"/>
      <c r="Q492" s="15"/>
      <c r="R492" s="15"/>
      <c r="S492" s="15"/>
    </row>
    <row r="493" spans="2:19" x14ac:dyDescent="0.3">
      <c r="B493" s="53">
        <v>2020</v>
      </c>
      <c r="C493" s="15" t="s">
        <v>227</v>
      </c>
      <c r="D493" s="15" t="s">
        <v>226</v>
      </c>
      <c r="E493" s="15">
        <v>2021</v>
      </c>
      <c r="F493" s="15" t="s">
        <v>85</v>
      </c>
      <c r="G493" s="15">
        <v>5</v>
      </c>
      <c r="H493" s="51"/>
      <c r="I493" s="50">
        <f t="shared" si="26"/>
        <v>0</v>
      </c>
      <c r="J493" s="50">
        <f t="shared" si="27"/>
        <v>0</v>
      </c>
      <c r="K493" s="50">
        <f t="shared" si="28"/>
        <v>0</v>
      </c>
      <c r="L493" s="15"/>
      <c r="M493" s="15"/>
      <c r="N493" s="15"/>
      <c r="O493" s="15"/>
      <c r="P493" s="15"/>
      <c r="Q493" s="15"/>
      <c r="R493" s="15"/>
      <c r="S493" s="15"/>
    </row>
    <row r="494" spans="2:19" x14ac:dyDescent="0.3">
      <c r="B494" s="53">
        <v>2020</v>
      </c>
      <c r="C494" s="15" t="s">
        <v>225</v>
      </c>
      <c r="D494" s="15" t="s">
        <v>224</v>
      </c>
      <c r="E494" s="15">
        <v>2017</v>
      </c>
      <c r="F494" s="15" t="s">
        <v>77</v>
      </c>
      <c r="G494" s="15">
        <v>5</v>
      </c>
      <c r="H494" s="51">
        <v>337</v>
      </c>
      <c r="I494" s="50">
        <f t="shared" si="26"/>
        <v>0</v>
      </c>
      <c r="J494" s="50">
        <f t="shared" si="27"/>
        <v>0</v>
      </c>
      <c r="K494" s="50">
        <f t="shared" si="28"/>
        <v>337</v>
      </c>
      <c r="L494" s="15"/>
      <c r="M494" s="15"/>
      <c r="N494" s="15"/>
      <c r="O494" s="15"/>
      <c r="P494" s="15"/>
      <c r="Q494" s="15"/>
      <c r="R494" s="15"/>
      <c r="S494" s="15"/>
    </row>
    <row r="495" spans="2:19" x14ac:dyDescent="0.3">
      <c r="B495" s="53">
        <v>2020</v>
      </c>
      <c r="C495" s="15" t="s">
        <v>223</v>
      </c>
      <c r="D495" s="15" t="s">
        <v>88</v>
      </c>
      <c r="E495" s="15">
        <v>2014</v>
      </c>
      <c r="F495" s="15" t="s">
        <v>82</v>
      </c>
      <c r="G495" s="15">
        <v>5</v>
      </c>
      <c r="H495" s="51">
        <v>85</v>
      </c>
      <c r="I495" s="50">
        <f t="shared" si="26"/>
        <v>0</v>
      </c>
      <c r="J495" s="50">
        <f t="shared" si="27"/>
        <v>0</v>
      </c>
      <c r="K495" s="50">
        <f t="shared" si="28"/>
        <v>85</v>
      </c>
      <c r="L495" s="15"/>
      <c r="M495" s="15"/>
      <c r="N495" s="15"/>
      <c r="O495" s="15"/>
      <c r="P495" s="15"/>
      <c r="Q495" s="15"/>
      <c r="R495" s="15"/>
      <c r="S495" s="15"/>
    </row>
    <row r="496" spans="2:19" x14ac:dyDescent="0.3">
      <c r="B496" s="53">
        <v>2020</v>
      </c>
      <c r="C496" s="15" t="s">
        <v>222</v>
      </c>
      <c r="D496" s="15" t="s">
        <v>88</v>
      </c>
      <c r="E496" s="15">
        <v>2019</v>
      </c>
      <c r="F496" s="15" t="s">
        <v>85</v>
      </c>
      <c r="G496" s="15">
        <v>5</v>
      </c>
      <c r="H496" s="51">
        <v>151</v>
      </c>
      <c r="I496" s="50">
        <f t="shared" si="26"/>
        <v>0</v>
      </c>
      <c r="J496" s="50">
        <f t="shared" si="27"/>
        <v>0</v>
      </c>
      <c r="K496" s="50">
        <f t="shared" si="28"/>
        <v>151</v>
      </c>
      <c r="L496" s="15"/>
      <c r="M496" s="15"/>
      <c r="N496" s="15"/>
      <c r="O496" s="15"/>
      <c r="P496" s="15"/>
      <c r="Q496" s="15"/>
      <c r="R496" s="15"/>
      <c r="S496" s="15"/>
    </row>
    <row r="497" spans="2:19" x14ac:dyDescent="0.3">
      <c r="B497" s="53">
        <v>2020</v>
      </c>
      <c r="C497" s="15" t="s">
        <v>221</v>
      </c>
      <c r="D497" s="15" t="s">
        <v>88</v>
      </c>
      <c r="E497" s="15">
        <v>2013</v>
      </c>
      <c r="F497" s="15" t="s">
        <v>117</v>
      </c>
      <c r="G497" s="15">
        <v>5</v>
      </c>
      <c r="H497" s="51"/>
      <c r="I497" s="50">
        <f t="shared" si="26"/>
        <v>0</v>
      </c>
      <c r="J497" s="50">
        <f t="shared" si="27"/>
        <v>0</v>
      </c>
      <c r="K497" s="50">
        <f t="shared" si="28"/>
        <v>0</v>
      </c>
      <c r="L497" s="15"/>
      <c r="M497" s="15"/>
      <c r="N497" s="15"/>
      <c r="O497" s="15"/>
      <c r="P497" s="15"/>
      <c r="Q497" s="15"/>
      <c r="R497" s="15"/>
      <c r="S497" s="15"/>
    </row>
    <row r="498" spans="2:19" x14ac:dyDescent="0.3">
      <c r="B498" s="53">
        <v>2020</v>
      </c>
      <c r="C498" s="15" t="s">
        <v>220</v>
      </c>
      <c r="D498" s="15" t="s">
        <v>88</v>
      </c>
      <c r="E498" s="15">
        <v>2019</v>
      </c>
      <c r="F498" s="15" t="s">
        <v>82</v>
      </c>
      <c r="G498" s="15">
        <v>5</v>
      </c>
      <c r="H498" s="51"/>
      <c r="I498" s="50">
        <f t="shared" si="26"/>
        <v>0</v>
      </c>
      <c r="J498" s="50">
        <f t="shared" si="27"/>
        <v>0</v>
      </c>
      <c r="K498" s="50">
        <f t="shared" si="28"/>
        <v>0</v>
      </c>
      <c r="L498" s="15"/>
      <c r="M498" s="15"/>
      <c r="N498" s="15"/>
      <c r="O498" s="15"/>
      <c r="P498" s="15"/>
      <c r="Q498" s="15"/>
      <c r="R498" s="15"/>
      <c r="S498" s="15"/>
    </row>
    <row r="499" spans="2:19" x14ac:dyDescent="0.3">
      <c r="B499" s="53">
        <v>2020</v>
      </c>
      <c r="C499" s="15" t="s">
        <v>219</v>
      </c>
      <c r="D499" s="15" t="s">
        <v>218</v>
      </c>
      <c r="E499" s="15">
        <v>2019</v>
      </c>
      <c r="F499" s="15" t="s">
        <v>82</v>
      </c>
      <c r="G499" s="15">
        <v>5</v>
      </c>
      <c r="H499" s="51">
        <v>4159</v>
      </c>
      <c r="I499" s="50">
        <f t="shared" si="26"/>
        <v>0</v>
      </c>
      <c r="J499" s="50">
        <f t="shared" si="27"/>
        <v>0</v>
      </c>
      <c r="K499" s="50">
        <f t="shared" si="28"/>
        <v>4159</v>
      </c>
      <c r="L499" s="15"/>
      <c r="M499" s="15"/>
      <c r="N499" s="15"/>
      <c r="O499" s="15"/>
      <c r="P499" s="15"/>
      <c r="Q499" s="15"/>
      <c r="R499" s="15"/>
      <c r="S499" s="15"/>
    </row>
    <row r="500" spans="2:19" x14ac:dyDescent="0.3">
      <c r="B500" s="53">
        <v>2020</v>
      </c>
      <c r="C500" s="15" t="s">
        <v>217</v>
      </c>
      <c r="D500" s="15" t="s">
        <v>216</v>
      </c>
      <c r="E500" s="15">
        <v>2019</v>
      </c>
      <c r="F500" s="15" t="s">
        <v>94</v>
      </c>
      <c r="G500" s="15">
        <v>5</v>
      </c>
      <c r="H500" s="51">
        <v>6804</v>
      </c>
      <c r="I500" s="50">
        <f t="shared" si="26"/>
        <v>0</v>
      </c>
      <c r="J500" s="50">
        <f t="shared" si="27"/>
        <v>0</v>
      </c>
      <c r="K500" s="50">
        <f t="shared" si="28"/>
        <v>6804</v>
      </c>
      <c r="L500" s="15"/>
      <c r="M500" s="15"/>
      <c r="N500" s="15"/>
      <c r="O500" s="15"/>
      <c r="P500" s="15"/>
      <c r="Q500" s="15"/>
      <c r="R500" s="15"/>
      <c r="S500" s="15"/>
    </row>
    <row r="501" spans="2:19" x14ac:dyDescent="0.3">
      <c r="B501" s="53">
        <v>2020</v>
      </c>
      <c r="C501" s="15" t="s">
        <v>215</v>
      </c>
      <c r="D501" s="15" t="s">
        <v>214</v>
      </c>
      <c r="E501" s="15">
        <v>2015</v>
      </c>
      <c r="F501" s="15" t="s">
        <v>99</v>
      </c>
      <c r="G501" s="15">
        <v>5</v>
      </c>
      <c r="H501" s="51">
        <v>19</v>
      </c>
      <c r="I501" s="50">
        <f t="shared" si="26"/>
        <v>0</v>
      </c>
      <c r="J501" s="50">
        <f t="shared" si="27"/>
        <v>0</v>
      </c>
      <c r="K501" s="50">
        <f t="shared" si="28"/>
        <v>19</v>
      </c>
      <c r="L501" s="15"/>
      <c r="M501" s="15"/>
      <c r="N501" s="15"/>
      <c r="O501" s="15"/>
      <c r="P501" s="15"/>
      <c r="Q501" s="15"/>
      <c r="R501" s="15"/>
      <c r="S501" s="15"/>
    </row>
    <row r="502" spans="2:19" x14ac:dyDescent="0.3">
      <c r="B502" s="53">
        <v>2020</v>
      </c>
      <c r="C502" s="15" t="s">
        <v>213</v>
      </c>
      <c r="D502" s="15" t="s">
        <v>88</v>
      </c>
      <c r="E502" s="15">
        <v>2015</v>
      </c>
      <c r="F502" s="15" t="s">
        <v>82</v>
      </c>
      <c r="G502" s="15">
        <v>5</v>
      </c>
      <c r="H502" s="51">
        <v>760</v>
      </c>
      <c r="I502" s="50">
        <f t="shared" si="26"/>
        <v>0</v>
      </c>
      <c r="J502" s="50">
        <f t="shared" si="27"/>
        <v>0</v>
      </c>
      <c r="K502" s="50">
        <f t="shared" si="28"/>
        <v>760</v>
      </c>
      <c r="L502" s="15"/>
      <c r="M502" s="15"/>
      <c r="N502" s="15"/>
      <c r="O502" s="15"/>
      <c r="P502" s="15"/>
      <c r="Q502" s="15"/>
      <c r="R502" s="15"/>
      <c r="S502" s="15"/>
    </row>
    <row r="503" spans="2:19" x14ac:dyDescent="0.3">
      <c r="B503" s="53">
        <v>2020</v>
      </c>
      <c r="C503" s="15" t="s">
        <v>212</v>
      </c>
      <c r="D503" s="15" t="s">
        <v>88</v>
      </c>
      <c r="E503" s="15">
        <v>2017</v>
      </c>
      <c r="F503" s="15" t="s">
        <v>77</v>
      </c>
      <c r="G503" s="15">
        <v>5</v>
      </c>
      <c r="H503" s="51">
        <v>14</v>
      </c>
      <c r="I503" s="50">
        <f t="shared" si="26"/>
        <v>0</v>
      </c>
      <c r="J503" s="50">
        <f t="shared" si="27"/>
        <v>0</v>
      </c>
      <c r="K503" s="50">
        <f t="shared" si="28"/>
        <v>14</v>
      </c>
      <c r="L503" s="15"/>
      <c r="M503" s="15"/>
      <c r="N503" s="15"/>
      <c r="O503" s="15"/>
      <c r="P503" s="15"/>
      <c r="Q503" s="15"/>
      <c r="R503" s="15"/>
      <c r="S503" s="15"/>
    </row>
    <row r="504" spans="2:19" x14ac:dyDescent="0.3">
      <c r="B504" s="53">
        <v>2020</v>
      </c>
      <c r="C504" s="15" t="s">
        <v>211</v>
      </c>
      <c r="D504" s="15" t="s">
        <v>88</v>
      </c>
      <c r="E504" s="15">
        <v>2015</v>
      </c>
      <c r="F504" s="15" t="s">
        <v>117</v>
      </c>
      <c r="G504" s="15">
        <v>5</v>
      </c>
      <c r="H504" s="51">
        <v>3069</v>
      </c>
      <c r="I504" s="50">
        <f t="shared" si="26"/>
        <v>0</v>
      </c>
      <c r="J504" s="50">
        <f t="shared" si="27"/>
        <v>0</v>
      </c>
      <c r="K504" s="50">
        <f t="shared" si="28"/>
        <v>3069</v>
      </c>
      <c r="L504" s="15"/>
      <c r="M504" s="15"/>
      <c r="N504" s="15"/>
      <c r="O504" s="15"/>
      <c r="P504" s="15"/>
      <c r="Q504" s="15"/>
      <c r="R504" s="15"/>
      <c r="S504" s="15"/>
    </row>
    <row r="505" spans="2:19" x14ac:dyDescent="0.3">
      <c r="B505" s="53">
        <v>2020</v>
      </c>
      <c r="C505" s="15" t="s">
        <v>210</v>
      </c>
      <c r="D505" s="15" t="s">
        <v>88</v>
      </c>
      <c r="E505" s="15">
        <v>2014</v>
      </c>
      <c r="F505" s="15" t="s">
        <v>117</v>
      </c>
      <c r="G505" s="15">
        <v>4</v>
      </c>
      <c r="H505" s="51"/>
      <c r="I505" s="50">
        <f t="shared" si="26"/>
        <v>0</v>
      </c>
      <c r="J505" s="50">
        <f t="shared" si="27"/>
        <v>0</v>
      </c>
      <c r="K505" s="50">
        <f t="shared" si="28"/>
        <v>0</v>
      </c>
      <c r="L505" s="15"/>
      <c r="M505" s="15"/>
      <c r="N505" s="15"/>
      <c r="O505" s="15"/>
      <c r="P505" s="15"/>
      <c r="Q505" s="15"/>
      <c r="R505" s="15"/>
      <c r="S505" s="15"/>
    </row>
    <row r="506" spans="2:19" x14ac:dyDescent="0.3">
      <c r="B506" s="53">
        <v>2020</v>
      </c>
      <c r="C506" s="15" t="s">
        <v>209</v>
      </c>
      <c r="D506" s="15" t="s">
        <v>88</v>
      </c>
      <c r="E506" s="15">
        <v>2016</v>
      </c>
      <c r="F506" s="15" t="s">
        <v>101</v>
      </c>
      <c r="G506" s="15">
        <v>5</v>
      </c>
      <c r="H506" s="51">
        <v>167</v>
      </c>
      <c r="I506" s="50">
        <f t="shared" si="26"/>
        <v>0</v>
      </c>
      <c r="J506" s="50">
        <f t="shared" si="27"/>
        <v>0</v>
      </c>
      <c r="K506" s="50">
        <f t="shared" si="28"/>
        <v>167</v>
      </c>
      <c r="L506" s="15"/>
      <c r="M506" s="15"/>
      <c r="N506" s="15"/>
      <c r="O506" s="15"/>
      <c r="P506" s="15"/>
      <c r="Q506" s="15"/>
      <c r="R506" s="15"/>
      <c r="S506" s="15"/>
    </row>
    <row r="507" spans="2:19" x14ac:dyDescent="0.3">
      <c r="B507" s="53">
        <v>2020</v>
      </c>
      <c r="C507" s="15" t="s">
        <v>208</v>
      </c>
      <c r="D507" s="15" t="s">
        <v>88</v>
      </c>
      <c r="E507" s="15">
        <v>2015</v>
      </c>
      <c r="F507" s="15" t="s">
        <v>90</v>
      </c>
      <c r="G507" s="15">
        <v>5</v>
      </c>
      <c r="H507" s="51">
        <v>47</v>
      </c>
      <c r="I507" s="50">
        <f t="shared" si="26"/>
        <v>0</v>
      </c>
      <c r="J507" s="50">
        <f t="shared" si="27"/>
        <v>0</v>
      </c>
      <c r="K507" s="50">
        <f t="shared" si="28"/>
        <v>47</v>
      </c>
      <c r="L507" s="15"/>
      <c r="M507" s="15"/>
      <c r="N507" s="15"/>
      <c r="O507" s="15"/>
      <c r="P507" s="15"/>
      <c r="Q507" s="15"/>
      <c r="R507" s="15"/>
      <c r="S507" s="15"/>
    </row>
    <row r="508" spans="2:19" x14ac:dyDescent="0.3">
      <c r="B508" s="53">
        <v>2020</v>
      </c>
      <c r="C508" s="15" t="s">
        <v>207</v>
      </c>
      <c r="D508" s="15" t="s">
        <v>88</v>
      </c>
      <c r="E508" s="15">
        <v>2014</v>
      </c>
      <c r="F508" s="15" t="s">
        <v>94</v>
      </c>
      <c r="G508" s="15">
        <v>4</v>
      </c>
      <c r="H508" s="51">
        <v>821</v>
      </c>
      <c r="I508" s="50">
        <f t="shared" si="26"/>
        <v>0</v>
      </c>
      <c r="J508" s="50">
        <f t="shared" si="27"/>
        <v>821</v>
      </c>
      <c r="K508" s="50">
        <f t="shared" si="28"/>
        <v>0</v>
      </c>
      <c r="L508" s="15"/>
      <c r="M508" s="15"/>
      <c r="N508" s="15"/>
      <c r="O508" s="15"/>
      <c r="P508" s="15"/>
      <c r="Q508" s="15"/>
      <c r="R508" s="15"/>
      <c r="S508" s="15"/>
    </row>
    <row r="509" spans="2:19" x14ac:dyDescent="0.3">
      <c r="B509" s="53">
        <v>2020</v>
      </c>
      <c r="C509" s="15" t="s">
        <v>206</v>
      </c>
      <c r="D509" s="15" t="s">
        <v>88</v>
      </c>
      <c r="E509" s="15">
        <v>2013</v>
      </c>
      <c r="F509" s="15" t="s">
        <v>94</v>
      </c>
      <c r="G509" s="15">
        <v>5</v>
      </c>
      <c r="H509" s="51">
        <v>1209</v>
      </c>
      <c r="I509" s="50">
        <f t="shared" si="26"/>
        <v>0</v>
      </c>
      <c r="J509" s="50">
        <f t="shared" si="27"/>
        <v>0</v>
      </c>
      <c r="K509" s="50">
        <f t="shared" si="28"/>
        <v>1209</v>
      </c>
      <c r="L509" s="15"/>
      <c r="M509" s="15"/>
      <c r="N509" s="15"/>
      <c r="O509" s="15"/>
      <c r="P509" s="15"/>
      <c r="Q509" s="15"/>
      <c r="R509" s="15"/>
      <c r="S509" s="15"/>
    </row>
    <row r="510" spans="2:19" x14ac:dyDescent="0.3">
      <c r="B510" s="53">
        <v>2020</v>
      </c>
      <c r="C510" s="15" t="s">
        <v>205</v>
      </c>
      <c r="D510" s="15" t="s">
        <v>204</v>
      </c>
      <c r="E510" s="15">
        <v>2019</v>
      </c>
      <c r="F510" s="15" t="s">
        <v>99</v>
      </c>
      <c r="G510" s="15">
        <v>4</v>
      </c>
      <c r="H510" s="51">
        <v>128</v>
      </c>
      <c r="I510" s="50">
        <f t="shared" si="26"/>
        <v>0</v>
      </c>
      <c r="J510" s="50">
        <f t="shared" si="27"/>
        <v>128</v>
      </c>
      <c r="K510" s="50">
        <f t="shared" si="28"/>
        <v>0</v>
      </c>
      <c r="L510" s="15"/>
      <c r="M510" s="15"/>
      <c r="N510" s="15"/>
      <c r="O510" s="15"/>
      <c r="P510" s="15"/>
      <c r="Q510" s="15"/>
      <c r="R510" s="15"/>
      <c r="S510" s="15"/>
    </row>
    <row r="511" spans="2:19" x14ac:dyDescent="0.3">
      <c r="B511" s="53">
        <v>2020</v>
      </c>
      <c r="C511" s="15" t="s">
        <v>203</v>
      </c>
      <c r="D511" s="15" t="s">
        <v>202</v>
      </c>
      <c r="E511" s="15">
        <v>2017</v>
      </c>
      <c r="F511" s="15" t="s">
        <v>82</v>
      </c>
      <c r="G511" s="15">
        <v>5</v>
      </c>
      <c r="H511" s="51">
        <v>2177</v>
      </c>
      <c r="I511" s="50">
        <f t="shared" si="26"/>
        <v>0</v>
      </c>
      <c r="J511" s="50">
        <f t="shared" si="27"/>
        <v>0</v>
      </c>
      <c r="K511" s="50">
        <f t="shared" si="28"/>
        <v>2177</v>
      </c>
      <c r="L511" s="15"/>
      <c r="M511" s="15"/>
      <c r="N511" s="15"/>
      <c r="O511" s="15"/>
      <c r="P511" s="15"/>
      <c r="Q511" s="15"/>
      <c r="R511" s="15"/>
      <c r="S511" s="15"/>
    </row>
    <row r="512" spans="2:19" x14ac:dyDescent="0.3">
      <c r="B512" s="53">
        <v>2020</v>
      </c>
      <c r="C512" s="15" t="s">
        <v>201</v>
      </c>
      <c r="D512" s="15" t="s">
        <v>200</v>
      </c>
      <c r="E512" s="15">
        <v>2016</v>
      </c>
      <c r="F512" s="15" t="s">
        <v>82</v>
      </c>
      <c r="G512" s="15">
        <v>5</v>
      </c>
      <c r="H512" s="51">
        <v>528</v>
      </c>
      <c r="I512" s="50">
        <f t="shared" si="26"/>
        <v>0</v>
      </c>
      <c r="J512" s="50">
        <f t="shared" si="27"/>
        <v>0</v>
      </c>
      <c r="K512" s="50">
        <f t="shared" si="28"/>
        <v>528</v>
      </c>
      <c r="L512" s="15"/>
      <c r="M512" s="15"/>
      <c r="N512" s="15"/>
      <c r="O512" s="15"/>
      <c r="P512" s="15"/>
      <c r="Q512" s="15"/>
      <c r="R512" s="15"/>
      <c r="S512" s="15"/>
    </row>
    <row r="513" spans="2:19" x14ac:dyDescent="0.3">
      <c r="B513" s="53">
        <v>2020</v>
      </c>
      <c r="C513" s="15" t="s">
        <v>199</v>
      </c>
      <c r="D513" s="15" t="s">
        <v>198</v>
      </c>
      <c r="E513" s="15">
        <v>2017</v>
      </c>
      <c r="F513" s="15" t="s">
        <v>94</v>
      </c>
      <c r="G513" s="15">
        <v>5</v>
      </c>
      <c r="H513" s="51">
        <v>1728</v>
      </c>
      <c r="I513" s="50">
        <f t="shared" si="26"/>
        <v>0</v>
      </c>
      <c r="J513" s="50">
        <f t="shared" si="27"/>
        <v>0</v>
      </c>
      <c r="K513" s="50">
        <f t="shared" si="28"/>
        <v>1728</v>
      </c>
      <c r="L513" s="15"/>
      <c r="M513" s="15"/>
      <c r="N513" s="15"/>
      <c r="O513" s="15"/>
      <c r="P513" s="15"/>
      <c r="Q513" s="15"/>
      <c r="R513" s="15"/>
      <c r="S513" s="15"/>
    </row>
    <row r="514" spans="2:19" x14ac:dyDescent="0.3">
      <c r="B514" s="53">
        <v>2020</v>
      </c>
      <c r="C514" s="15" t="s">
        <v>197</v>
      </c>
      <c r="D514" s="15" t="s">
        <v>196</v>
      </c>
      <c r="E514" s="15">
        <v>2020</v>
      </c>
      <c r="F514" s="15" t="s">
        <v>117</v>
      </c>
      <c r="G514" s="15">
        <v>5</v>
      </c>
      <c r="H514" s="51">
        <v>606</v>
      </c>
      <c r="I514" s="50">
        <f t="shared" si="26"/>
        <v>0</v>
      </c>
      <c r="J514" s="50">
        <f t="shared" si="27"/>
        <v>0</v>
      </c>
      <c r="K514" s="50">
        <f t="shared" si="28"/>
        <v>606</v>
      </c>
      <c r="L514" s="15"/>
      <c r="M514" s="15"/>
      <c r="N514" s="15"/>
      <c r="O514" s="15"/>
      <c r="P514" s="15"/>
      <c r="Q514" s="15"/>
      <c r="R514" s="15"/>
      <c r="S514" s="15"/>
    </row>
    <row r="515" spans="2:19" x14ac:dyDescent="0.3">
      <c r="B515" s="53">
        <v>2020</v>
      </c>
      <c r="C515" s="15" t="s">
        <v>195</v>
      </c>
      <c r="D515" s="15" t="s">
        <v>194</v>
      </c>
      <c r="E515" s="15">
        <v>2019</v>
      </c>
      <c r="F515" s="15" t="s">
        <v>94</v>
      </c>
      <c r="G515" s="15">
        <v>3</v>
      </c>
      <c r="H515" s="51"/>
      <c r="I515" s="50">
        <f t="shared" si="26"/>
        <v>0</v>
      </c>
      <c r="J515" s="50">
        <f t="shared" si="27"/>
        <v>0</v>
      </c>
      <c r="K515" s="50">
        <f t="shared" si="28"/>
        <v>0</v>
      </c>
      <c r="L515" s="15"/>
      <c r="M515" s="15"/>
      <c r="N515" s="15"/>
      <c r="O515" s="15"/>
      <c r="P515" s="15"/>
      <c r="Q515" s="15"/>
      <c r="R515" s="15"/>
      <c r="S515" s="15"/>
    </row>
    <row r="516" spans="2:19" x14ac:dyDescent="0.3">
      <c r="B516" s="53">
        <v>2020</v>
      </c>
      <c r="C516" s="15" t="s">
        <v>193</v>
      </c>
      <c r="D516" s="15" t="s">
        <v>192</v>
      </c>
      <c r="E516" s="15">
        <v>2019</v>
      </c>
      <c r="F516" s="15" t="s">
        <v>77</v>
      </c>
      <c r="G516" s="15">
        <v>5</v>
      </c>
      <c r="H516" s="51">
        <v>118</v>
      </c>
      <c r="I516" s="50">
        <f t="shared" si="26"/>
        <v>0</v>
      </c>
      <c r="J516" s="50">
        <f t="shared" si="27"/>
        <v>0</v>
      </c>
      <c r="K516" s="50">
        <f t="shared" si="28"/>
        <v>118</v>
      </c>
      <c r="L516" s="15"/>
      <c r="M516" s="15"/>
      <c r="N516" s="15"/>
      <c r="O516" s="15"/>
      <c r="P516" s="15"/>
      <c r="Q516" s="15"/>
      <c r="R516" s="15"/>
      <c r="S516" s="15"/>
    </row>
    <row r="517" spans="2:19" x14ac:dyDescent="0.3">
      <c r="B517" s="53">
        <v>2020</v>
      </c>
      <c r="C517" s="15" t="s">
        <v>191</v>
      </c>
      <c r="D517" s="15" t="s">
        <v>88</v>
      </c>
      <c r="E517" s="15">
        <v>2021</v>
      </c>
      <c r="F517" s="15" t="s">
        <v>77</v>
      </c>
      <c r="G517" s="15">
        <v>5</v>
      </c>
      <c r="H517" s="51"/>
      <c r="I517" s="50">
        <f t="shared" si="26"/>
        <v>0</v>
      </c>
      <c r="J517" s="50">
        <f t="shared" si="27"/>
        <v>0</v>
      </c>
      <c r="K517" s="50">
        <f t="shared" si="28"/>
        <v>0</v>
      </c>
      <c r="L517" s="15"/>
      <c r="M517" s="15"/>
      <c r="N517" s="15"/>
      <c r="O517" s="15"/>
      <c r="P517" s="15"/>
      <c r="Q517" s="15"/>
      <c r="R517" s="15"/>
      <c r="S517" s="15"/>
    </row>
    <row r="518" spans="2:19" x14ac:dyDescent="0.3">
      <c r="B518" s="53">
        <v>2020</v>
      </c>
      <c r="C518" s="15" t="s">
        <v>190</v>
      </c>
      <c r="D518" s="15" t="s">
        <v>95</v>
      </c>
      <c r="E518" s="15">
        <v>2019</v>
      </c>
      <c r="F518" s="15" t="s">
        <v>94</v>
      </c>
      <c r="G518" s="15">
        <v>3</v>
      </c>
      <c r="H518" s="51"/>
      <c r="I518" s="50">
        <f t="shared" si="26"/>
        <v>0</v>
      </c>
      <c r="J518" s="50">
        <f t="shared" si="27"/>
        <v>0</v>
      </c>
      <c r="K518" s="50">
        <f t="shared" si="28"/>
        <v>0</v>
      </c>
      <c r="L518" s="15"/>
      <c r="M518" s="15"/>
      <c r="N518" s="15"/>
      <c r="O518" s="15"/>
      <c r="P518" s="15"/>
      <c r="Q518" s="15"/>
      <c r="R518" s="15"/>
      <c r="S518" s="15"/>
    </row>
    <row r="519" spans="2:19" x14ac:dyDescent="0.3">
      <c r="B519" s="53">
        <v>2020</v>
      </c>
      <c r="C519" s="15" t="s">
        <v>189</v>
      </c>
      <c r="D519" s="15" t="s">
        <v>88</v>
      </c>
      <c r="E519" s="15">
        <v>2014</v>
      </c>
      <c r="F519" s="15" t="s">
        <v>94</v>
      </c>
      <c r="G519" s="15">
        <v>5</v>
      </c>
      <c r="H519" s="51">
        <v>99</v>
      </c>
      <c r="I519" s="50">
        <f t="shared" si="26"/>
        <v>0</v>
      </c>
      <c r="J519" s="50">
        <f t="shared" si="27"/>
        <v>0</v>
      </c>
      <c r="K519" s="50">
        <f t="shared" si="28"/>
        <v>99</v>
      </c>
      <c r="L519" s="15"/>
      <c r="M519" s="15"/>
      <c r="N519" s="15"/>
      <c r="O519" s="15"/>
      <c r="P519" s="15"/>
      <c r="Q519" s="15"/>
      <c r="R519" s="15"/>
      <c r="S519" s="15"/>
    </row>
    <row r="520" spans="2:19" x14ac:dyDescent="0.3">
      <c r="B520" s="53">
        <v>2020</v>
      </c>
      <c r="C520" s="15" t="s">
        <v>188</v>
      </c>
      <c r="D520" s="15" t="s">
        <v>183</v>
      </c>
      <c r="E520" s="15">
        <v>2019</v>
      </c>
      <c r="F520" s="15" t="s">
        <v>117</v>
      </c>
      <c r="G520" s="15">
        <v>5</v>
      </c>
      <c r="H520" s="51">
        <v>145</v>
      </c>
      <c r="I520" s="50">
        <f t="shared" si="26"/>
        <v>0</v>
      </c>
      <c r="J520" s="50">
        <f t="shared" si="27"/>
        <v>0</v>
      </c>
      <c r="K520" s="50">
        <f t="shared" si="28"/>
        <v>145</v>
      </c>
      <c r="L520" s="15"/>
      <c r="M520" s="15"/>
      <c r="N520" s="15"/>
      <c r="O520" s="15"/>
      <c r="P520" s="15"/>
      <c r="Q520" s="15"/>
      <c r="R520" s="15"/>
      <c r="S520" s="15"/>
    </row>
    <row r="521" spans="2:19" x14ac:dyDescent="0.3">
      <c r="B521" s="53">
        <v>2020</v>
      </c>
      <c r="C521" s="15" t="s">
        <v>187</v>
      </c>
      <c r="D521" s="15" t="s">
        <v>88</v>
      </c>
      <c r="E521" s="15">
        <v>2017</v>
      </c>
      <c r="F521" s="15" t="s">
        <v>82</v>
      </c>
      <c r="G521" s="15">
        <v>5</v>
      </c>
      <c r="H521" s="51">
        <v>111</v>
      </c>
      <c r="I521" s="50">
        <f t="shared" si="26"/>
        <v>0</v>
      </c>
      <c r="J521" s="50">
        <f t="shared" si="27"/>
        <v>0</v>
      </c>
      <c r="K521" s="50">
        <f t="shared" si="28"/>
        <v>111</v>
      </c>
      <c r="L521" s="15"/>
      <c r="M521" s="15"/>
      <c r="N521" s="15"/>
      <c r="O521" s="15"/>
      <c r="P521" s="15"/>
      <c r="Q521" s="15"/>
      <c r="R521" s="15"/>
      <c r="S521" s="15"/>
    </row>
    <row r="522" spans="2:19" x14ac:dyDescent="0.3">
      <c r="B522" s="53">
        <v>2020</v>
      </c>
      <c r="C522" s="15" t="s">
        <v>186</v>
      </c>
      <c r="D522" s="15" t="s">
        <v>88</v>
      </c>
      <c r="E522" s="15">
        <v>2017</v>
      </c>
      <c r="F522" s="15" t="s">
        <v>77</v>
      </c>
      <c r="G522" s="15">
        <v>5</v>
      </c>
      <c r="H522" s="51">
        <v>147</v>
      </c>
      <c r="I522" s="50">
        <f t="shared" si="26"/>
        <v>0</v>
      </c>
      <c r="J522" s="50">
        <f t="shared" si="27"/>
        <v>0</v>
      </c>
      <c r="K522" s="50">
        <f t="shared" si="28"/>
        <v>147</v>
      </c>
      <c r="L522" s="15"/>
      <c r="M522" s="15"/>
      <c r="N522" s="15"/>
      <c r="O522" s="15"/>
      <c r="P522" s="15"/>
      <c r="Q522" s="15"/>
      <c r="R522" s="15"/>
      <c r="S522" s="15"/>
    </row>
    <row r="523" spans="2:19" x14ac:dyDescent="0.3">
      <c r="B523" s="53">
        <v>2020</v>
      </c>
      <c r="C523" s="15" t="s">
        <v>185</v>
      </c>
      <c r="D523" s="15" t="s">
        <v>88</v>
      </c>
      <c r="E523" s="15">
        <v>2019</v>
      </c>
      <c r="F523" s="15" t="s">
        <v>90</v>
      </c>
      <c r="G523" s="15">
        <v>5</v>
      </c>
      <c r="H523" s="51">
        <v>515</v>
      </c>
      <c r="I523" s="50">
        <f t="shared" si="26"/>
        <v>0</v>
      </c>
      <c r="J523" s="50">
        <f t="shared" si="27"/>
        <v>0</v>
      </c>
      <c r="K523" s="50">
        <f t="shared" si="28"/>
        <v>515</v>
      </c>
      <c r="L523" s="15"/>
      <c r="M523" s="15"/>
      <c r="N523" s="15"/>
      <c r="O523" s="15"/>
      <c r="P523" s="15"/>
      <c r="Q523" s="15"/>
      <c r="R523" s="15"/>
      <c r="S523" s="15"/>
    </row>
    <row r="524" spans="2:19" x14ac:dyDescent="0.3">
      <c r="B524" s="53">
        <v>2020</v>
      </c>
      <c r="C524" s="15" t="s">
        <v>184</v>
      </c>
      <c r="D524" s="15" t="s">
        <v>183</v>
      </c>
      <c r="E524" s="15">
        <v>2019</v>
      </c>
      <c r="F524" s="15" t="s">
        <v>117</v>
      </c>
      <c r="G524" s="15">
        <v>5</v>
      </c>
      <c r="H524" s="51">
        <v>169</v>
      </c>
      <c r="I524" s="50">
        <f t="shared" si="26"/>
        <v>0</v>
      </c>
      <c r="J524" s="50">
        <f t="shared" si="27"/>
        <v>0</v>
      </c>
      <c r="K524" s="50">
        <f t="shared" si="28"/>
        <v>169</v>
      </c>
      <c r="L524" s="15"/>
      <c r="M524" s="15"/>
      <c r="N524" s="15"/>
      <c r="O524" s="15"/>
      <c r="P524" s="15"/>
      <c r="Q524" s="15"/>
      <c r="R524" s="15"/>
      <c r="S524" s="15"/>
    </row>
    <row r="525" spans="2:19" x14ac:dyDescent="0.3">
      <c r="B525" s="53">
        <v>2020</v>
      </c>
      <c r="C525" s="15" t="s">
        <v>182</v>
      </c>
      <c r="D525" s="15" t="s">
        <v>88</v>
      </c>
      <c r="E525" s="15">
        <v>2015</v>
      </c>
      <c r="F525" s="15" t="s">
        <v>90</v>
      </c>
      <c r="G525" s="15">
        <v>5</v>
      </c>
      <c r="H525" s="51">
        <v>111</v>
      </c>
      <c r="I525" s="50">
        <f t="shared" si="26"/>
        <v>0</v>
      </c>
      <c r="J525" s="50">
        <f t="shared" si="27"/>
        <v>0</v>
      </c>
      <c r="K525" s="50">
        <f t="shared" si="28"/>
        <v>111</v>
      </c>
      <c r="L525" s="15"/>
      <c r="M525" s="15"/>
      <c r="N525" s="15"/>
      <c r="O525" s="15"/>
      <c r="P525" s="15"/>
      <c r="Q525" s="15"/>
      <c r="R525" s="15"/>
      <c r="S525" s="15"/>
    </row>
    <row r="526" spans="2:19" x14ac:dyDescent="0.3">
      <c r="B526" s="53">
        <v>2020</v>
      </c>
      <c r="C526" s="15" t="s">
        <v>181</v>
      </c>
      <c r="D526" s="15" t="s">
        <v>180</v>
      </c>
      <c r="E526" s="15">
        <v>2014</v>
      </c>
      <c r="F526" s="15" t="s">
        <v>94</v>
      </c>
      <c r="G526" s="15">
        <v>4</v>
      </c>
      <c r="H526" s="51">
        <v>179</v>
      </c>
      <c r="I526" s="50">
        <f t="shared" si="26"/>
        <v>0</v>
      </c>
      <c r="J526" s="50">
        <f t="shared" si="27"/>
        <v>179</v>
      </c>
      <c r="K526" s="50">
        <f t="shared" si="28"/>
        <v>0</v>
      </c>
      <c r="L526" s="15"/>
      <c r="M526" s="15"/>
      <c r="N526" s="15"/>
      <c r="O526" s="15"/>
      <c r="P526" s="15"/>
      <c r="Q526" s="15"/>
      <c r="R526" s="15"/>
      <c r="S526" s="15"/>
    </row>
    <row r="527" spans="2:19" x14ac:dyDescent="0.3">
      <c r="B527" s="53">
        <v>2020</v>
      </c>
      <c r="C527" s="15" t="s">
        <v>179</v>
      </c>
      <c r="D527" s="15" t="s">
        <v>178</v>
      </c>
      <c r="E527" s="15">
        <v>2014</v>
      </c>
      <c r="F527" s="15" t="s">
        <v>94</v>
      </c>
      <c r="G527" s="15">
        <v>4</v>
      </c>
      <c r="H527" s="51">
        <v>339</v>
      </c>
      <c r="I527" s="50">
        <f t="shared" si="26"/>
        <v>0</v>
      </c>
      <c r="J527" s="50">
        <f t="shared" si="27"/>
        <v>339</v>
      </c>
      <c r="K527" s="50">
        <f t="shared" si="28"/>
        <v>0</v>
      </c>
      <c r="L527" s="15"/>
      <c r="M527" s="15"/>
      <c r="N527" s="15"/>
      <c r="O527" s="15"/>
      <c r="P527" s="15"/>
      <c r="Q527" s="15"/>
      <c r="R527" s="15"/>
      <c r="S527" s="15"/>
    </row>
    <row r="528" spans="2:19" x14ac:dyDescent="0.3">
      <c r="B528" s="53">
        <v>2020</v>
      </c>
      <c r="C528" s="15" t="s">
        <v>177</v>
      </c>
      <c r="D528" s="15" t="s">
        <v>176</v>
      </c>
      <c r="E528" s="15">
        <v>2019</v>
      </c>
      <c r="F528" s="15" t="s">
        <v>117</v>
      </c>
      <c r="G528" s="15">
        <v>5</v>
      </c>
      <c r="H528" s="51"/>
      <c r="I528" s="50">
        <f t="shared" si="26"/>
        <v>0</v>
      </c>
      <c r="J528" s="50">
        <f t="shared" si="27"/>
        <v>0</v>
      </c>
      <c r="K528" s="50">
        <f t="shared" si="28"/>
        <v>0</v>
      </c>
      <c r="L528" s="15"/>
      <c r="M528" s="15"/>
      <c r="N528" s="15"/>
      <c r="O528" s="15"/>
      <c r="P528" s="15"/>
      <c r="Q528" s="15"/>
      <c r="R528" s="15"/>
      <c r="S528" s="15"/>
    </row>
    <row r="529" spans="2:19" x14ac:dyDescent="0.3">
      <c r="B529" s="53">
        <v>2020</v>
      </c>
      <c r="C529" s="15" t="s">
        <v>175</v>
      </c>
      <c r="D529" s="15" t="s">
        <v>174</v>
      </c>
      <c r="E529" s="15">
        <v>2016</v>
      </c>
      <c r="F529" s="15" t="s">
        <v>117</v>
      </c>
      <c r="G529" s="15">
        <v>4</v>
      </c>
      <c r="H529" s="51"/>
      <c r="I529" s="50">
        <f t="shared" si="26"/>
        <v>0</v>
      </c>
      <c r="J529" s="50">
        <f t="shared" si="27"/>
        <v>0</v>
      </c>
      <c r="K529" s="50">
        <f t="shared" si="28"/>
        <v>0</v>
      </c>
      <c r="L529" s="15"/>
      <c r="M529" s="15"/>
      <c r="N529" s="15"/>
      <c r="O529" s="15"/>
      <c r="P529" s="15"/>
      <c r="Q529" s="15"/>
      <c r="R529" s="15"/>
      <c r="S529" s="15"/>
    </row>
    <row r="530" spans="2:19" x14ac:dyDescent="0.3">
      <c r="B530" s="53">
        <v>2020</v>
      </c>
      <c r="C530" s="15" t="s">
        <v>173</v>
      </c>
      <c r="D530" s="15" t="s">
        <v>88</v>
      </c>
      <c r="E530" s="15">
        <v>2016</v>
      </c>
      <c r="F530" s="15" t="s">
        <v>117</v>
      </c>
      <c r="G530" s="15">
        <v>4</v>
      </c>
      <c r="H530" s="51"/>
      <c r="I530" s="50">
        <f t="shared" si="26"/>
        <v>0</v>
      </c>
      <c r="J530" s="50">
        <f t="shared" si="27"/>
        <v>0</v>
      </c>
      <c r="K530" s="50">
        <f t="shared" si="28"/>
        <v>0</v>
      </c>
      <c r="L530" s="15"/>
      <c r="M530" s="15"/>
      <c r="N530" s="15"/>
      <c r="O530" s="15"/>
      <c r="P530" s="15"/>
      <c r="Q530" s="15"/>
      <c r="R530" s="15"/>
      <c r="S530" s="15"/>
    </row>
    <row r="531" spans="2:19" x14ac:dyDescent="0.3">
      <c r="B531" s="53">
        <v>2020</v>
      </c>
      <c r="C531" s="15" t="s">
        <v>172</v>
      </c>
      <c r="D531" s="15" t="s">
        <v>171</v>
      </c>
      <c r="E531" s="15">
        <v>2019</v>
      </c>
      <c r="F531" s="15" t="s">
        <v>82</v>
      </c>
      <c r="G531" s="15">
        <v>5</v>
      </c>
      <c r="H531" s="51">
        <v>1</v>
      </c>
      <c r="I531" s="50">
        <f t="shared" si="26"/>
        <v>0</v>
      </c>
      <c r="J531" s="50">
        <f t="shared" si="27"/>
        <v>0</v>
      </c>
      <c r="K531" s="50">
        <f t="shared" si="28"/>
        <v>1</v>
      </c>
      <c r="L531" s="15"/>
      <c r="M531" s="15"/>
      <c r="N531" s="15"/>
      <c r="O531" s="15"/>
      <c r="P531" s="15"/>
      <c r="Q531" s="15"/>
      <c r="R531" s="15"/>
      <c r="S531" s="15"/>
    </row>
    <row r="532" spans="2:19" x14ac:dyDescent="0.3">
      <c r="B532" s="53">
        <v>2020</v>
      </c>
      <c r="C532" s="15" t="s">
        <v>170</v>
      </c>
      <c r="D532" s="15" t="s">
        <v>88</v>
      </c>
      <c r="E532" s="15">
        <v>2017</v>
      </c>
      <c r="F532" s="15" t="s">
        <v>117</v>
      </c>
      <c r="G532" s="15">
        <v>5</v>
      </c>
      <c r="H532" s="51"/>
      <c r="I532" s="50">
        <f t="shared" si="26"/>
        <v>0</v>
      </c>
      <c r="J532" s="50">
        <f t="shared" si="27"/>
        <v>0</v>
      </c>
      <c r="K532" s="50">
        <f t="shared" si="28"/>
        <v>0</v>
      </c>
      <c r="L532" s="15"/>
      <c r="M532" s="15"/>
      <c r="N532" s="15"/>
      <c r="O532" s="15"/>
      <c r="P532" s="15"/>
      <c r="Q532" s="15"/>
      <c r="R532" s="15"/>
      <c r="S532" s="15"/>
    </row>
    <row r="533" spans="2:19" x14ac:dyDescent="0.3">
      <c r="B533" s="53">
        <v>2020</v>
      </c>
      <c r="C533" s="15" t="s">
        <v>169</v>
      </c>
      <c r="D533" s="15" t="s">
        <v>168</v>
      </c>
      <c r="E533" s="15">
        <v>2016</v>
      </c>
      <c r="F533" s="15" t="s">
        <v>117</v>
      </c>
      <c r="G533" s="15">
        <v>5</v>
      </c>
      <c r="H533" s="51"/>
      <c r="I533" s="50">
        <f t="shared" si="26"/>
        <v>0</v>
      </c>
      <c r="J533" s="50">
        <f t="shared" si="27"/>
        <v>0</v>
      </c>
      <c r="K533" s="50">
        <f t="shared" si="28"/>
        <v>0</v>
      </c>
      <c r="L533" s="15"/>
      <c r="M533" s="15"/>
      <c r="N533" s="15"/>
      <c r="O533" s="15"/>
      <c r="P533" s="15"/>
      <c r="Q533" s="15"/>
      <c r="R533" s="15"/>
      <c r="S533" s="15"/>
    </row>
    <row r="534" spans="2:19" x14ac:dyDescent="0.3">
      <c r="B534" s="53">
        <v>2020</v>
      </c>
      <c r="C534" s="15" t="s">
        <v>167</v>
      </c>
      <c r="D534" s="15" t="s">
        <v>88</v>
      </c>
      <c r="E534" s="15">
        <v>2014</v>
      </c>
      <c r="F534" s="15" t="s">
        <v>90</v>
      </c>
      <c r="G534" s="15">
        <v>5</v>
      </c>
      <c r="H534" s="51"/>
      <c r="I534" s="50">
        <f t="shared" si="26"/>
        <v>0</v>
      </c>
      <c r="J534" s="50">
        <f t="shared" si="27"/>
        <v>0</v>
      </c>
      <c r="K534" s="50">
        <f t="shared" si="28"/>
        <v>0</v>
      </c>
      <c r="L534" s="15"/>
      <c r="M534" s="15"/>
      <c r="N534" s="15"/>
      <c r="O534" s="15"/>
      <c r="P534" s="15"/>
      <c r="Q534" s="15"/>
      <c r="R534" s="15"/>
      <c r="S534" s="15"/>
    </row>
    <row r="535" spans="2:19" x14ac:dyDescent="0.3">
      <c r="B535" s="53">
        <v>2020</v>
      </c>
      <c r="C535" s="15" t="s">
        <v>166</v>
      </c>
      <c r="D535" s="15" t="s">
        <v>88</v>
      </c>
      <c r="E535" s="15">
        <v>2017</v>
      </c>
      <c r="F535" s="15" t="s">
        <v>117</v>
      </c>
      <c r="G535" s="15">
        <v>5</v>
      </c>
      <c r="H535" s="51">
        <v>1</v>
      </c>
      <c r="I535" s="50">
        <f t="shared" si="26"/>
        <v>0</v>
      </c>
      <c r="J535" s="50">
        <f t="shared" si="27"/>
        <v>0</v>
      </c>
      <c r="K535" s="50">
        <f t="shared" si="28"/>
        <v>1</v>
      </c>
      <c r="L535" s="15"/>
      <c r="M535" s="15"/>
      <c r="N535" s="15"/>
      <c r="O535" s="15"/>
      <c r="P535" s="15"/>
      <c r="Q535" s="15"/>
      <c r="R535" s="15"/>
      <c r="S535" s="15"/>
    </row>
    <row r="536" spans="2:19" x14ac:dyDescent="0.3">
      <c r="B536" s="53">
        <v>2020</v>
      </c>
      <c r="C536" s="15" t="s">
        <v>165</v>
      </c>
      <c r="D536" s="15" t="s">
        <v>164</v>
      </c>
      <c r="E536" s="15">
        <v>2016</v>
      </c>
      <c r="F536" s="15" t="s">
        <v>94</v>
      </c>
      <c r="G536" s="15">
        <v>4</v>
      </c>
      <c r="H536" s="51"/>
      <c r="I536" s="50">
        <f t="shared" si="26"/>
        <v>0</v>
      </c>
      <c r="J536" s="50">
        <f t="shared" si="27"/>
        <v>0</v>
      </c>
      <c r="K536" s="50">
        <f t="shared" si="28"/>
        <v>0</v>
      </c>
      <c r="L536" s="15"/>
      <c r="M536" s="15"/>
      <c r="N536" s="15"/>
      <c r="O536" s="15"/>
      <c r="P536" s="15"/>
      <c r="Q536" s="15"/>
      <c r="R536" s="15"/>
      <c r="S536" s="15"/>
    </row>
    <row r="537" spans="2:19" x14ac:dyDescent="0.3">
      <c r="B537" s="53">
        <v>2020</v>
      </c>
      <c r="C537" s="15" t="s">
        <v>163</v>
      </c>
      <c r="D537" s="15" t="s">
        <v>162</v>
      </c>
      <c r="E537" s="15">
        <v>2014</v>
      </c>
      <c r="F537" s="15" t="s">
        <v>94</v>
      </c>
      <c r="G537" s="15">
        <v>3</v>
      </c>
      <c r="H537" s="51"/>
      <c r="I537" s="50">
        <f t="shared" si="26"/>
        <v>0</v>
      </c>
      <c r="J537" s="50">
        <f t="shared" si="27"/>
        <v>0</v>
      </c>
      <c r="K537" s="50">
        <f t="shared" si="28"/>
        <v>0</v>
      </c>
      <c r="L537" s="15"/>
      <c r="M537" s="15"/>
      <c r="N537" s="15"/>
      <c r="O537" s="15"/>
      <c r="P537" s="15"/>
      <c r="Q537" s="15"/>
      <c r="R537" s="15"/>
      <c r="S537" s="15"/>
    </row>
    <row r="538" spans="2:19" x14ac:dyDescent="0.3">
      <c r="B538" s="53">
        <v>2020</v>
      </c>
      <c r="C538" s="15" t="s">
        <v>161</v>
      </c>
      <c r="D538" s="15" t="s">
        <v>160</v>
      </c>
      <c r="E538" s="15">
        <v>2016</v>
      </c>
      <c r="F538" s="15" t="s">
        <v>94</v>
      </c>
      <c r="G538" s="15">
        <v>5</v>
      </c>
      <c r="H538" s="51">
        <v>32</v>
      </c>
      <c r="I538" s="50">
        <f t="shared" si="26"/>
        <v>0</v>
      </c>
      <c r="J538" s="50">
        <f t="shared" si="27"/>
        <v>0</v>
      </c>
      <c r="K538" s="50">
        <f t="shared" si="28"/>
        <v>32</v>
      </c>
      <c r="L538" s="15"/>
      <c r="M538" s="15"/>
      <c r="N538" s="15"/>
      <c r="O538" s="15"/>
      <c r="P538" s="15"/>
      <c r="Q538" s="15"/>
      <c r="R538" s="15"/>
      <c r="S538" s="15"/>
    </row>
    <row r="539" spans="2:19" x14ac:dyDescent="0.3">
      <c r="B539" s="53">
        <v>2020</v>
      </c>
      <c r="C539" s="15" t="s">
        <v>159</v>
      </c>
      <c r="D539" s="15" t="s">
        <v>158</v>
      </c>
      <c r="E539" s="15">
        <v>2018</v>
      </c>
      <c r="F539" s="15" t="s">
        <v>94</v>
      </c>
      <c r="G539" s="15">
        <v>3</v>
      </c>
      <c r="H539" s="51">
        <v>30</v>
      </c>
      <c r="I539" s="50">
        <f t="shared" si="26"/>
        <v>30</v>
      </c>
      <c r="J539" s="50">
        <f t="shared" si="27"/>
        <v>0</v>
      </c>
      <c r="K539" s="50">
        <f t="shared" si="28"/>
        <v>0</v>
      </c>
      <c r="L539" s="15"/>
      <c r="M539" s="15"/>
      <c r="N539" s="15"/>
      <c r="O539" s="15"/>
      <c r="P539" s="15"/>
      <c r="Q539" s="15"/>
      <c r="R539" s="15"/>
      <c r="S539" s="15"/>
    </row>
    <row r="540" spans="2:19" x14ac:dyDescent="0.3">
      <c r="B540" s="53">
        <v>2020</v>
      </c>
      <c r="C540" s="15" t="s">
        <v>157</v>
      </c>
      <c r="D540" s="15" t="s">
        <v>156</v>
      </c>
      <c r="E540" s="15">
        <v>2017</v>
      </c>
      <c r="F540" s="15" t="s">
        <v>94</v>
      </c>
      <c r="G540" s="15">
        <v>4</v>
      </c>
      <c r="H540" s="51">
        <v>62</v>
      </c>
      <c r="I540" s="50">
        <f t="shared" si="26"/>
        <v>0</v>
      </c>
      <c r="J540" s="50">
        <f t="shared" si="27"/>
        <v>62</v>
      </c>
      <c r="K540" s="50">
        <f t="shared" si="28"/>
        <v>0</v>
      </c>
      <c r="L540" s="15"/>
      <c r="M540" s="15"/>
      <c r="N540" s="15"/>
      <c r="O540" s="15"/>
      <c r="P540" s="15"/>
      <c r="Q540" s="15"/>
      <c r="R540" s="15"/>
      <c r="S540" s="15"/>
    </row>
    <row r="541" spans="2:19" x14ac:dyDescent="0.3">
      <c r="B541" s="53">
        <v>2020</v>
      </c>
      <c r="C541" s="15" t="s">
        <v>155</v>
      </c>
      <c r="D541" s="15" t="s">
        <v>88</v>
      </c>
      <c r="E541" s="15">
        <v>2013</v>
      </c>
      <c r="F541" s="15" t="s">
        <v>117</v>
      </c>
      <c r="G541" s="15">
        <v>5</v>
      </c>
      <c r="H541" s="51">
        <v>13</v>
      </c>
      <c r="I541" s="50">
        <f t="shared" si="26"/>
        <v>0</v>
      </c>
      <c r="J541" s="50">
        <f t="shared" si="27"/>
        <v>0</v>
      </c>
      <c r="K541" s="50">
        <f t="shared" si="28"/>
        <v>13</v>
      </c>
      <c r="L541" s="15"/>
      <c r="M541" s="15"/>
      <c r="N541" s="15"/>
      <c r="O541" s="15"/>
      <c r="P541" s="15"/>
      <c r="Q541" s="15"/>
      <c r="R541" s="15"/>
      <c r="S541" s="15"/>
    </row>
    <row r="542" spans="2:19" x14ac:dyDescent="0.3">
      <c r="B542" s="53">
        <v>2020</v>
      </c>
      <c r="C542" s="15" t="s">
        <v>154</v>
      </c>
      <c r="D542" s="15" t="s">
        <v>153</v>
      </c>
      <c r="E542" s="15">
        <v>2015</v>
      </c>
      <c r="F542" s="15" t="s">
        <v>94</v>
      </c>
      <c r="G542" s="15">
        <v>5</v>
      </c>
      <c r="H542" s="51">
        <v>43</v>
      </c>
      <c r="I542" s="50">
        <f t="shared" si="26"/>
        <v>0</v>
      </c>
      <c r="J542" s="50">
        <f t="shared" si="27"/>
        <v>0</v>
      </c>
      <c r="K542" s="50">
        <f t="shared" si="28"/>
        <v>43</v>
      </c>
      <c r="L542" s="15"/>
      <c r="M542" s="15"/>
      <c r="N542" s="15"/>
      <c r="O542" s="15"/>
      <c r="P542" s="15"/>
      <c r="Q542" s="15"/>
      <c r="R542" s="15"/>
      <c r="S542" s="15"/>
    </row>
    <row r="543" spans="2:19" x14ac:dyDescent="0.3">
      <c r="B543" s="53">
        <v>2020</v>
      </c>
      <c r="C543" s="15" t="s">
        <v>152</v>
      </c>
      <c r="D543" s="15" t="s">
        <v>151</v>
      </c>
      <c r="E543" s="15">
        <v>2019</v>
      </c>
      <c r="F543" s="15" t="s">
        <v>90</v>
      </c>
      <c r="G543" s="15">
        <v>5</v>
      </c>
      <c r="H543" s="51">
        <v>1290</v>
      </c>
      <c r="I543" s="50">
        <f t="shared" si="26"/>
        <v>0</v>
      </c>
      <c r="J543" s="50">
        <f t="shared" si="27"/>
        <v>0</v>
      </c>
      <c r="K543" s="50">
        <f t="shared" si="28"/>
        <v>1290</v>
      </c>
      <c r="L543" s="15"/>
      <c r="M543" s="15"/>
      <c r="N543" s="15"/>
      <c r="O543" s="15"/>
      <c r="P543" s="15"/>
      <c r="Q543" s="15"/>
      <c r="R543" s="15"/>
      <c r="S543" s="15"/>
    </row>
    <row r="544" spans="2:19" x14ac:dyDescent="0.3">
      <c r="B544" s="53">
        <v>2020</v>
      </c>
      <c r="C544" s="15" t="s">
        <v>150</v>
      </c>
      <c r="D544" s="15" t="s">
        <v>88</v>
      </c>
      <c r="E544" s="15">
        <v>2014</v>
      </c>
      <c r="F544" s="15" t="s">
        <v>85</v>
      </c>
      <c r="G544" s="15">
        <v>5</v>
      </c>
      <c r="H544" s="51">
        <v>69</v>
      </c>
      <c r="I544" s="50">
        <f t="shared" si="26"/>
        <v>0</v>
      </c>
      <c r="J544" s="50">
        <f t="shared" si="27"/>
        <v>0</v>
      </c>
      <c r="K544" s="50">
        <f t="shared" si="28"/>
        <v>69</v>
      </c>
      <c r="L544" s="15"/>
      <c r="M544" s="15"/>
      <c r="N544" s="15"/>
      <c r="O544" s="15"/>
      <c r="P544" s="15"/>
      <c r="Q544" s="15"/>
      <c r="R544" s="15"/>
      <c r="S544" s="15"/>
    </row>
    <row r="545" spans="2:19" x14ac:dyDescent="0.3">
      <c r="B545" s="53">
        <v>2020</v>
      </c>
      <c r="C545" s="15" t="s">
        <v>149</v>
      </c>
      <c r="D545" s="15" t="s">
        <v>148</v>
      </c>
      <c r="E545" s="15">
        <v>2019</v>
      </c>
      <c r="F545" s="15" t="s">
        <v>77</v>
      </c>
      <c r="G545" s="15">
        <v>5</v>
      </c>
      <c r="H545" s="51">
        <v>74</v>
      </c>
      <c r="I545" s="50">
        <f t="shared" si="26"/>
        <v>0</v>
      </c>
      <c r="J545" s="50">
        <f t="shared" si="27"/>
        <v>0</v>
      </c>
      <c r="K545" s="50">
        <f t="shared" si="28"/>
        <v>74</v>
      </c>
      <c r="L545" s="15"/>
      <c r="M545" s="15"/>
      <c r="N545" s="15"/>
      <c r="O545" s="15"/>
      <c r="P545" s="15"/>
      <c r="Q545" s="15"/>
      <c r="R545" s="15"/>
      <c r="S545" s="15"/>
    </row>
    <row r="546" spans="2:19" x14ac:dyDescent="0.3">
      <c r="B546" s="53">
        <v>2020</v>
      </c>
      <c r="C546" s="15" t="s">
        <v>147</v>
      </c>
      <c r="D546" s="15" t="s">
        <v>88</v>
      </c>
      <c r="E546" s="15">
        <v>2013</v>
      </c>
      <c r="F546" s="15" t="s">
        <v>117</v>
      </c>
      <c r="G546" s="15">
        <v>5</v>
      </c>
      <c r="H546" s="51"/>
      <c r="I546" s="50">
        <f t="shared" si="26"/>
        <v>0</v>
      </c>
      <c r="J546" s="50">
        <f t="shared" si="27"/>
        <v>0</v>
      </c>
      <c r="K546" s="50">
        <f t="shared" si="28"/>
        <v>0</v>
      </c>
      <c r="L546" s="15"/>
      <c r="M546" s="15"/>
      <c r="N546" s="15"/>
      <c r="O546" s="15"/>
      <c r="P546" s="15"/>
      <c r="Q546" s="15"/>
      <c r="R546" s="15"/>
      <c r="S546" s="15"/>
    </row>
    <row r="547" spans="2:19" x14ac:dyDescent="0.3">
      <c r="B547" s="53">
        <v>2020</v>
      </c>
      <c r="C547" s="15" t="s">
        <v>146</v>
      </c>
      <c r="D547" s="15" t="s">
        <v>145</v>
      </c>
      <c r="E547" s="15">
        <v>2015</v>
      </c>
      <c r="F547" s="15" t="s">
        <v>90</v>
      </c>
      <c r="G547" s="15">
        <v>5</v>
      </c>
      <c r="H547" s="51"/>
      <c r="I547" s="50">
        <f t="shared" si="26"/>
        <v>0</v>
      </c>
      <c r="J547" s="50">
        <f t="shared" si="27"/>
        <v>0</v>
      </c>
      <c r="K547" s="50">
        <f t="shared" si="28"/>
        <v>0</v>
      </c>
      <c r="L547" s="15"/>
      <c r="M547" s="15"/>
      <c r="N547" s="15"/>
      <c r="O547" s="15"/>
      <c r="P547" s="15"/>
      <c r="Q547" s="15"/>
      <c r="R547" s="15"/>
      <c r="S547" s="15"/>
    </row>
    <row r="548" spans="2:19" x14ac:dyDescent="0.3">
      <c r="B548" s="53">
        <v>2020</v>
      </c>
      <c r="C548" s="15" t="s">
        <v>144</v>
      </c>
      <c r="D548" s="15" t="s">
        <v>143</v>
      </c>
      <c r="E548" s="15">
        <v>2017</v>
      </c>
      <c r="F548" s="15" t="s">
        <v>94</v>
      </c>
      <c r="G548" s="15">
        <v>4</v>
      </c>
      <c r="H548" s="51">
        <v>1</v>
      </c>
      <c r="I548" s="50">
        <f t="shared" si="26"/>
        <v>0</v>
      </c>
      <c r="J548" s="50">
        <f t="shared" si="27"/>
        <v>1</v>
      </c>
      <c r="K548" s="50">
        <f t="shared" si="28"/>
        <v>0</v>
      </c>
      <c r="L548" s="15"/>
      <c r="M548" s="15"/>
      <c r="N548" s="15"/>
      <c r="O548" s="15"/>
      <c r="P548" s="15"/>
      <c r="Q548" s="15"/>
      <c r="R548" s="15"/>
      <c r="S548" s="15"/>
    </row>
    <row r="549" spans="2:19" x14ac:dyDescent="0.3">
      <c r="B549" s="53">
        <v>2020</v>
      </c>
      <c r="C549" s="15" t="s">
        <v>142</v>
      </c>
      <c r="D549" s="15" t="s">
        <v>141</v>
      </c>
      <c r="E549" s="15">
        <v>2017</v>
      </c>
      <c r="F549" s="15" t="s">
        <v>82</v>
      </c>
      <c r="G549" s="15">
        <v>5</v>
      </c>
      <c r="H549" s="51">
        <v>3</v>
      </c>
      <c r="I549" s="50">
        <f t="shared" si="26"/>
        <v>0</v>
      </c>
      <c r="J549" s="50">
        <f t="shared" si="27"/>
        <v>0</v>
      </c>
      <c r="K549" s="50">
        <f t="shared" si="28"/>
        <v>3</v>
      </c>
      <c r="L549" s="15"/>
      <c r="M549" s="15"/>
      <c r="N549" s="15"/>
      <c r="O549" s="15"/>
      <c r="P549" s="15"/>
      <c r="Q549" s="15"/>
      <c r="R549" s="15"/>
      <c r="S549" s="15"/>
    </row>
    <row r="550" spans="2:19" x14ac:dyDescent="0.3">
      <c r="B550" s="53">
        <v>2020</v>
      </c>
      <c r="C550" s="15" t="s">
        <v>140</v>
      </c>
      <c r="D550" s="15" t="s">
        <v>88</v>
      </c>
      <c r="E550" s="15">
        <v>2019</v>
      </c>
      <c r="F550" s="15" t="s">
        <v>117</v>
      </c>
      <c r="G550" s="15">
        <v>5</v>
      </c>
      <c r="H550" s="51">
        <v>1704</v>
      </c>
      <c r="I550" s="50">
        <f t="shared" si="26"/>
        <v>0</v>
      </c>
      <c r="J550" s="50">
        <f t="shared" si="27"/>
        <v>0</v>
      </c>
      <c r="K550" s="50">
        <f t="shared" si="28"/>
        <v>1704</v>
      </c>
      <c r="L550" s="15"/>
      <c r="M550" s="15"/>
      <c r="N550" s="15"/>
      <c r="O550" s="15"/>
      <c r="P550" s="15"/>
      <c r="Q550" s="15"/>
      <c r="R550" s="15"/>
      <c r="S550" s="15"/>
    </row>
    <row r="551" spans="2:19" x14ac:dyDescent="0.3">
      <c r="B551" s="53">
        <v>2020</v>
      </c>
      <c r="C551" s="15" t="s">
        <v>139</v>
      </c>
      <c r="D551" s="15" t="s">
        <v>138</v>
      </c>
      <c r="E551" s="15">
        <v>2016</v>
      </c>
      <c r="F551" s="15" t="s">
        <v>137</v>
      </c>
      <c r="G551" s="15">
        <v>5</v>
      </c>
      <c r="H551" s="51"/>
      <c r="I551" s="50">
        <f t="shared" ref="I551:I581" si="29">IF(G551&lt;4,H551,0)</f>
        <v>0</v>
      </c>
      <c r="J551" s="50">
        <f t="shared" ref="J551:J581" si="30">IF(G551=4,H551,0)</f>
        <v>0</v>
      </c>
      <c r="K551" s="50">
        <f t="shared" ref="K551:K581" si="31">IF(G551=5,H551,0)</f>
        <v>0</v>
      </c>
      <c r="L551" s="15"/>
      <c r="M551" s="15"/>
      <c r="N551" s="15"/>
      <c r="O551" s="15"/>
      <c r="P551" s="15"/>
      <c r="Q551" s="15"/>
      <c r="R551" s="15"/>
      <c r="S551" s="15"/>
    </row>
    <row r="552" spans="2:19" x14ac:dyDescent="0.3">
      <c r="B552" s="53">
        <v>2020</v>
      </c>
      <c r="C552" s="15" t="s">
        <v>136</v>
      </c>
      <c r="D552" s="15" t="s">
        <v>135</v>
      </c>
      <c r="E552" s="15">
        <v>2016</v>
      </c>
      <c r="F552" s="15" t="s">
        <v>90</v>
      </c>
      <c r="G552" s="15">
        <v>5</v>
      </c>
      <c r="H552" s="51"/>
      <c r="I552" s="50">
        <f t="shared" si="29"/>
        <v>0</v>
      </c>
      <c r="J552" s="50">
        <f t="shared" si="30"/>
        <v>0</v>
      </c>
      <c r="K552" s="50">
        <f t="shared" si="31"/>
        <v>0</v>
      </c>
      <c r="L552" s="15"/>
      <c r="M552" s="15"/>
      <c r="N552" s="15"/>
      <c r="O552" s="15"/>
      <c r="P552" s="15"/>
      <c r="Q552" s="15"/>
      <c r="R552" s="15"/>
      <c r="S552" s="15"/>
    </row>
    <row r="553" spans="2:19" x14ac:dyDescent="0.3">
      <c r="B553" s="53">
        <v>2020</v>
      </c>
      <c r="C553" s="15" t="s">
        <v>134</v>
      </c>
      <c r="D553" s="15" t="s">
        <v>88</v>
      </c>
      <c r="E553" s="15">
        <v>2015</v>
      </c>
      <c r="F553" s="15" t="s">
        <v>133</v>
      </c>
      <c r="G553" s="15">
        <v>5</v>
      </c>
      <c r="H553" s="51"/>
      <c r="I553" s="50">
        <f t="shared" si="29"/>
        <v>0</v>
      </c>
      <c r="J553" s="50">
        <f t="shared" si="30"/>
        <v>0</v>
      </c>
      <c r="K553" s="50">
        <f t="shared" si="31"/>
        <v>0</v>
      </c>
      <c r="L553" s="15"/>
      <c r="M553" s="15"/>
      <c r="N553" s="15"/>
      <c r="O553" s="15"/>
      <c r="P553" s="15"/>
      <c r="Q553" s="15"/>
      <c r="R553" s="15"/>
      <c r="S553" s="15"/>
    </row>
    <row r="554" spans="2:19" x14ac:dyDescent="0.3">
      <c r="B554" s="53">
        <v>2020</v>
      </c>
      <c r="C554" s="15" t="s">
        <v>132</v>
      </c>
      <c r="D554" s="15" t="s">
        <v>88</v>
      </c>
      <c r="E554" s="15">
        <v>2018</v>
      </c>
      <c r="F554" s="15" t="s">
        <v>101</v>
      </c>
      <c r="G554" s="15">
        <v>4</v>
      </c>
      <c r="H554" s="51"/>
      <c r="I554" s="50">
        <f t="shared" si="29"/>
        <v>0</v>
      </c>
      <c r="J554" s="50">
        <f t="shared" si="30"/>
        <v>0</v>
      </c>
      <c r="K554" s="50">
        <f t="shared" si="31"/>
        <v>0</v>
      </c>
      <c r="L554" s="15"/>
      <c r="M554" s="15"/>
      <c r="N554" s="15"/>
      <c r="O554" s="15"/>
      <c r="P554" s="15"/>
      <c r="Q554" s="15"/>
      <c r="R554" s="15"/>
      <c r="S554" s="15"/>
    </row>
    <row r="555" spans="2:19" x14ac:dyDescent="0.3">
      <c r="B555" s="53">
        <v>2020</v>
      </c>
      <c r="C555" s="15" t="s">
        <v>131</v>
      </c>
      <c r="D555" s="15" t="s">
        <v>130</v>
      </c>
      <c r="E555" s="15">
        <v>2019</v>
      </c>
      <c r="F555" s="15" t="s">
        <v>82</v>
      </c>
      <c r="G555" s="15">
        <v>5</v>
      </c>
      <c r="H555" s="51">
        <v>351</v>
      </c>
      <c r="I555" s="50">
        <f t="shared" si="29"/>
        <v>0</v>
      </c>
      <c r="J555" s="50">
        <f t="shared" si="30"/>
        <v>0</v>
      </c>
      <c r="K555" s="50">
        <f t="shared" si="31"/>
        <v>351</v>
      </c>
      <c r="L555" s="15"/>
      <c r="M555" s="15"/>
      <c r="N555" s="15"/>
      <c r="O555" s="15"/>
      <c r="P555" s="15"/>
      <c r="Q555" s="15"/>
      <c r="R555" s="15"/>
      <c r="S555" s="15"/>
    </row>
    <row r="556" spans="2:19" x14ac:dyDescent="0.3">
      <c r="B556" s="53">
        <v>2020</v>
      </c>
      <c r="C556" s="15" t="s">
        <v>128</v>
      </c>
      <c r="D556" s="15" t="s">
        <v>129</v>
      </c>
      <c r="E556" s="15">
        <v>2017</v>
      </c>
      <c r="F556" s="15" t="s">
        <v>94</v>
      </c>
      <c r="G556" s="15">
        <v>5</v>
      </c>
      <c r="H556" s="51"/>
      <c r="I556" s="50">
        <f t="shared" si="29"/>
        <v>0</v>
      </c>
      <c r="J556" s="50">
        <f t="shared" si="30"/>
        <v>0</v>
      </c>
      <c r="K556" s="50">
        <f t="shared" si="31"/>
        <v>0</v>
      </c>
      <c r="L556" s="15"/>
      <c r="M556" s="15"/>
      <c r="N556" s="15"/>
      <c r="O556" s="15"/>
      <c r="P556" s="15"/>
      <c r="Q556" s="15"/>
      <c r="R556" s="15"/>
      <c r="S556" s="15"/>
    </row>
    <row r="557" spans="2:19" x14ac:dyDescent="0.3">
      <c r="B557" s="53">
        <v>2020</v>
      </c>
      <c r="C557" s="15" t="s">
        <v>128</v>
      </c>
      <c r="D557" s="15" t="s">
        <v>127</v>
      </c>
      <c r="E557" s="15">
        <v>2020</v>
      </c>
      <c r="F557" s="15" t="s">
        <v>117</v>
      </c>
      <c r="G557" s="15">
        <v>5</v>
      </c>
      <c r="H557" s="51">
        <v>280</v>
      </c>
      <c r="I557" s="50">
        <f t="shared" si="29"/>
        <v>0</v>
      </c>
      <c r="J557" s="50">
        <f t="shared" si="30"/>
        <v>0</v>
      </c>
      <c r="K557" s="50">
        <f t="shared" si="31"/>
        <v>280</v>
      </c>
      <c r="L557" s="15"/>
      <c r="M557" s="15"/>
      <c r="N557" s="15"/>
      <c r="O557" s="15"/>
      <c r="P557" s="15"/>
      <c r="Q557" s="15"/>
      <c r="R557" s="15"/>
      <c r="S557" s="15"/>
    </row>
    <row r="558" spans="2:19" x14ac:dyDescent="0.3">
      <c r="B558" s="53">
        <v>2020</v>
      </c>
      <c r="C558" s="15" t="s">
        <v>126</v>
      </c>
      <c r="D558" s="15" t="s">
        <v>125</v>
      </c>
      <c r="E558" s="15">
        <v>2017</v>
      </c>
      <c r="F558" s="15" t="s">
        <v>85</v>
      </c>
      <c r="G558" s="15">
        <v>5</v>
      </c>
      <c r="H558" s="51">
        <v>253</v>
      </c>
      <c r="I558" s="50">
        <f t="shared" si="29"/>
        <v>0</v>
      </c>
      <c r="J558" s="50">
        <f t="shared" si="30"/>
        <v>0</v>
      </c>
      <c r="K558" s="50">
        <f t="shared" si="31"/>
        <v>253</v>
      </c>
      <c r="L558" s="15"/>
      <c r="M558" s="15"/>
      <c r="N558" s="15"/>
      <c r="O558" s="15"/>
      <c r="P558" s="15"/>
      <c r="Q558" s="15"/>
      <c r="R558" s="15"/>
      <c r="S558" s="15"/>
    </row>
    <row r="559" spans="2:19" x14ac:dyDescent="0.3">
      <c r="B559" s="53">
        <v>2020</v>
      </c>
      <c r="C559" s="15" t="s">
        <v>124</v>
      </c>
      <c r="D559" s="15" t="s">
        <v>123</v>
      </c>
      <c r="E559" s="15">
        <v>2015</v>
      </c>
      <c r="F559" s="15" t="s">
        <v>101</v>
      </c>
      <c r="G559" s="15">
        <v>4</v>
      </c>
      <c r="H559" s="51">
        <v>31</v>
      </c>
      <c r="I559" s="50">
        <f t="shared" si="29"/>
        <v>0</v>
      </c>
      <c r="J559" s="50">
        <f t="shared" si="30"/>
        <v>31</v>
      </c>
      <c r="K559" s="50">
        <f t="shared" si="31"/>
        <v>0</v>
      </c>
      <c r="L559" s="15"/>
      <c r="M559" s="15"/>
      <c r="N559" s="15"/>
      <c r="O559" s="15"/>
      <c r="P559" s="15"/>
      <c r="Q559" s="15"/>
      <c r="R559" s="15"/>
      <c r="S559" s="15"/>
    </row>
    <row r="560" spans="2:19" x14ac:dyDescent="0.3">
      <c r="B560" s="53">
        <v>2020</v>
      </c>
      <c r="C560" s="15" t="s">
        <v>122</v>
      </c>
      <c r="D560" s="15" t="s">
        <v>121</v>
      </c>
      <c r="E560" s="15">
        <v>2019</v>
      </c>
      <c r="F560" s="15" t="s">
        <v>117</v>
      </c>
      <c r="G560" s="15">
        <v>5</v>
      </c>
      <c r="H560" s="51">
        <v>423</v>
      </c>
      <c r="I560" s="50">
        <f t="shared" si="29"/>
        <v>0</v>
      </c>
      <c r="J560" s="50">
        <f t="shared" si="30"/>
        <v>0</v>
      </c>
      <c r="K560" s="50">
        <f t="shared" si="31"/>
        <v>423</v>
      </c>
      <c r="L560" s="15"/>
      <c r="M560" s="15"/>
      <c r="N560" s="15"/>
      <c r="O560" s="15"/>
      <c r="P560" s="15"/>
      <c r="Q560" s="15"/>
      <c r="R560" s="15"/>
      <c r="S560" s="15"/>
    </row>
    <row r="561" spans="2:19" x14ac:dyDescent="0.3">
      <c r="B561" s="53">
        <v>2020</v>
      </c>
      <c r="C561" s="15" t="s">
        <v>120</v>
      </c>
      <c r="D561" s="15" t="s">
        <v>88</v>
      </c>
      <c r="E561" s="15">
        <v>2014</v>
      </c>
      <c r="F561" s="15" t="s">
        <v>101</v>
      </c>
      <c r="G561" s="15">
        <v>5</v>
      </c>
      <c r="H561" s="51"/>
      <c r="I561" s="50">
        <f t="shared" si="29"/>
        <v>0</v>
      </c>
      <c r="J561" s="50">
        <f t="shared" si="30"/>
        <v>0</v>
      </c>
      <c r="K561" s="50">
        <f t="shared" si="31"/>
        <v>0</v>
      </c>
      <c r="L561" s="15"/>
      <c r="M561" s="15"/>
      <c r="N561" s="15"/>
      <c r="O561" s="15"/>
      <c r="P561" s="15"/>
      <c r="Q561" s="15"/>
      <c r="R561" s="15"/>
      <c r="S561" s="15"/>
    </row>
    <row r="562" spans="2:19" x14ac:dyDescent="0.3">
      <c r="B562" s="53">
        <v>2020</v>
      </c>
      <c r="C562" s="15" t="s">
        <v>119</v>
      </c>
      <c r="D562" s="15" t="s">
        <v>118</v>
      </c>
      <c r="E562" s="15">
        <v>2020</v>
      </c>
      <c r="F562" s="15" t="s">
        <v>117</v>
      </c>
      <c r="G562" s="15">
        <v>5</v>
      </c>
      <c r="H562" s="51">
        <v>174</v>
      </c>
      <c r="I562" s="50">
        <f t="shared" si="29"/>
        <v>0</v>
      </c>
      <c r="J562" s="50">
        <f t="shared" si="30"/>
        <v>0</v>
      </c>
      <c r="K562" s="50">
        <f t="shared" si="31"/>
        <v>174</v>
      </c>
      <c r="L562" s="15"/>
      <c r="M562" s="15"/>
      <c r="N562" s="15"/>
      <c r="O562" s="15"/>
      <c r="P562" s="15"/>
      <c r="Q562" s="15"/>
      <c r="R562" s="15"/>
      <c r="S562" s="15"/>
    </row>
    <row r="563" spans="2:19" x14ac:dyDescent="0.3">
      <c r="B563" s="53">
        <v>2020</v>
      </c>
      <c r="C563" s="15" t="s">
        <v>116</v>
      </c>
      <c r="D563" s="15" t="s">
        <v>115</v>
      </c>
      <c r="E563" s="15">
        <v>2021</v>
      </c>
      <c r="F563" s="15" t="s">
        <v>82</v>
      </c>
      <c r="G563" s="15">
        <v>5</v>
      </c>
      <c r="H563" s="51"/>
      <c r="I563" s="50">
        <f t="shared" si="29"/>
        <v>0</v>
      </c>
      <c r="J563" s="50">
        <f t="shared" si="30"/>
        <v>0</v>
      </c>
      <c r="K563" s="50">
        <f t="shared" si="31"/>
        <v>0</v>
      </c>
      <c r="L563" s="15"/>
      <c r="M563" s="15"/>
      <c r="N563" s="15"/>
      <c r="O563" s="15"/>
      <c r="P563" s="15"/>
      <c r="Q563" s="15"/>
      <c r="R563" s="15"/>
      <c r="S563" s="15"/>
    </row>
    <row r="564" spans="2:19" x14ac:dyDescent="0.3">
      <c r="B564" s="53">
        <v>2020</v>
      </c>
      <c r="C564" s="15" t="s">
        <v>114</v>
      </c>
      <c r="D564" s="15" t="s">
        <v>113</v>
      </c>
      <c r="E564" s="15">
        <v>2014</v>
      </c>
      <c r="F564" s="15" t="s">
        <v>90</v>
      </c>
      <c r="G564" s="15">
        <v>5</v>
      </c>
      <c r="H564" s="51">
        <v>542</v>
      </c>
      <c r="I564" s="50">
        <f t="shared" si="29"/>
        <v>0</v>
      </c>
      <c r="J564" s="50">
        <f t="shared" si="30"/>
        <v>0</v>
      </c>
      <c r="K564" s="50">
        <f t="shared" si="31"/>
        <v>542</v>
      </c>
      <c r="L564" s="15"/>
      <c r="M564" s="15"/>
      <c r="N564" s="15"/>
      <c r="O564" s="15"/>
      <c r="P564" s="15"/>
      <c r="Q564" s="15"/>
      <c r="R564" s="15"/>
      <c r="S564" s="15"/>
    </row>
    <row r="565" spans="2:19" x14ac:dyDescent="0.3">
      <c r="B565" s="53">
        <v>2020</v>
      </c>
      <c r="C565" s="15" t="s">
        <v>112</v>
      </c>
      <c r="D565" s="15" t="s">
        <v>111</v>
      </c>
      <c r="E565" s="15">
        <v>2017</v>
      </c>
      <c r="F565" s="15" t="s">
        <v>94</v>
      </c>
      <c r="G565" s="15">
        <v>5</v>
      </c>
      <c r="H565" s="51">
        <v>1538</v>
      </c>
      <c r="I565" s="50">
        <f t="shared" si="29"/>
        <v>0</v>
      </c>
      <c r="J565" s="50">
        <f t="shared" si="30"/>
        <v>0</v>
      </c>
      <c r="K565" s="50">
        <f t="shared" si="31"/>
        <v>1538</v>
      </c>
      <c r="L565" s="15"/>
      <c r="M565" s="15"/>
      <c r="N565" s="15"/>
      <c r="O565" s="15"/>
      <c r="P565" s="15"/>
      <c r="Q565" s="15"/>
      <c r="R565" s="15"/>
      <c r="S565" s="15"/>
    </row>
    <row r="566" spans="2:19" x14ac:dyDescent="0.3">
      <c r="B566" s="53">
        <v>2020</v>
      </c>
      <c r="C566" s="15" t="s">
        <v>110</v>
      </c>
      <c r="D566" s="15" t="s">
        <v>109</v>
      </c>
      <c r="E566" s="15">
        <v>2019</v>
      </c>
      <c r="F566" s="15" t="s">
        <v>99</v>
      </c>
      <c r="G566" s="15">
        <v>4</v>
      </c>
      <c r="H566" s="51">
        <v>72</v>
      </c>
      <c r="I566" s="50">
        <f t="shared" si="29"/>
        <v>0</v>
      </c>
      <c r="J566" s="50">
        <f t="shared" si="30"/>
        <v>72</v>
      </c>
      <c r="K566" s="50">
        <f t="shared" si="31"/>
        <v>0</v>
      </c>
      <c r="L566" s="15"/>
      <c r="M566" s="15"/>
      <c r="N566" s="15"/>
      <c r="O566" s="15"/>
      <c r="P566" s="15"/>
      <c r="Q566" s="15"/>
      <c r="R566" s="15"/>
      <c r="S566" s="15"/>
    </row>
    <row r="567" spans="2:19" x14ac:dyDescent="0.3">
      <c r="B567" s="53">
        <v>2020</v>
      </c>
      <c r="C567" s="15" t="s">
        <v>108</v>
      </c>
      <c r="D567" s="15" t="s">
        <v>107</v>
      </c>
      <c r="E567" s="15">
        <v>2019</v>
      </c>
      <c r="F567" s="15" t="s">
        <v>101</v>
      </c>
      <c r="G567" s="15">
        <v>5</v>
      </c>
      <c r="H567" s="51">
        <v>1104</v>
      </c>
      <c r="I567" s="50">
        <f t="shared" si="29"/>
        <v>0</v>
      </c>
      <c r="J567" s="50">
        <f t="shared" si="30"/>
        <v>0</v>
      </c>
      <c r="K567" s="50">
        <f t="shared" si="31"/>
        <v>1104</v>
      </c>
      <c r="L567" s="15"/>
      <c r="M567" s="15"/>
      <c r="N567" s="15"/>
      <c r="O567" s="15"/>
      <c r="P567" s="15"/>
      <c r="Q567" s="15"/>
      <c r="R567" s="15"/>
      <c r="S567" s="15"/>
    </row>
    <row r="568" spans="2:19" x14ac:dyDescent="0.3">
      <c r="B568" s="53">
        <v>2020</v>
      </c>
      <c r="C568" s="15" t="s">
        <v>106</v>
      </c>
      <c r="D568" s="15" t="s">
        <v>105</v>
      </c>
      <c r="E568" s="15">
        <v>2016</v>
      </c>
      <c r="F568" s="15" t="s">
        <v>82</v>
      </c>
      <c r="G568" s="15">
        <v>5</v>
      </c>
      <c r="H568" s="51">
        <v>368</v>
      </c>
      <c r="I568" s="50">
        <f t="shared" si="29"/>
        <v>0</v>
      </c>
      <c r="J568" s="50">
        <f t="shared" si="30"/>
        <v>0</v>
      </c>
      <c r="K568" s="50">
        <f t="shared" si="31"/>
        <v>368</v>
      </c>
      <c r="L568" s="15"/>
      <c r="M568" s="15"/>
      <c r="N568" s="15"/>
      <c r="O568" s="15"/>
      <c r="P568" s="15"/>
      <c r="Q568" s="15"/>
      <c r="R568" s="15"/>
      <c r="S568" s="15"/>
    </row>
    <row r="569" spans="2:19" x14ac:dyDescent="0.3">
      <c r="B569" s="53">
        <v>2020</v>
      </c>
      <c r="C569" s="15" t="s">
        <v>104</v>
      </c>
      <c r="D569" s="15" t="s">
        <v>103</v>
      </c>
      <c r="E569" s="15">
        <v>2018</v>
      </c>
      <c r="F569" s="15" t="s">
        <v>77</v>
      </c>
      <c r="G569" s="15">
        <v>5</v>
      </c>
      <c r="H569" s="51">
        <v>8</v>
      </c>
      <c r="I569" s="50">
        <f t="shared" si="29"/>
        <v>0</v>
      </c>
      <c r="J569" s="50">
        <f t="shared" si="30"/>
        <v>0</v>
      </c>
      <c r="K569" s="50">
        <f t="shared" si="31"/>
        <v>8</v>
      </c>
      <c r="L569" s="15"/>
      <c r="M569" s="15"/>
      <c r="N569" s="15"/>
      <c r="O569" s="15"/>
      <c r="P569" s="15"/>
      <c r="Q569" s="15"/>
      <c r="R569" s="15"/>
      <c r="S569" s="15"/>
    </row>
    <row r="570" spans="2:19" x14ac:dyDescent="0.3">
      <c r="B570" s="53">
        <v>2020</v>
      </c>
      <c r="C570" s="15" t="s">
        <v>102</v>
      </c>
      <c r="D570" s="15" t="s">
        <v>88</v>
      </c>
      <c r="E570" s="15">
        <v>2015</v>
      </c>
      <c r="F570" s="15" t="s">
        <v>101</v>
      </c>
      <c r="G570" s="15">
        <v>5</v>
      </c>
      <c r="H570" s="51">
        <v>48</v>
      </c>
      <c r="I570" s="50">
        <f t="shared" si="29"/>
        <v>0</v>
      </c>
      <c r="J570" s="50">
        <f t="shared" si="30"/>
        <v>0</v>
      </c>
      <c r="K570" s="50">
        <f t="shared" si="31"/>
        <v>48</v>
      </c>
      <c r="L570" s="15"/>
      <c r="M570" s="15"/>
      <c r="N570" s="15"/>
      <c r="O570" s="15"/>
      <c r="P570" s="15"/>
      <c r="Q570" s="15"/>
      <c r="R570" s="15"/>
      <c r="S570" s="15"/>
    </row>
    <row r="571" spans="2:19" x14ac:dyDescent="0.3">
      <c r="B571" s="53">
        <v>2020</v>
      </c>
      <c r="C571" s="15" t="s">
        <v>100</v>
      </c>
      <c r="D571" s="15" t="s">
        <v>88</v>
      </c>
      <c r="E571" s="15">
        <v>2013</v>
      </c>
      <c r="F571" s="15" t="s">
        <v>99</v>
      </c>
      <c r="G571" s="15">
        <v>4</v>
      </c>
      <c r="H571" s="51"/>
      <c r="I571" s="50">
        <f t="shared" si="29"/>
        <v>0</v>
      </c>
      <c r="J571" s="50">
        <f t="shared" si="30"/>
        <v>0</v>
      </c>
      <c r="K571" s="50">
        <f t="shared" si="31"/>
        <v>0</v>
      </c>
      <c r="L571" s="15"/>
      <c r="M571" s="15"/>
      <c r="N571" s="15"/>
      <c r="O571" s="15"/>
      <c r="P571" s="15"/>
      <c r="Q571" s="15"/>
      <c r="R571" s="15"/>
      <c r="S571" s="15"/>
    </row>
    <row r="572" spans="2:19" x14ac:dyDescent="0.3">
      <c r="B572" s="53">
        <v>2020</v>
      </c>
      <c r="C572" s="15" t="s">
        <v>98</v>
      </c>
      <c r="D572" s="15" t="s">
        <v>97</v>
      </c>
      <c r="E572" s="15">
        <v>2017</v>
      </c>
      <c r="F572" s="15" t="s">
        <v>82</v>
      </c>
      <c r="G572" s="15">
        <v>5</v>
      </c>
      <c r="H572" s="51">
        <v>883</v>
      </c>
      <c r="I572" s="50">
        <f t="shared" si="29"/>
        <v>0</v>
      </c>
      <c r="J572" s="50">
        <f t="shared" si="30"/>
        <v>0</v>
      </c>
      <c r="K572" s="50">
        <f t="shared" si="31"/>
        <v>883</v>
      </c>
      <c r="L572" s="15"/>
      <c r="M572" s="15"/>
      <c r="N572" s="15"/>
      <c r="O572" s="15"/>
      <c r="P572" s="15"/>
      <c r="Q572" s="15"/>
      <c r="R572" s="15"/>
      <c r="S572" s="15"/>
    </row>
    <row r="573" spans="2:19" x14ac:dyDescent="0.3">
      <c r="B573" s="53">
        <v>2020</v>
      </c>
      <c r="C573" s="15" t="s">
        <v>96</v>
      </c>
      <c r="D573" s="15" t="s">
        <v>95</v>
      </c>
      <c r="E573" s="15">
        <v>2019</v>
      </c>
      <c r="F573" s="15" t="s">
        <v>94</v>
      </c>
      <c r="G573" s="15">
        <v>3</v>
      </c>
      <c r="H573" s="51">
        <v>194</v>
      </c>
      <c r="I573" s="50">
        <f t="shared" si="29"/>
        <v>194</v>
      </c>
      <c r="J573" s="50">
        <f t="shared" si="30"/>
        <v>0</v>
      </c>
      <c r="K573" s="50">
        <f t="shared" si="31"/>
        <v>0</v>
      </c>
      <c r="L573" s="15"/>
      <c r="M573" s="15"/>
      <c r="N573" s="15"/>
      <c r="O573" s="15"/>
      <c r="P573" s="15"/>
      <c r="Q573" s="15"/>
      <c r="R573" s="15"/>
      <c r="S573" s="15"/>
    </row>
    <row r="574" spans="2:19" x14ac:dyDescent="0.3">
      <c r="B574" s="53">
        <v>2020</v>
      </c>
      <c r="C574" s="15" t="s">
        <v>93</v>
      </c>
      <c r="D574" s="15" t="s">
        <v>92</v>
      </c>
      <c r="E574" s="15">
        <v>2018</v>
      </c>
      <c r="F574" s="15" t="s">
        <v>90</v>
      </c>
      <c r="G574" s="15">
        <v>5</v>
      </c>
      <c r="H574" s="51"/>
      <c r="I574" s="50">
        <f t="shared" si="29"/>
        <v>0</v>
      </c>
      <c r="J574" s="50">
        <f t="shared" si="30"/>
        <v>0</v>
      </c>
      <c r="K574" s="50">
        <f t="shared" si="31"/>
        <v>0</v>
      </c>
      <c r="L574" s="15"/>
      <c r="M574" s="15"/>
      <c r="N574" s="15"/>
      <c r="O574" s="15"/>
      <c r="P574" s="15"/>
      <c r="Q574" s="15"/>
      <c r="R574" s="15"/>
      <c r="S574" s="15"/>
    </row>
    <row r="575" spans="2:19" x14ac:dyDescent="0.3">
      <c r="B575" s="53">
        <v>2020</v>
      </c>
      <c r="C575" s="15" t="s">
        <v>91</v>
      </c>
      <c r="D575" s="15" t="s">
        <v>88</v>
      </c>
      <c r="E575" s="15">
        <v>2018</v>
      </c>
      <c r="F575" s="15" t="s">
        <v>90</v>
      </c>
      <c r="G575" s="15">
        <v>5</v>
      </c>
      <c r="H575" s="51">
        <v>697</v>
      </c>
      <c r="I575" s="50">
        <f t="shared" si="29"/>
        <v>0</v>
      </c>
      <c r="J575" s="50">
        <f t="shared" si="30"/>
        <v>0</v>
      </c>
      <c r="K575" s="50">
        <f t="shared" si="31"/>
        <v>697</v>
      </c>
      <c r="L575" s="15"/>
      <c r="M575" s="15"/>
      <c r="N575" s="15"/>
      <c r="O575" s="15"/>
      <c r="P575" s="15"/>
      <c r="Q575" s="15"/>
      <c r="R575" s="15"/>
      <c r="S575" s="15"/>
    </row>
    <row r="576" spans="2:19" x14ac:dyDescent="0.3">
      <c r="B576" s="53">
        <v>2020</v>
      </c>
      <c r="C576" s="15" t="s">
        <v>89</v>
      </c>
      <c r="D576" s="15" t="s">
        <v>88</v>
      </c>
      <c r="E576" s="15">
        <v>2017</v>
      </c>
      <c r="F576" s="15" t="s">
        <v>85</v>
      </c>
      <c r="G576" s="15">
        <v>5</v>
      </c>
      <c r="H576" s="51">
        <v>181</v>
      </c>
      <c r="I576" s="50">
        <f t="shared" si="29"/>
        <v>0</v>
      </c>
      <c r="J576" s="50">
        <f t="shared" si="30"/>
        <v>0</v>
      </c>
      <c r="K576" s="50">
        <f t="shared" si="31"/>
        <v>181</v>
      </c>
      <c r="L576" s="15"/>
      <c r="M576" s="15"/>
      <c r="N576" s="15"/>
      <c r="O576" s="15"/>
      <c r="P576" s="15"/>
      <c r="Q576" s="15"/>
      <c r="R576" s="15"/>
      <c r="S576" s="15"/>
    </row>
    <row r="577" spans="2:19" x14ac:dyDescent="0.3">
      <c r="B577" s="53">
        <v>2020</v>
      </c>
      <c r="C577" s="15" t="s">
        <v>87</v>
      </c>
      <c r="D577" s="15" t="s">
        <v>86</v>
      </c>
      <c r="E577" s="15">
        <v>2017</v>
      </c>
      <c r="F577" s="15" t="s">
        <v>85</v>
      </c>
      <c r="G577" s="15">
        <v>5</v>
      </c>
      <c r="H577" s="51"/>
      <c r="I577" s="50">
        <f t="shared" si="29"/>
        <v>0</v>
      </c>
      <c r="J577" s="50">
        <f t="shared" si="30"/>
        <v>0</v>
      </c>
      <c r="K577" s="50">
        <f t="shared" si="31"/>
        <v>0</v>
      </c>
      <c r="L577" s="15"/>
      <c r="M577" s="15"/>
      <c r="N577" s="15"/>
      <c r="O577" s="15"/>
      <c r="P577" s="15"/>
      <c r="Q577" s="15"/>
      <c r="R577" s="15"/>
      <c r="S577" s="15"/>
    </row>
    <row r="578" spans="2:19" x14ac:dyDescent="0.3">
      <c r="B578" s="53">
        <v>2020</v>
      </c>
      <c r="C578" s="15" t="s">
        <v>84</v>
      </c>
      <c r="D578" s="15" t="s">
        <v>83</v>
      </c>
      <c r="E578" s="15">
        <v>2018</v>
      </c>
      <c r="F578" s="15" t="s">
        <v>82</v>
      </c>
      <c r="G578" s="15">
        <v>5</v>
      </c>
      <c r="H578" s="51">
        <v>2015</v>
      </c>
      <c r="I578" s="50">
        <f t="shared" si="29"/>
        <v>0</v>
      </c>
      <c r="J578" s="50">
        <f t="shared" si="30"/>
        <v>0</v>
      </c>
      <c r="K578" s="50">
        <f t="shared" si="31"/>
        <v>2015</v>
      </c>
      <c r="L578" s="15"/>
      <c r="M578" s="15"/>
      <c r="N578" s="15"/>
      <c r="O578" s="15"/>
      <c r="P578" s="15"/>
      <c r="Q578" s="15"/>
      <c r="R578" s="15"/>
      <c r="S578" s="15"/>
    </row>
    <row r="579" spans="2:19" x14ac:dyDescent="0.3">
      <c r="B579" s="53">
        <v>2020</v>
      </c>
      <c r="C579" s="15" t="s">
        <v>81</v>
      </c>
      <c r="D579" s="15" t="s">
        <v>80</v>
      </c>
      <c r="E579" s="15">
        <v>2017</v>
      </c>
      <c r="F579" s="15" t="s">
        <v>77</v>
      </c>
      <c r="G579" s="15">
        <v>5</v>
      </c>
      <c r="H579" s="51">
        <v>943</v>
      </c>
      <c r="I579" s="50">
        <f t="shared" si="29"/>
        <v>0</v>
      </c>
      <c r="J579" s="50">
        <f t="shared" si="30"/>
        <v>0</v>
      </c>
      <c r="K579" s="50">
        <f t="shared" si="31"/>
        <v>943</v>
      </c>
      <c r="L579" s="15"/>
      <c r="M579" s="15"/>
      <c r="N579" s="15"/>
      <c r="O579" s="15"/>
      <c r="P579" s="15"/>
      <c r="Q579" s="15"/>
      <c r="R579" s="15"/>
      <c r="S579" s="15"/>
    </row>
    <row r="580" spans="2:19" x14ac:dyDescent="0.3">
      <c r="B580" s="53">
        <v>2020</v>
      </c>
      <c r="C580" s="15" t="s">
        <v>79</v>
      </c>
      <c r="D580" s="15" t="s">
        <v>78</v>
      </c>
      <c r="E580" s="15">
        <v>2015</v>
      </c>
      <c r="F580" s="15" t="s">
        <v>77</v>
      </c>
      <c r="G580" s="15">
        <v>5</v>
      </c>
      <c r="H580" s="51">
        <v>171</v>
      </c>
      <c r="I580" s="50">
        <f t="shared" si="29"/>
        <v>0</v>
      </c>
      <c r="J580" s="50">
        <f t="shared" si="30"/>
        <v>0</v>
      </c>
      <c r="K580" s="50">
        <f t="shared" si="31"/>
        <v>171</v>
      </c>
      <c r="L580" s="15"/>
      <c r="M580" s="15"/>
      <c r="N580" s="15"/>
      <c r="O580" s="15"/>
      <c r="P580" s="15"/>
      <c r="Q580" s="15"/>
      <c r="R580" s="15"/>
      <c r="S580" s="15"/>
    </row>
    <row r="581" spans="2:19" x14ac:dyDescent="0.3">
      <c r="B581" s="53">
        <v>2020</v>
      </c>
      <c r="C581" s="52" t="s">
        <v>47</v>
      </c>
      <c r="D581" s="52" t="s">
        <v>47</v>
      </c>
      <c r="E581" s="15" t="s">
        <v>47</v>
      </c>
      <c r="F581" s="15" t="s">
        <v>47</v>
      </c>
      <c r="G581" s="15" t="s">
        <v>76</v>
      </c>
      <c r="H581" s="51">
        <v>20547</v>
      </c>
      <c r="I581" s="50">
        <f t="shared" si="29"/>
        <v>0</v>
      </c>
      <c r="J581" s="50">
        <f t="shared" si="30"/>
        <v>0</v>
      </c>
      <c r="K581" s="50">
        <f t="shared" si="31"/>
        <v>0</v>
      </c>
      <c r="L581" s="15"/>
      <c r="M581" s="15"/>
      <c r="N581" s="15"/>
      <c r="O581" s="15"/>
      <c r="P581" s="15"/>
      <c r="Q581" s="15"/>
      <c r="R581" s="15"/>
      <c r="S581" s="15"/>
    </row>
    <row r="582" spans="2:19" x14ac:dyDescent="0.3">
      <c r="B582" s="13">
        <v>2020</v>
      </c>
      <c r="C582" s="14" t="s">
        <v>33</v>
      </c>
      <c r="D582" s="49" t="s">
        <v>47</v>
      </c>
      <c r="E582" s="49" t="s">
        <v>47</v>
      </c>
      <c r="F582" s="49" t="s">
        <v>47</v>
      </c>
      <c r="G582" s="49" t="s">
        <v>47</v>
      </c>
      <c r="H582" s="48">
        <f>SUM(H294:H580)</f>
        <v>123023</v>
      </c>
      <c r="I582" s="16">
        <f>SUM(I294:I580)</f>
        <v>9025</v>
      </c>
      <c r="J582" s="16">
        <f t="shared" ref="J582:K582" si="32">SUM(J294:J580)</f>
        <v>19669</v>
      </c>
      <c r="K582" s="16">
        <f t="shared" si="32"/>
        <v>94329</v>
      </c>
      <c r="L582" s="47">
        <f>SUM(J582:K582)/$H582</f>
        <v>0.92663973403347344</v>
      </c>
      <c r="M582" s="46">
        <f>K582/$H582</f>
        <v>0.76675906131373806</v>
      </c>
      <c r="N582" s="15"/>
      <c r="O582" s="15"/>
      <c r="P582" s="15"/>
      <c r="Q582" s="15"/>
      <c r="R582" s="15"/>
      <c r="S582" s="15"/>
    </row>
    <row r="583" spans="2:19" x14ac:dyDescent="0.3">
      <c r="B583" s="13">
        <v>2020</v>
      </c>
      <c r="C583" s="14" t="s">
        <v>34</v>
      </c>
      <c r="D583" s="49" t="s">
        <v>47</v>
      </c>
      <c r="E583" s="49" t="s">
        <v>47</v>
      </c>
      <c r="F583" s="49" t="s">
        <v>47</v>
      </c>
      <c r="G583" s="49" t="s">
        <v>47</v>
      </c>
      <c r="H583" s="48">
        <f>SUM(H294:H581)</f>
        <v>143570</v>
      </c>
      <c r="I583" s="16">
        <f>SUM(I294:I580)</f>
        <v>9025</v>
      </c>
      <c r="J583" s="16">
        <f t="shared" ref="J583:K583" si="33">SUM(J294:J580)</f>
        <v>19669</v>
      </c>
      <c r="K583" s="16">
        <f t="shared" si="33"/>
        <v>94329</v>
      </c>
      <c r="L583" s="47">
        <f>SUM(J583:K583)/$H583</f>
        <v>0.79402382113254855</v>
      </c>
      <c r="M583" s="46">
        <f>K583/$H583</f>
        <v>0.65702444800445781</v>
      </c>
      <c r="N583" s="16"/>
      <c r="O583" s="16"/>
      <c r="P583" s="16"/>
      <c r="Q583" s="16"/>
      <c r="R583" s="16"/>
      <c r="S583" s="16"/>
    </row>
    <row r="585" spans="2:19" x14ac:dyDescent="0.3">
      <c r="B585" s="21" t="s">
        <v>35</v>
      </c>
      <c r="C585" s="22"/>
      <c r="D585" s="23"/>
    </row>
    <row r="586" spans="2:19" x14ac:dyDescent="0.3">
      <c r="B586" s="21"/>
      <c r="C586" s="22"/>
      <c r="D586" s="23"/>
    </row>
    <row r="587" spans="2:19" x14ac:dyDescent="0.3">
      <c r="B587" s="24"/>
      <c r="C587" s="22" t="s">
        <v>36</v>
      </c>
      <c r="D587" s="25" t="s">
        <v>37</v>
      </c>
    </row>
    <row r="588" spans="2:19" x14ac:dyDescent="0.3">
      <c r="B588" s="45"/>
      <c r="C588" s="22" t="s">
        <v>75</v>
      </c>
      <c r="D588" s="25" t="s">
        <v>74</v>
      </c>
    </row>
    <row r="590" spans="2:19" x14ac:dyDescent="0.3">
      <c r="B590" s="22" t="s">
        <v>25</v>
      </c>
      <c r="C590" s="22" t="s">
        <v>38</v>
      </c>
    </row>
    <row r="591" spans="2:19" x14ac:dyDescent="0.3">
      <c r="B591" s="22" t="s">
        <v>26</v>
      </c>
      <c r="C591" s="22" t="s">
        <v>39</v>
      </c>
    </row>
    <row r="592" spans="2:19" x14ac:dyDescent="0.3">
      <c r="B592" s="22" t="s">
        <v>28</v>
      </c>
      <c r="C592" s="22" t="s">
        <v>40</v>
      </c>
    </row>
    <row r="593" spans="2:3" x14ac:dyDescent="0.3">
      <c r="B593" s="22" t="s">
        <v>29</v>
      </c>
      <c r="C593" s="22" t="s">
        <v>41</v>
      </c>
    </row>
    <row r="594" spans="2:3" x14ac:dyDescent="0.3">
      <c r="B594" s="22" t="s">
        <v>30</v>
      </c>
      <c r="C594" s="22" t="s">
        <v>42</v>
      </c>
    </row>
    <row r="595" spans="2:3" x14ac:dyDescent="0.3">
      <c r="B595" s="22" t="s">
        <v>31</v>
      </c>
      <c r="C595" s="22" t="s">
        <v>43</v>
      </c>
    </row>
    <row r="596" spans="2:3" x14ac:dyDescent="0.3">
      <c r="B596" s="22" t="s">
        <v>32</v>
      </c>
      <c r="C596" s="22" t="s">
        <v>44</v>
      </c>
    </row>
  </sheetData>
  <sheetProtection sheet="1" autoFilter="0"/>
  <autoFilter ref="B3:S583" xr:uid="{00000000-0009-0000-0000-000009000000}"/>
  <pageMargins left="0.7" right="0.7" top="0.75" bottom="0.75" header="0.3" footer="0.3"/>
  <pageSetup paperSize="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F0106-5407-4E78-B389-D695764B1204}">
  <dimension ref="A2:S25"/>
  <sheetViews>
    <sheetView topLeftCell="A16" zoomScale="75" zoomScaleNormal="75" workbookViewId="0">
      <pane xSplit="1" topLeftCell="B1" activePane="topRight" state="frozen"/>
      <selection activeCell="C35" sqref="C35"/>
      <selection pane="topRight" activeCell="C35" sqref="C35"/>
    </sheetView>
  </sheetViews>
  <sheetFormatPr defaultColWidth="9.109375" defaultRowHeight="15.6" x14ac:dyDescent="0.3"/>
  <cols>
    <col min="1" max="1" width="80.88671875" style="36" customWidth="1"/>
    <col min="2" max="2" width="56.44140625" style="27" customWidth="1"/>
    <col min="3" max="3" width="11.5546875" style="27" customWidth="1"/>
    <col min="4" max="4" width="45.6640625" style="27" customWidth="1"/>
    <col min="5" max="5" width="11.6640625" style="27" customWidth="1"/>
    <col min="6" max="6" width="45.6640625" style="27" customWidth="1"/>
    <col min="7" max="7" width="11.6640625" style="27" customWidth="1"/>
    <col min="8" max="8" width="45.6640625" style="27" customWidth="1"/>
    <col min="9" max="9" width="11.6640625" style="27" customWidth="1"/>
    <col min="10" max="10" width="45.6640625" style="27" customWidth="1"/>
    <col min="11" max="11" width="11.6640625" style="27" customWidth="1"/>
    <col min="12" max="12" width="45.6640625" style="27" customWidth="1"/>
    <col min="13" max="13" width="11.6640625" style="27" customWidth="1"/>
    <col min="14" max="14" width="45.6640625" style="27" customWidth="1"/>
    <col min="15" max="15" width="11.88671875" style="27" customWidth="1"/>
    <col min="16" max="16" width="45.6640625" style="27" customWidth="1"/>
    <col min="17" max="17" width="11.6640625" style="27" customWidth="1"/>
    <col min="18" max="18" width="9.109375" style="27"/>
    <col min="19" max="19" width="80.88671875" style="36" bestFit="1" customWidth="1"/>
    <col min="20" max="20" width="47.33203125" style="27" customWidth="1"/>
    <col min="21" max="21" width="19.44140625" style="27" customWidth="1"/>
    <col min="22" max="16384" width="9.109375" style="27"/>
  </cols>
  <sheetData>
    <row r="2" spans="1:3" ht="20.399999999999999" x14ac:dyDescent="0.3">
      <c r="A2" s="38" t="s">
        <v>49</v>
      </c>
      <c r="B2" s="39"/>
      <c r="C2" s="40"/>
    </row>
    <row r="3" spans="1:3" x14ac:dyDescent="0.3">
      <c r="A3" s="41" t="s">
        <v>50</v>
      </c>
      <c r="B3" s="42"/>
      <c r="C3" s="43" t="s">
        <v>45</v>
      </c>
    </row>
    <row r="4" spans="1:3" ht="31.2" x14ac:dyDescent="0.3">
      <c r="A4" s="32" t="s">
        <v>51</v>
      </c>
      <c r="B4" s="31" t="s">
        <v>657</v>
      </c>
      <c r="C4" s="31"/>
    </row>
    <row r="5" spans="1:3" x14ac:dyDescent="0.3">
      <c r="A5" s="32" t="s">
        <v>53</v>
      </c>
      <c r="B5" s="31" t="s">
        <v>550</v>
      </c>
      <c r="C5" s="31"/>
    </row>
    <row r="6" spans="1:3" x14ac:dyDescent="0.3">
      <c r="A6" s="32" t="s">
        <v>46</v>
      </c>
      <c r="B6" s="5" t="s">
        <v>55</v>
      </c>
      <c r="C6" s="31"/>
    </row>
    <row r="7" spans="1:3" ht="7.5" customHeight="1" x14ac:dyDescent="0.3">
      <c r="A7" s="32"/>
      <c r="B7" s="5"/>
      <c r="C7" s="5"/>
    </row>
    <row r="8" spans="1:3" x14ac:dyDescent="0.3">
      <c r="A8" s="29" t="s">
        <v>56</v>
      </c>
      <c r="B8" s="40"/>
      <c r="C8" s="43" t="s">
        <v>45</v>
      </c>
    </row>
    <row r="9" spans="1:3" x14ac:dyDescent="0.3">
      <c r="A9" s="32" t="s">
        <v>57</v>
      </c>
      <c r="B9" s="31" t="s">
        <v>658</v>
      </c>
      <c r="C9" s="31"/>
    </row>
    <row r="10" spans="1:3" x14ac:dyDescent="0.3">
      <c r="A10" s="34" t="s">
        <v>59</v>
      </c>
      <c r="B10" s="31" t="s">
        <v>659</v>
      </c>
      <c r="C10" s="31"/>
    </row>
    <row r="11" spans="1:3" ht="409.6" customHeight="1" x14ac:dyDescent="0.3">
      <c r="A11" s="33" t="s">
        <v>61</v>
      </c>
      <c r="B11" s="31" t="s">
        <v>660</v>
      </c>
      <c r="C11" s="31"/>
    </row>
    <row r="12" spans="1:3" ht="109.2" x14ac:dyDescent="0.3">
      <c r="A12" s="33" t="s">
        <v>63</v>
      </c>
      <c r="B12" s="31" t="s">
        <v>661</v>
      </c>
      <c r="C12" s="31"/>
    </row>
    <row r="13" spans="1:3" x14ac:dyDescent="0.3">
      <c r="A13" s="34" t="s">
        <v>65</v>
      </c>
      <c r="B13" s="31" t="s">
        <v>662</v>
      </c>
      <c r="C13" s="31"/>
    </row>
    <row r="14" spans="1:3" x14ac:dyDescent="0.3">
      <c r="A14" s="34" t="s">
        <v>67</v>
      </c>
      <c r="B14" s="31" t="s">
        <v>663</v>
      </c>
      <c r="C14" s="31"/>
    </row>
    <row r="15" spans="1:3" x14ac:dyDescent="0.3">
      <c r="A15" s="35">
        <v>2019</v>
      </c>
      <c r="B15" s="73">
        <v>4.0051156882509875E-2</v>
      </c>
      <c r="C15" s="31"/>
    </row>
    <row r="16" spans="1:3" x14ac:dyDescent="0.3">
      <c r="A16" s="35">
        <v>2020</v>
      </c>
      <c r="B16" s="73">
        <v>2.8040881114420338E-2</v>
      </c>
      <c r="C16" s="31"/>
    </row>
    <row r="17" spans="1:3" ht="8.25" customHeight="1" x14ac:dyDescent="0.3">
      <c r="A17" s="32"/>
      <c r="B17" s="5"/>
      <c r="C17" s="5"/>
    </row>
    <row r="18" spans="1:3" x14ac:dyDescent="0.3">
      <c r="A18" s="29" t="s">
        <v>68</v>
      </c>
      <c r="B18" s="40"/>
      <c r="C18" s="43" t="s">
        <v>45</v>
      </c>
    </row>
    <row r="19" spans="1:3" x14ac:dyDescent="0.3">
      <c r="A19" s="32" t="s">
        <v>57</v>
      </c>
      <c r="B19" s="31"/>
      <c r="C19" s="31"/>
    </row>
    <row r="20" spans="1:3" x14ac:dyDescent="0.3">
      <c r="A20" s="34" t="s">
        <v>59</v>
      </c>
      <c r="B20" s="31"/>
      <c r="C20" s="31"/>
    </row>
    <row r="21" spans="1:3" x14ac:dyDescent="0.3">
      <c r="A21" s="32" t="s">
        <v>69</v>
      </c>
      <c r="B21" s="31"/>
      <c r="C21" s="31"/>
    </row>
    <row r="22" spans="1:3" x14ac:dyDescent="0.3">
      <c r="A22" s="32" t="s">
        <v>70</v>
      </c>
      <c r="B22" s="31"/>
      <c r="C22" s="31"/>
    </row>
    <row r="23" spans="1:3" x14ac:dyDescent="0.3">
      <c r="A23" s="32" t="s">
        <v>71</v>
      </c>
      <c r="B23" s="31"/>
      <c r="C23" s="31"/>
    </row>
    <row r="24" spans="1:3" ht="15" customHeight="1" x14ac:dyDescent="0.3">
      <c r="A24" s="30" t="s">
        <v>72</v>
      </c>
      <c r="B24" s="31"/>
      <c r="C24" s="31"/>
    </row>
    <row r="25" spans="1:3" x14ac:dyDescent="0.3">
      <c r="A25" s="32" t="s">
        <v>73</v>
      </c>
      <c r="B25" s="31"/>
      <c r="C25" s="31"/>
    </row>
  </sheetData>
  <dataValidations count="1">
    <dataValidation type="list" allowBlank="1" showInputMessage="1" showErrorMessage="1" sqref="B6" xr:uid="{8A1E7A0A-6479-4D1E-B883-A38EDD86E308}">
      <formula1>"Please select, Roadside observations by researchers, Automated measurements, Self-reported behaviour, Observations/measurements by the police, Analysis of video images, Analysis of existing databases, Other (please specify)"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63F86-3B73-4646-8CB3-A78B31227324}">
  <dimension ref="B1:S596"/>
  <sheetViews>
    <sheetView zoomScale="85" zoomScaleNormal="85" workbookViewId="0">
      <pane xSplit="7" ySplit="3" topLeftCell="K283" activePane="bottomRight" state="frozen"/>
      <selection activeCell="T14" sqref="T14"/>
      <selection pane="topRight" activeCell="T14" sqref="T14"/>
      <selection pane="bottomLeft" activeCell="T14" sqref="T14"/>
      <selection pane="bottomRight" activeCell="K299" sqref="K299"/>
    </sheetView>
  </sheetViews>
  <sheetFormatPr defaultColWidth="9.109375" defaultRowHeight="15.6" x14ac:dyDescent="0.3"/>
  <cols>
    <col min="1" max="1" width="5.6640625" style="27" customWidth="1"/>
    <col min="2" max="2" width="26.44140625" style="26" customWidth="1"/>
    <col min="3" max="3" width="48" style="27" customWidth="1"/>
    <col min="4" max="5" width="22" style="27" customWidth="1"/>
    <col min="6" max="6" width="31.109375" style="27" customWidth="1"/>
    <col min="7" max="7" width="22" style="27" customWidth="1"/>
    <col min="8" max="8" width="47.6640625" style="27" customWidth="1"/>
    <col min="9" max="9" width="39.5546875" style="27" customWidth="1"/>
    <col min="10" max="11" width="33.88671875" style="27" customWidth="1"/>
    <col min="12" max="13" width="36.33203125" style="27" customWidth="1"/>
    <col min="14" max="14" width="29.109375" style="27" customWidth="1"/>
    <col min="15" max="15" width="22.44140625" style="27" customWidth="1"/>
    <col min="16" max="16" width="22.5546875" style="27" customWidth="1"/>
    <col min="17" max="17" width="22.44140625" style="27" customWidth="1"/>
    <col min="18" max="18" width="22.5546875" style="27" customWidth="1"/>
    <col min="19" max="19" width="22.44140625" style="27" customWidth="1"/>
    <col min="20" max="16384" width="9.109375" style="27"/>
  </cols>
  <sheetData>
    <row r="1" spans="2:19" ht="20.399999999999999" x14ac:dyDescent="0.35">
      <c r="B1" s="57" t="s">
        <v>15</v>
      </c>
    </row>
    <row r="2" spans="2:19" ht="20.399999999999999" x14ac:dyDescent="0.35">
      <c r="B2" s="4"/>
      <c r="C2" s="5"/>
      <c r="D2" s="5"/>
      <c r="E2" s="5"/>
      <c r="F2" s="5"/>
      <c r="G2" s="5"/>
      <c r="H2" s="5"/>
      <c r="I2" s="5"/>
      <c r="J2" s="6" t="s">
        <v>17</v>
      </c>
      <c r="K2" s="6"/>
      <c r="L2" s="6"/>
      <c r="M2" s="6"/>
      <c r="N2" s="6" t="s">
        <v>18</v>
      </c>
      <c r="O2" s="6"/>
      <c r="P2" s="6"/>
      <c r="Q2" s="6"/>
      <c r="R2" s="6"/>
      <c r="S2" s="6"/>
    </row>
    <row r="3" spans="2:19" x14ac:dyDescent="0.3">
      <c r="B3" s="56" t="s">
        <v>19</v>
      </c>
      <c r="C3" s="55" t="s">
        <v>20</v>
      </c>
      <c r="D3" s="55" t="s">
        <v>527</v>
      </c>
      <c r="E3" s="55" t="s">
        <v>526</v>
      </c>
      <c r="F3" s="55" t="s">
        <v>525</v>
      </c>
      <c r="G3" s="55" t="s">
        <v>524</v>
      </c>
      <c r="H3" s="55" t="s">
        <v>523</v>
      </c>
      <c r="I3" s="54" t="s">
        <v>22</v>
      </c>
      <c r="J3" s="54" t="s">
        <v>23</v>
      </c>
      <c r="K3" s="54" t="s">
        <v>24</v>
      </c>
      <c r="L3" s="54" t="s">
        <v>25</v>
      </c>
      <c r="M3" s="54" t="s">
        <v>26</v>
      </c>
      <c r="N3" s="54" t="s">
        <v>27</v>
      </c>
      <c r="O3" s="54" t="s">
        <v>28</v>
      </c>
      <c r="P3" s="54" t="s">
        <v>29</v>
      </c>
      <c r="Q3" s="54" t="s">
        <v>30</v>
      </c>
      <c r="R3" s="54" t="s">
        <v>31</v>
      </c>
      <c r="S3" s="54" t="s">
        <v>32</v>
      </c>
    </row>
    <row r="4" spans="2:19" x14ac:dyDescent="0.3">
      <c r="B4" s="53">
        <v>2019</v>
      </c>
      <c r="C4" s="15" t="s">
        <v>522</v>
      </c>
      <c r="D4" s="15" t="s">
        <v>88</v>
      </c>
      <c r="E4" s="15">
        <v>2019</v>
      </c>
      <c r="F4" s="15" t="s">
        <v>82</v>
      </c>
      <c r="G4" s="15">
        <v>3</v>
      </c>
      <c r="H4" s="51">
        <v>0</v>
      </c>
      <c r="I4" s="50">
        <f t="shared" ref="I4:I67" si="0">IF(G4&lt;4,H4,0)</f>
        <v>0</v>
      </c>
      <c r="J4" s="50">
        <f t="shared" ref="J4:J67" si="1">IF(G4=4,H4,0)</f>
        <v>0</v>
      </c>
      <c r="K4" s="50">
        <f t="shared" ref="K4:K67" si="2">IF(G4=5,H4,0)</f>
        <v>0</v>
      </c>
      <c r="L4" s="15"/>
      <c r="M4" s="15"/>
      <c r="N4" s="15"/>
      <c r="O4" s="15"/>
      <c r="P4" s="15"/>
      <c r="Q4" s="15"/>
      <c r="R4" s="15"/>
      <c r="S4" s="15"/>
    </row>
    <row r="5" spans="2:19" x14ac:dyDescent="0.3">
      <c r="B5" s="53">
        <v>2019</v>
      </c>
      <c r="C5" s="15" t="s">
        <v>521</v>
      </c>
      <c r="D5" s="15" t="s">
        <v>88</v>
      </c>
      <c r="E5" s="15">
        <v>2016</v>
      </c>
      <c r="F5" s="15" t="s">
        <v>90</v>
      </c>
      <c r="G5" s="15">
        <v>5</v>
      </c>
      <c r="H5" s="51">
        <v>231</v>
      </c>
      <c r="I5" s="50">
        <f t="shared" si="0"/>
        <v>0</v>
      </c>
      <c r="J5" s="50">
        <f t="shared" si="1"/>
        <v>0</v>
      </c>
      <c r="K5" s="50">
        <f t="shared" si="2"/>
        <v>231</v>
      </c>
      <c r="L5" s="15"/>
      <c r="M5" s="15"/>
      <c r="N5" s="15"/>
      <c r="O5" s="15"/>
      <c r="P5" s="15"/>
      <c r="Q5" s="15"/>
      <c r="R5" s="15"/>
      <c r="S5" s="15"/>
    </row>
    <row r="6" spans="2:19" x14ac:dyDescent="0.3">
      <c r="B6" s="53">
        <v>2019</v>
      </c>
      <c r="C6" s="15" t="s">
        <v>520</v>
      </c>
      <c r="D6" s="15" t="s">
        <v>519</v>
      </c>
      <c r="E6" s="15">
        <v>2017</v>
      </c>
      <c r="F6" s="15" t="s">
        <v>117</v>
      </c>
      <c r="G6" s="15">
        <v>3</v>
      </c>
      <c r="H6" s="51">
        <v>530</v>
      </c>
      <c r="I6" s="50">
        <f t="shared" si="0"/>
        <v>530</v>
      </c>
      <c r="J6" s="50">
        <f t="shared" si="1"/>
        <v>0</v>
      </c>
      <c r="K6" s="50">
        <f t="shared" si="2"/>
        <v>0</v>
      </c>
      <c r="L6" s="15"/>
      <c r="M6" s="15"/>
      <c r="N6" s="15"/>
      <c r="O6" s="15"/>
      <c r="P6" s="15"/>
      <c r="Q6" s="15"/>
      <c r="R6" s="15"/>
      <c r="S6" s="15"/>
    </row>
    <row r="7" spans="2:19" x14ac:dyDescent="0.3">
      <c r="B7" s="53">
        <v>2019</v>
      </c>
      <c r="C7" s="15" t="s">
        <v>518</v>
      </c>
      <c r="D7" s="15" t="s">
        <v>517</v>
      </c>
      <c r="E7" s="15">
        <v>2017</v>
      </c>
      <c r="F7" s="15" t="s">
        <v>77</v>
      </c>
      <c r="G7" s="15">
        <v>5</v>
      </c>
      <c r="H7" s="51">
        <v>607</v>
      </c>
      <c r="I7" s="50">
        <f t="shared" si="0"/>
        <v>0</v>
      </c>
      <c r="J7" s="50">
        <f t="shared" si="1"/>
        <v>0</v>
      </c>
      <c r="K7" s="50">
        <f t="shared" si="2"/>
        <v>607</v>
      </c>
      <c r="L7" s="15"/>
      <c r="M7" s="15"/>
      <c r="N7" s="15"/>
      <c r="O7" s="15"/>
      <c r="P7" s="15"/>
      <c r="Q7" s="15"/>
      <c r="R7" s="15"/>
      <c r="S7" s="15"/>
    </row>
    <row r="8" spans="2:19" x14ac:dyDescent="0.3">
      <c r="B8" s="53">
        <v>2019</v>
      </c>
      <c r="C8" s="15" t="s">
        <v>516</v>
      </c>
      <c r="D8" s="15" t="s">
        <v>515</v>
      </c>
      <c r="E8" s="15">
        <v>2019</v>
      </c>
      <c r="F8" s="15" t="s">
        <v>94</v>
      </c>
      <c r="G8" s="15">
        <v>5</v>
      </c>
      <c r="H8" s="51">
        <v>1339</v>
      </c>
      <c r="I8" s="50">
        <f t="shared" si="0"/>
        <v>0</v>
      </c>
      <c r="J8" s="50">
        <f t="shared" si="1"/>
        <v>0</v>
      </c>
      <c r="K8" s="50">
        <f t="shared" si="2"/>
        <v>1339</v>
      </c>
      <c r="L8" s="15"/>
      <c r="M8" s="15"/>
      <c r="N8" s="15"/>
      <c r="O8" s="15"/>
      <c r="P8" s="15"/>
      <c r="Q8" s="15"/>
      <c r="R8" s="15"/>
      <c r="S8" s="15"/>
    </row>
    <row r="9" spans="2:19" x14ac:dyDescent="0.3">
      <c r="B9" s="53">
        <v>2019</v>
      </c>
      <c r="C9" s="15" t="s">
        <v>514</v>
      </c>
      <c r="D9" s="15" t="s">
        <v>513</v>
      </c>
      <c r="E9" s="15">
        <v>2020</v>
      </c>
      <c r="F9" s="15" t="s">
        <v>117</v>
      </c>
      <c r="G9" s="15">
        <v>5</v>
      </c>
      <c r="H9" s="51">
        <v>1613</v>
      </c>
      <c r="I9" s="50">
        <f t="shared" si="0"/>
        <v>0</v>
      </c>
      <c r="J9" s="50">
        <f t="shared" si="1"/>
        <v>0</v>
      </c>
      <c r="K9" s="50">
        <f t="shared" si="2"/>
        <v>1613</v>
      </c>
      <c r="L9" s="15"/>
      <c r="M9" s="15"/>
      <c r="N9" s="15"/>
      <c r="O9" s="15"/>
      <c r="P9" s="15"/>
      <c r="Q9" s="15"/>
      <c r="R9" s="15"/>
      <c r="S9" s="15"/>
    </row>
    <row r="10" spans="2:19" x14ac:dyDescent="0.3">
      <c r="B10" s="53">
        <v>2019</v>
      </c>
      <c r="C10" s="15" t="s">
        <v>512</v>
      </c>
      <c r="D10" s="15" t="s">
        <v>88</v>
      </c>
      <c r="E10" s="15">
        <v>2014</v>
      </c>
      <c r="F10" s="15" t="s">
        <v>117</v>
      </c>
      <c r="G10" s="15">
        <v>5</v>
      </c>
      <c r="H10" s="51">
        <v>0</v>
      </c>
      <c r="I10" s="50">
        <f t="shared" si="0"/>
        <v>0</v>
      </c>
      <c r="J10" s="50">
        <f t="shared" si="1"/>
        <v>0</v>
      </c>
      <c r="K10" s="50">
        <f t="shared" si="2"/>
        <v>0</v>
      </c>
      <c r="L10" s="15"/>
      <c r="M10" s="15"/>
      <c r="N10" s="15"/>
      <c r="O10" s="15"/>
      <c r="P10" s="15"/>
      <c r="Q10" s="15"/>
      <c r="R10" s="15"/>
      <c r="S10" s="15"/>
    </row>
    <row r="11" spans="2:19" x14ac:dyDescent="0.3">
      <c r="B11" s="53">
        <v>2019</v>
      </c>
      <c r="C11" s="15" t="s">
        <v>511</v>
      </c>
      <c r="D11" s="15" t="s">
        <v>88</v>
      </c>
      <c r="E11" s="15">
        <v>2015</v>
      </c>
      <c r="F11" s="15" t="s">
        <v>90</v>
      </c>
      <c r="G11" s="15">
        <v>5</v>
      </c>
      <c r="H11" s="51">
        <v>1745</v>
      </c>
      <c r="I11" s="50">
        <f t="shared" si="0"/>
        <v>0</v>
      </c>
      <c r="J11" s="50">
        <f t="shared" si="1"/>
        <v>0</v>
      </c>
      <c r="K11" s="50">
        <f t="shared" si="2"/>
        <v>1745</v>
      </c>
      <c r="L11" s="15"/>
      <c r="M11" s="15"/>
      <c r="N11" s="15"/>
      <c r="O11" s="15"/>
      <c r="P11" s="15"/>
      <c r="Q11" s="15"/>
      <c r="R11" s="15"/>
      <c r="S11" s="15"/>
    </row>
    <row r="12" spans="2:19" x14ac:dyDescent="0.3">
      <c r="B12" s="53">
        <v>2019</v>
      </c>
      <c r="C12" s="15" t="s">
        <v>510</v>
      </c>
      <c r="D12" s="15" t="s">
        <v>88</v>
      </c>
      <c r="E12" s="15">
        <v>2015</v>
      </c>
      <c r="F12" s="15" t="s">
        <v>90</v>
      </c>
      <c r="G12" s="15">
        <v>5</v>
      </c>
      <c r="H12" s="51">
        <v>432</v>
      </c>
      <c r="I12" s="50">
        <f t="shared" si="0"/>
        <v>0</v>
      </c>
      <c r="J12" s="50">
        <f t="shared" si="1"/>
        <v>0</v>
      </c>
      <c r="K12" s="50">
        <f t="shared" si="2"/>
        <v>432</v>
      </c>
      <c r="L12" s="15"/>
      <c r="M12" s="15"/>
      <c r="N12" s="15"/>
      <c r="O12" s="15"/>
      <c r="P12" s="15"/>
      <c r="Q12" s="15"/>
      <c r="R12" s="15"/>
      <c r="S12" s="15"/>
    </row>
    <row r="13" spans="2:19" x14ac:dyDescent="0.3">
      <c r="B13" s="53">
        <v>2019</v>
      </c>
      <c r="C13" s="15" t="s">
        <v>509</v>
      </c>
      <c r="D13" s="15" t="s">
        <v>508</v>
      </c>
      <c r="E13" s="15">
        <v>2018</v>
      </c>
      <c r="F13" s="15" t="s">
        <v>85</v>
      </c>
      <c r="G13" s="15">
        <v>5</v>
      </c>
      <c r="H13" s="51">
        <v>1815</v>
      </c>
      <c r="I13" s="50">
        <f t="shared" si="0"/>
        <v>0</v>
      </c>
      <c r="J13" s="50">
        <f t="shared" si="1"/>
        <v>0</v>
      </c>
      <c r="K13" s="50">
        <f t="shared" si="2"/>
        <v>1815</v>
      </c>
      <c r="L13" s="15"/>
      <c r="M13" s="15"/>
      <c r="N13" s="15"/>
      <c r="O13" s="15"/>
      <c r="P13" s="15"/>
      <c r="Q13" s="15"/>
      <c r="R13" s="15"/>
      <c r="S13" s="15"/>
    </row>
    <row r="14" spans="2:19" x14ac:dyDescent="0.3">
      <c r="B14" s="53">
        <v>2019</v>
      </c>
      <c r="C14" s="15" t="s">
        <v>507</v>
      </c>
      <c r="D14" s="15" t="s">
        <v>88</v>
      </c>
      <c r="E14" s="15">
        <v>2018</v>
      </c>
      <c r="F14" s="15" t="s">
        <v>85</v>
      </c>
      <c r="G14" s="15">
        <v>5</v>
      </c>
      <c r="H14" s="51">
        <v>108</v>
      </c>
      <c r="I14" s="50">
        <f t="shared" si="0"/>
        <v>0</v>
      </c>
      <c r="J14" s="50">
        <f t="shared" si="1"/>
        <v>0</v>
      </c>
      <c r="K14" s="50">
        <f t="shared" si="2"/>
        <v>108</v>
      </c>
      <c r="L14" s="15"/>
      <c r="M14" s="15"/>
      <c r="N14" s="15"/>
      <c r="O14" s="15"/>
      <c r="P14" s="15"/>
      <c r="Q14" s="15"/>
      <c r="R14" s="15"/>
      <c r="S14" s="15"/>
    </row>
    <row r="15" spans="2:19" x14ac:dyDescent="0.3">
      <c r="B15" s="53">
        <v>2019</v>
      </c>
      <c r="C15" s="15" t="s">
        <v>506</v>
      </c>
      <c r="D15" s="15" t="s">
        <v>505</v>
      </c>
      <c r="E15" s="15">
        <v>2019</v>
      </c>
      <c r="F15" s="15" t="s">
        <v>77</v>
      </c>
      <c r="G15" s="15">
        <v>5</v>
      </c>
      <c r="H15" s="51">
        <v>364</v>
      </c>
      <c r="I15" s="50">
        <f t="shared" si="0"/>
        <v>0</v>
      </c>
      <c r="J15" s="50">
        <f t="shared" si="1"/>
        <v>0</v>
      </c>
      <c r="K15" s="50">
        <f t="shared" si="2"/>
        <v>364</v>
      </c>
      <c r="L15" s="15"/>
      <c r="M15" s="15"/>
      <c r="N15" s="15"/>
      <c r="O15" s="15"/>
      <c r="P15" s="15"/>
      <c r="Q15" s="15"/>
      <c r="R15" s="15"/>
      <c r="S15" s="15"/>
    </row>
    <row r="16" spans="2:19" x14ac:dyDescent="0.3">
      <c r="B16" s="53">
        <v>2019</v>
      </c>
      <c r="C16" s="15" t="s">
        <v>504</v>
      </c>
      <c r="D16" s="15" t="s">
        <v>503</v>
      </c>
      <c r="E16" s="15">
        <v>2016</v>
      </c>
      <c r="F16" s="15" t="s">
        <v>82</v>
      </c>
      <c r="G16" s="15">
        <v>5</v>
      </c>
      <c r="H16" s="51">
        <v>930</v>
      </c>
      <c r="I16" s="50">
        <f t="shared" si="0"/>
        <v>0</v>
      </c>
      <c r="J16" s="50">
        <f t="shared" si="1"/>
        <v>0</v>
      </c>
      <c r="K16" s="50">
        <f t="shared" si="2"/>
        <v>930</v>
      </c>
      <c r="L16" s="15"/>
      <c r="M16" s="15"/>
      <c r="N16" s="15"/>
      <c r="O16" s="15"/>
      <c r="P16" s="15"/>
      <c r="Q16" s="15"/>
      <c r="R16" s="15"/>
      <c r="S16" s="15"/>
    </row>
    <row r="17" spans="2:19" x14ac:dyDescent="0.3">
      <c r="B17" s="53">
        <v>2019</v>
      </c>
      <c r="C17" s="15" t="s">
        <v>502</v>
      </c>
      <c r="D17" s="15" t="s">
        <v>501</v>
      </c>
      <c r="E17" s="15">
        <v>2018</v>
      </c>
      <c r="F17" s="15" t="s">
        <v>82</v>
      </c>
      <c r="G17" s="15">
        <v>5</v>
      </c>
      <c r="H17" s="51">
        <v>2345</v>
      </c>
      <c r="I17" s="50">
        <f t="shared" si="0"/>
        <v>0</v>
      </c>
      <c r="J17" s="50">
        <f t="shared" si="1"/>
        <v>0</v>
      </c>
      <c r="K17" s="50">
        <f t="shared" si="2"/>
        <v>2345</v>
      </c>
      <c r="L17" s="15"/>
      <c r="M17" s="15"/>
      <c r="N17" s="15"/>
      <c r="O17" s="15"/>
      <c r="P17" s="15"/>
      <c r="Q17" s="15"/>
      <c r="R17" s="15"/>
      <c r="S17" s="15"/>
    </row>
    <row r="18" spans="2:19" x14ac:dyDescent="0.3">
      <c r="B18" s="53">
        <v>2019</v>
      </c>
      <c r="C18" s="15" t="s">
        <v>500</v>
      </c>
      <c r="D18" s="15" t="s">
        <v>499</v>
      </c>
      <c r="E18" s="15">
        <v>2017</v>
      </c>
      <c r="F18" s="15" t="s">
        <v>77</v>
      </c>
      <c r="G18" s="15">
        <v>5</v>
      </c>
      <c r="H18" s="51">
        <v>935</v>
      </c>
      <c r="I18" s="50">
        <f t="shared" si="0"/>
        <v>0</v>
      </c>
      <c r="J18" s="50">
        <f t="shared" si="1"/>
        <v>0</v>
      </c>
      <c r="K18" s="50">
        <f t="shared" si="2"/>
        <v>935</v>
      </c>
      <c r="L18" s="15"/>
      <c r="M18" s="15"/>
      <c r="N18" s="15"/>
      <c r="O18" s="15"/>
      <c r="P18" s="15"/>
      <c r="Q18" s="15"/>
      <c r="R18" s="15"/>
      <c r="S18" s="15"/>
    </row>
    <row r="19" spans="2:19" x14ac:dyDescent="0.3">
      <c r="B19" s="53">
        <v>2019</v>
      </c>
      <c r="C19" s="15" t="s">
        <v>497</v>
      </c>
      <c r="D19" s="15" t="s">
        <v>498</v>
      </c>
      <c r="E19" s="15">
        <v>2015</v>
      </c>
      <c r="F19" s="15" t="s">
        <v>77</v>
      </c>
      <c r="G19" s="15">
        <v>5</v>
      </c>
      <c r="H19" s="51">
        <v>0</v>
      </c>
      <c r="I19" s="50">
        <f t="shared" si="0"/>
        <v>0</v>
      </c>
      <c r="J19" s="50">
        <f t="shared" si="1"/>
        <v>0</v>
      </c>
      <c r="K19" s="50">
        <f t="shared" si="2"/>
        <v>0</v>
      </c>
      <c r="L19" s="15"/>
      <c r="M19" s="15"/>
      <c r="N19" s="15"/>
      <c r="O19" s="15"/>
      <c r="P19" s="15"/>
      <c r="Q19" s="15"/>
      <c r="R19" s="15"/>
      <c r="S19" s="15"/>
    </row>
    <row r="20" spans="2:19" x14ac:dyDescent="0.3">
      <c r="B20" s="53">
        <v>2019</v>
      </c>
      <c r="C20" s="15" t="s">
        <v>497</v>
      </c>
      <c r="D20" s="15" t="s">
        <v>496</v>
      </c>
      <c r="E20" s="15">
        <v>2019</v>
      </c>
      <c r="F20" s="15" t="s">
        <v>77</v>
      </c>
      <c r="G20" s="15">
        <v>5</v>
      </c>
      <c r="H20" s="51">
        <v>140</v>
      </c>
      <c r="I20" s="50">
        <f t="shared" si="0"/>
        <v>0</v>
      </c>
      <c r="J20" s="50">
        <f t="shared" si="1"/>
        <v>0</v>
      </c>
      <c r="K20" s="50">
        <f t="shared" si="2"/>
        <v>140</v>
      </c>
      <c r="L20" s="15"/>
      <c r="M20" s="15"/>
      <c r="N20" s="15"/>
      <c r="O20" s="15"/>
      <c r="P20" s="15"/>
      <c r="Q20" s="15"/>
      <c r="R20" s="15"/>
      <c r="S20" s="15"/>
    </row>
    <row r="21" spans="2:19" x14ac:dyDescent="0.3">
      <c r="B21" s="53">
        <v>2019</v>
      </c>
      <c r="C21" s="15" t="s">
        <v>495</v>
      </c>
      <c r="D21" s="15" t="s">
        <v>494</v>
      </c>
      <c r="E21" s="15">
        <v>2019</v>
      </c>
      <c r="F21" s="15" t="s">
        <v>77</v>
      </c>
      <c r="G21" s="15">
        <v>5</v>
      </c>
      <c r="H21" s="51">
        <v>675</v>
      </c>
      <c r="I21" s="50">
        <f t="shared" si="0"/>
        <v>0</v>
      </c>
      <c r="J21" s="50">
        <f t="shared" si="1"/>
        <v>0</v>
      </c>
      <c r="K21" s="50">
        <f t="shared" si="2"/>
        <v>675</v>
      </c>
      <c r="L21" s="15"/>
      <c r="M21" s="15"/>
      <c r="N21" s="15"/>
      <c r="O21" s="15"/>
      <c r="P21" s="15"/>
      <c r="Q21" s="15"/>
      <c r="R21" s="15"/>
      <c r="S21" s="15"/>
    </row>
    <row r="22" spans="2:19" x14ac:dyDescent="0.3">
      <c r="B22" s="53">
        <v>2019</v>
      </c>
      <c r="C22" s="15" t="s">
        <v>493</v>
      </c>
      <c r="D22" s="15" t="s">
        <v>492</v>
      </c>
      <c r="E22" s="15">
        <v>2015</v>
      </c>
      <c r="F22" s="15" t="s">
        <v>307</v>
      </c>
      <c r="G22" s="15">
        <v>4</v>
      </c>
      <c r="H22" s="51">
        <v>81</v>
      </c>
      <c r="I22" s="50">
        <f t="shared" si="0"/>
        <v>0</v>
      </c>
      <c r="J22" s="50">
        <f t="shared" si="1"/>
        <v>81</v>
      </c>
      <c r="K22" s="50">
        <f t="shared" si="2"/>
        <v>0</v>
      </c>
      <c r="L22" s="15"/>
      <c r="M22" s="15"/>
      <c r="N22" s="15"/>
      <c r="O22" s="15"/>
      <c r="P22" s="15"/>
      <c r="Q22" s="15"/>
      <c r="R22" s="15"/>
      <c r="S22" s="15"/>
    </row>
    <row r="23" spans="2:19" x14ac:dyDescent="0.3">
      <c r="B23" s="53">
        <v>2019</v>
      </c>
      <c r="C23" s="15" t="s">
        <v>491</v>
      </c>
      <c r="D23" s="15" t="s">
        <v>88</v>
      </c>
      <c r="E23" s="15">
        <v>2019</v>
      </c>
      <c r="F23" s="15" t="s">
        <v>117</v>
      </c>
      <c r="G23" s="15">
        <v>5</v>
      </c>
      <c r="H23" s="51">
        <v>1356</v>
      </c>
      <c r="I23" s="50">
        <f t="shared" si="0"/>
        <v>0</v>
      </c>
      <c r="J23" s="50">
        <f t="shared" si="1"/>
        <v>0</v>
      </c>
      <c r="K23" s="50">
        <f t="shared" si="2"/>
        <v>1356</v>
      </c>
      <c r="L23" s="15"/>
      <c r="M23" s="15"/>
      <c r="N23" s="15"/>
      <c r="O23" s="15"/>
      <c r="P23" s="15"/>
      <c r="Q23" s="15"/>
      <c r="R23" s="15"/>
      <c r="S23" s="15"/>
    </row>
    <row r="24" spans="2:19" x14ac:dyDescent="0.3">
      <c r="B24" s="53">
        <v>2019</v>
      </c>
      <c r="C24" s="15" t="s">
        <v>490</v>
      </c>
      <c r="D24" s="15" t="s">
        <v>88</v>
      </c>
      <c r="E24" s="15">
        <v>2014</v>
      </c>
      <c r="F24" s="15" t="s">
        <v>117</v>
      </c>
      <c r="G24" s="15">
        <v>5</v>
      </c>
      <c r="H24" s="51">
        <v>1329</v>
      </c>
      <c r="I24" s="50">
        <f t="shared" si="0"/>
        <v>0</v>
      </c>
      <c r="J24" s="50">
        <f t="shared" si="1"/>
        <v>0</v>
      </c>
      <c r="K24" s="50">
        <f t="shared" si="2"/>
        <v>1329</v>
      </c>
      <c r="L24" s="15"/>
      <c r="M24" s="15"/>
      <c r="N24" s="15"/>
      <c r="O24" s="15"/>
      <c r="P24" s="15"/>
      <c r="Q24" s="15"/>
      <c r="R24" s="15"/>
      <c r="S24" s="15"/>
    </row>
    <row r="25" spans="2:19" x14ac:dyDescent="0.3">
      <c r="B25" s="53">
        <v>2019</v>
      </c>
      <c r="C25" s="15" t="s">
        <v>489</v>
      </c>
      <c r="D25" s="15" t="s">
        <v>88</v>
      </c>
      <c r="E25" s="15">
        <v>2019</v>
      </c>
      <c r="F25" s="15" t="s">
        <v>90</v>
      </c>
      <c r="G25" s="15">
        <v>5</v>
      </c>
      <c r="H25" s="51">
        <v>2670</v>
      </c>
      <c r="I25" s="50">
        <f t="shared" si="0"/>
        <v>0</v>
      </c>
      <c r="J25" s="50">
        <f t="shared" si="1"/>
        <v>0</v>
      </c>
      <c r="K25" s="50">
        <f t="shared" si="2"/>
        <v>2670</v>
      </c>
      <c r="L25" s="15"/>
      <c r="M25" s="15"/>
      <c r="N25" s="15"/>
      <c r="O25" s="15"/>
      <c r="P25" s="15"/>
      <c r="Q25" s="15"/>
      <c r="R25" s="15"/>
      <c r="S25" s="15"/>
    </row>
    <row r="26" spans="2:19" x14ac:dyDescent="0.3">
      <c r="B26" s="53">
        <v>2019</v>
      </c>
      <c r="C26" s="15" t="s">
        <v>488</v>
      </c>
      <c r="D26" s="15" t="s">
        <v>487</v>
      </c>
      <c r="E26" s="15">
        <v>2017</v>
      </c>
      <c r="F26" s="15" t="s">
        <v>85</v>
      </c>
      <c r="G26" s="15">
        <v>5</v>
      </c>
      <c r="H26" s="51">
        <v>1879</v>
      </c>
      <c r="I26" s="50">
        <f t="shared" si="0"/>
        <v>0</v>
      </c>
      <c r="J26" s="50">
        <f t="shared" si="1"/>
        <v>0</v>
      </c>
      <c r="K26" s="50">
        <f t="shared" si="2"/>
        <v>1879</v>
      </c>
      <c r="L26" s="15"/>
      <c r="M26" s="15"/>
      <c r="N26" s="15"/>
      <c r="O26" s="15"/>
      <c r="P26" s="15"/>
      <c r="Q26" s="15"/>
      <c r="R26" s="15"/>
      <c r="S26" s="15"/>
    </row>
    <row r="27" spans="2:19" x14ac:dyDescent="0.3">
      <c r="B27" s="53">
        <v>2019</v>
      </c>
      <c r="C27" s="15" t="s">
        <v>486</v>
      </c>
      <c r="D27" s="15" t="s">
        <v>88</v>
      </c>
      <c r="E27" s="15">
        <v>2017</v>
      </c>
      <c r="F27" s="15" t="s">
        <v>85</v>
      </c>
      <c r="G27" s="15">
        <v>5</v>
      </c>
      <c r="H27" s="51">
        <v>107</v>
      </c>
      <c r="I27" s="50">
        <f t="shared" si="0"/>
        <v>0</v>
      </c>
      <c r="J27" s="50">
        <f t="shared" si="1"/>
        <v>0</v>
      </c>
      <c r="K27" s="50">
        <f t="shared" si="2"/>
        <v>107</v>
      </c>
      <c r="L27" s="15"/>
      <c r="M27" s="15"/>
      <c r="N27" s="15"/>
      <c r="O27" s="15"/>
      <c r="P27" s="15"/>
      <c r="Q27" s="15"/>
      <c r="R27" s="15"/>
      <c r="S27" s="15"/>
    </row>
    <row r="28" spans="2:19" x14ac:dyDescent="0.3">
      <c r="B28" s="53">
        <v>2019</v>
      </c>
      <c r="C28" s="15" t="s">
        <v>485</v>
      </c>
      <c r="D28" s="15" t="s">
        <v>88</v>
      </c>
      <c r="E28" s="15">
        <v>2013</v>
      </c>
      <c r="F28" s="15" t="s">
        <v>117</v>
      </c>
      <c r="G28" s="15">
        <v>4</v>
      </c>
      <c r="H28" s="51">
        <v>1191</v>
      </c>
      <c r="I28" s="50">
        <f t="shared" si="0"/>
        <v>0</v>
      </c>
      <c r="J28" s="50">
        <f t="shared" si="1"/>
        <v>1191</v>
      </c>
      <c r="K28" s="50">
        <f t="shared" si="2"/>
        <v>0</v>
      </c>
      <c r="L28" s="15"/>
      <c r="M28" s="15"/>
      <c r="N28" s="15"/>
      <c r="O28" s="15"/>
      <c r="P28" s="15"/>
      <c r="Q28" s="15"/>
      <c r="R28" s="15"/>
      <c r="S28" s="15"/>
    </row>
    <row r="29" spans="2:19" x14ac:dyDescent="0.3">
      <c r="B29" s="53">
        <v>2019</v>
      </c>
      <c r="C29" s="15" t="s">
        <v>484</v>
      </c>
      <c r="D29" s="15" t="s">
        <v>483</v>
      </c>
      <c r="E29" s="15">
        <v>2015</v>
      </c>
      <c r="F29" s="15" t="s">
        <v>82</v>
      </c>
      <c r="G29" s="15">
        <v>5</v>
      </c>
      <c r="H29" s="51">
        <v>3318</v>
      </c>
      <c r="I29" s="50">
        <f t="shared" si="0"/>
        <v>0</v>
      </c>
      <c r="J29" s="50">
        <f t="shared" si="1"/>
        <v>0</v>
      </c>
      <c r="K29" s="50">
        <f t="shared" si="2"/>
        <v>3318</v>
      </c>
      <c r="L29" s="15"/>
      <c r="M29" s="15"/>
      <c r="N29" s="15"/>
      <c r="O29" s="15"/>
      <c r="P29" s="15"/>
      <c r="Q29" s="15"/>
      <c r="R29" s="15"/>
      <c r="S29" s="15"/>
    </row>
    <row r="30" spans="2:19" x14ac:dyDescent="0.3">
      <c r="B30" s="53">
        <v>2019</v>
      </c>
      <c r="C30" s="15" t="s">
        <v>482</v>
      </c>
      <c r="D30" s="15" t="s">
        <v>88</v>
      </c>
      <c r="E30" s="15">
        <v>2015</v>
      </c>
      <c r="F30" s="15" t="s">
        <v>82</v>
      </c>
      <c r="G30" s="15">
        <v>5</v>
      </c>
      <c r="H30" s="51">
        <v>845</v>
      </c>
      <c r="I30" s="50">
        <f t="shared" si="0"/>
        <v>0</v>
      </c>
      <c r="J30" s="50">
        <f t="shared" si="1"/>
        <v>0</v>
      </c>
      <c r="K30" s="50">
        <f t="shared" si="2"/>
        <v>845</v>
      </c>
      <c r="L30" s="15"/>
      <c r="M30" s="15"/>
      <c r="N30" s="15"/>
      <c r="O30" s="15"/>
      <c r="P30" s="15"/>
      <c r="Q30" s="15"/>
      <c r="R30" s="15"/>
      <c r="S30" s="15"/>
    </row>
    <row r="31" spans="2:19" x14ac:dyDescent="0.3">
      <c r="B31" s="53">
        <v>2019</v>
      </c>
      <c r="C31" s="15" t="s">
        <v>481</v>
      </c>
      <c r="D31" s="15" t="s">
        <v>88</v>
      </c>
      <c r="E31" s="15">
        <v>2017</v>
      </c>
      <c r="F31" s="15" t="s">
        <v>82</v>
      </c>
      <c r="G31" s="15">
        <v>5</v>
      </c>
      <c r="H31" s="51">
        <v>2617</v>
      </c>
      <c r="I31" s="50">
        <f t="shared" si="0"/>
        <v>0</v>
      </c>
      <c r="J31" s="50">
        <f t="shared" si="1"/>
        <v>0</v>
      </c>
      <c r="K31" s="50">
        <f t="shared" si="2"/>
        <v>2617</v>
      </c>
      <c r="L31" s="15"/>
      <c r="M31" s="15"/>
      <c r="N31" s="15"/>
      <c r="O31" s="15"/>
      <c r="P31" s="15"/>
      <c r="Q31" s="15"/>
      <c r="R31" s="15"/>
      <c r="S31" s="15"/>
    </row>
    <row r="32" spans="2:19" x14ac:dyDescent="0.3">
      <c r="B32" s="53">
        <v>2019</v>
      </c>
      <c r="C32" s="15" t="s">
        <v>480</v>
      </c>
      <c r="D32" s="15" t="s">
        <v>88</v>
      </c>
      <c r="E32" s="15">
        <v>2017</v>
      </c>
      <c r="F32" s="15" t="s">
        <v>82</v>
      </c>
      <c r="G32" s="15">
        <v>5</v>
      </c>
      <c r="H32" s="51">
        <v>860</v>
      </c>
      <c r="I32" s="50">
        <f t="shared" si="0"/>
        <v>0</v>
      </c>
      <c r="J32" s="50">
        <f t="shared" si="1"/>
        <v>0</v>
      </c>
      <c r="K32" s="50">
        <f t="shared" si="2"/>
        <v>860</v>
      </c>
      <c r="L32" s="15"/>
      <c r="M32" s="15"/>
      <c r="N32" s="15"/>
      <c r="O32" s="15"/>
      <c r="P32" s="15"/>
      <c r="Q32" s="15"/>
      <c r="R32" s="15"/>
      <c r="S32" s="15"/>
    </row>
    <row r="33" spans="2:19" x14ac:dyDescent="0.3">
      <c r="B33" s="53">
        <v>2019</v>
      </c>
      <c r="C33" s="15" t="s">
        <v>479</v>
      </c>
      <c r="D33" s="15" t="s">
        <v>478</v>
      </c>
      <c r="E33" s="15">
        <v>2018</v>
      </c>
      <c r="F33" s="15" t="s">
        <v>77</v>
      </c>
      <c r="G33" s="15">
        <v>5</v>
      </c>
      <c r="H33" s="51">
        <v>1489</v>
      </c>
      <c r="I33" s="50">
        <f t="shared" si="0"/>
        <v>0</v>
      </c>
      <c r="J33" s="50">
        <f t="shared" si="1"/>
        <v>0</v>
      </c>
      <c r="K33" s="50">
        <f t="shared" si="2"/>
        <v>1489</v>
      </c>
      <c r="L33" s="15"/>
      <c r="M33" s="15"/>
      <c r="N33" s="15"/>
      <c r="O33" s="15"/>
      <c r="P33" s="15"/>
      <c r="Q33" s="15"/>
      <c r="R33" s="15"/>
      <c r="S33" s="15"/>
    </row>
    <row r="34" spans="2:19" x14ac:dyDescent="0.3">
      <c r="B34" s="53">
        <v>2019</v>
      </c>
      <c r="C34" s="15" t="s">
        <v>477</v>
      </c>
      <c r="D34" s="15" t="s">
        <v>88</v>
      </c>
      <c r="E34" s="15">
        <v>2019</v>
      </c>
      <c r="F34" s="15" t="s">
        <v>307</v>
      </c>
      <c r="G34" s="15">
        <v>5</v>
      </c>
      <c r="H34" s="51">
        <v>264</v>
      </c>
      <c r="I34" s="50">
        <f t="shared" si="0"/>
        <v>0</v>
      </c>
      <c r="J34" s="50">
        <f t="shared" si="1"/>
        <v>0</v>
      </c>
      <c r="K34" s="50">
        <f t="shared" si="2"/>
        <v>264</v>
      </c>
      <c r="L34" s="15"/>
      <c r="M34" s="15"/>
      <c r="N34" s="15"/>
      <c r="O34" s="15"/>
      <c r="P34" s="15"/>
      <c r="Q34" s="15"/>
      <c r="R34" s="15"/>
      <c r="S34" s="15"/>
    </row>
    <row r="35" spans="2:19" x14ac:dyDescent="0.3">
      <c r="B35" s="53">
        <v>2019</v>
      </c>
      <c r="C35" s="15" t="s">
        <v>476</v>
      </c>
      <c r="D35" s="15" t="s">
        <v>88</v>
      </c>
      <c r="E35" s="15">
        <v>2013</v>
      </c>
      <c r="F35" s="15" t="s">
        <v>117</v>
      </c>
      <c r="G35" s="15">
        <v>5</v>
      </c>
      <c r="H35" s="51">
        <v>0</v>
      </c>
      <c r="I35" s="50">
        <f t="shared" si="0"/>
        <v>0</v>
      </c>
      <c r="J35" s="50">
        <f t="shared" si="1"/>
        <v>0</v>
      </c>
      <c r="K35" s="50">
        <f t="shared" si="2"/>
        <v>0</v>
      </c>
      <c r="L35" s="15"/>
      <c r="M35" s="15"/>
      <c r="N35" s="15"/>
      <c r="O35" s="15"/>
      <c r="P35" s="15"/>
      <c r="Q35" s="15"/>
      <c r="R35" s="15"/>
      <c r="S35" s="15"/>
    </row>
    <row r="36" spans="2:19" x14ac:dyDescent="0.3">
      <c r="B36" s="53">
        <v>2019</v>
      </c>
      <c r="C36" s="15" t="s">
        <v>475</v>
      </c>
      <c r="D36" s="15" t="s">
        <v>88</v>
      </c>
      <c r="E36" s="15">
        <v>2018</v>
      </c>
      <c r="F36" s="15" t="s">
        <v>101</v>
      </c>
      <c r="G36" s="15">
        <v>4</v>
      </c>
      <c r="H36" s="51">
        <v>1024</v>
      </c>
      <c r="I36" s="50">
        <f t="shared" si="0"/>
        <v>0</v>
      </c>
      <c r="J36" s="50">
        <f t="shared" si="1"/>
        <v>1024</v>
      </c>
      <c r="K36" s="50">
        <f t="shared" si="2"/>
        <v>0</v>
      </c>
      <c r="L36" s="15"/>
      <c r="M36" s="15"/>
      <c r="N36" s="15"/>
      <c r="O36" s="15"/>
      <c r="P36" s="15"/>
      <c r="Q36" s="15"/>
      <c r="R36" s="15"/>
      <c r="S36" s="15"/>
    </row>
    <row r="37" spans="2:19" x14ac:dyDescent="0.3">
      <c r="B37" s="53">
        <v>2019</v>
      </c>
      <c r="C37" s="15" t="s">
        <v>474</v>
      </c>
      <c r="D37" s="15" t="s">
        <v>88</v>
      </c>
      <c r="E37" s="15">
        <v>2014</v>
      </c>
      <c r="F37" s="15" t="s">
        <v>94</v>
      </c>
      <c r="G37" s="15">
        <v>4</v>
      </c>
      <c r="H37" s="51">
        <v>285</v>
      </c>
      <c r="I37" s="50">
        <f t="shared" si="0"/>
        <v>0</v>
      </c>
      <c r="J37" s="50">
        <f t="shared" si="1"/>
        <v>285</v>
      </c>
      <c r="K37" s="50">
        <f t="shared" si="2"/>
        <v>0</v>
      </c>
      <c r="L37" s="15"/>
      <c r="M37" s="15"/>
      <c r="N37" s="15"/>
      <c r="O37" s="15"/>
      <c r="P37" s="15"/>
      <c r="Q37" s="15"/>
      <c r="R37" s="15"/>
      <c r="S37" s="15"/>
    </row>
    <row r="38" spans="2:19" x14ac:dyDescent="0.3">
      <c r="B38" s="53">
        <v>2019</v>
      </c>
      <c r="C38" s="15" t="s">
        <v>473</v>
      </c>
      <c r="D38" s="15" t="s">
        <v>88</v>
      </c>
      <c r="E38" s="15">
        <v>2017</v>
      </c>
      <c r="F38" s="15" t="s">
        <v>94</v>
      </c>
      <c r="G38" s="15">
        <v>4</v>
      </c>
      <c r="H38" s="51">
        <v>1782</v>
      </c>
      <c r="I38" s="50">
        <f t="shared" si="0"/>
        <v>0</v>
      </c>
      <c r="J38" s="50">
        <f t="shared" si="1"/>
        <v>1782</v>
      </c>
      <c r="K38" s="50">
        <f t="shared" si="2"/>
        <v>0</v>
      </c>
      <c r="L38" s="15"/>
      <c r="M38" s="15"/>
      <c r="N38" s="15"/>
      <c r="O38" s="15"/>
      <c r="P38" s="15"/>
      <c r="Q38" s="15"/>
      <c r="R38" s="15"/>
      <c r="S38" s="15"/>
    </row>
    <row r="39" spans="2:19" x14ac:dyDescent="0.3">
      <c r="B39" s="53">
        <v>2019</v>
      </c>
      <c r="C39" s="15" t="s">
        <v>472</v>
      </c>
      <c r="D39" s="15" t="s">
        <v>88</v>
      </c>
      <c r="E39" s="15">
        <v>2017</v>
      </c>
      <c r="F39" s="15" t="s">
        <v>101</v>
      </c>
      <c r="G39" s="15">
        <v>5</v>
      </c>
      <c r="H39" s="51">
        <v>1292</v>
      </c>
      <c r="I39" s="50">
        <f t="shared" si="0"/>
        <v>0</v>
      </c>
      <c r="J39" s="50">
        <f t="shared" si="1"/>
        <v>0</v>
      </c>
      <c r="K39" s="50">
        <f t="shared" si="2"/>
        <v>1292</v>
      </c>
      <c r="L39" s="15"/>
      <c r="M39" s="15"/>
      <c r="N39" s="15"/>
      <c r="O39" s="15"/>
      <c r="P39" s="15"/>
      <c r="Q39" s="15"/>
      <c r="R39" s="15"/>
      <c r="S39" s="15"/>
    </row>
    <row r="40" spans="2:19" x14ac:dyDescent="0.3">
      <c r="B40" s="53">
        <v>2019</v>
      </c>
      <c r="C40" s="15" t="s">
        <v>471</v>
      </c>
      <c r="D40" s="15" t="s">
        <v>470</v>
      </c>
      <c r="E40" s="15">
        <v>2021</v>
      </c>
      <c r="F40" s="15" t="s">
        <v>117</v>
      </c>
      <c r="G40" s="15">
        <v>4</v>
      </c>
      <c r="H40" s="51">
        <v>1259</v>
      </c>
      <c r="I40" s="50">
        <f t="shared" si="0"/>
        <v>0</v>
      </c>
      <c r="J40" s="50">
        <f t="shared" si="1"/>
        <v>1259</v>
      </c>
      <c r="K40" s="50">
        <f t="shared" si="2"/>
        <v>0</v>
      </c>
      <c r="L40" s="15"/>
      <c r="M40" s="15"/>
      <c r="N40" s="15"/>
      <c r="O40" s="15"/>
      <c r="P40" s="15"/>
      <c r="Q40" s="15"/>
      <c r="R40" s="15"/>
      <c r="S40" s="15"/>
    </row>
    <row r="41" spans="2:19" x14ac:dyDescent="0.3">
      <c r="B41" s="53">
        <v>2019</v>
      </c>
      <c r="C41" s="15" t="s">
        <v>469</v>
      </c>
      <c r="D41" s="15" t="s">
        <v>468</v>
      </c>
      <c r="E41" s="15">
        <v>2014</v>
      </c>
      <c r="F41" s="15" t="s">
        <v>117</v>
      </c>
      <c r="G41" s="15">
        <v>4</v>
      </c>
      <c r="H41" s="51">
        <v>398</v>
      </c>
      <c r="I41" s="50">
        <f t="shared" si="0"/>
        <v>0</v>
      </c>
      <c r="J41" s="50">
        <f t="shared" si="1"/>
        <v>398</v>
      </c>
      <c r="K41" s="50">
        <f t="shared" si="2"/>
        <v>0</v>
      </c>
      <c r="L41" s="15"/>
      <c r="M41" s="15"/>
      <c r="N41" s="15"/>
      <c r="O41" s="15"/>
      <c r="P41" s="15"/>
      <c r="Q41" s="15"/>
      <c r="R41" s="15"/>
      <c r="S41" s="15"/>
    </row>
    <row r="42" spans="2:19" x14ac:dyDescent="0.3">
      <c r="B42" s="53">
        <v>2019</v>
      </c>
      <c r="C42" s="15" t="s">
        <v>467</v>
      </c>
      <c r="D42" s="15" t="s">
        <v>88</v>
      </c>
      <c r="E42" s="15">
        <v>2013</v>
      </c>
      <c r="F42" s="15" t="s">
        <v>101</v>
      </c>
      <c r="G42" s="15">
        <v>5</v>
      </c>
      <c r="H42" s="51">
        <v>0</v>
      </c>
      <c r="I42" s="50">
        <f t="shared" si="0"/>
        <v>0</v>
      </c>
      <c r="J42" s="50">
        <f t="shared" si="1"/>
        <v>0</v>
      </c>
      <c r="K42" s="50">
        <f t="shared" si="2"/>
        <v>0</v>
      </c>
      <c r="L42" s="15"/>
      <c r="M42" s="15"/>
      <c r="N42" s="15"/>
      <c r="O42" s="15"/>
      <c r="P42" s="15"/>
      <c r="Q42" s="15"/>
      <c r="R42" s="15"/>
      <c r="S42" s="15"/>
    </row>
    <row r="43" spans="2:19" x14ac:dyDescent="0.3">
      <c r="B43" s="53">
        <v>2019</v>
      </c>
      <c r="C43" s="15" t="s">
        <v>466</v>
      </c>
      <c r="D43" s="15" t="s">
        <v>465</v>
      </c>
      <c r="E43" s="15">
        <v>2019</v>
      </c>
      <c r="F43" s="15" t="s">
        <v>82</v>
      </c>
      <c r="G43" s="15">
        <v>5</v>
      </c>
      <c r="H43" s="51">
        <v>1193</v>
      </c>
      <c r="I43" s="50">
        <f t="shared" si="0"/>
        <v>0</v>
      </c>
      <c r="J43" s="50">
        <f t="shared" si="1"/>
        <v>0</v>
      </c>
      <c r="K43" s="50">
        <f t="shared" si="2"/>
        <v>1193</v>
      </c>
      <c r="L43" s="15"/>
      <c r="M43" s="15"/>
      <c r="N43" s="15"/>
      <c r="O43" s="15"/>
      <c r="P43" s="15"/>
      <c r="Q43" s="15"/>
      <c r="R43" s="15"/>
      <c r="S43" s="15"/>
    </row>
    <row r="44" spans="2:19" x14ac:dyDescent="0.3">
      <c r="B44" s="53">
        <v>2019</v>
      </c>
      <c r="C44" s="15" t="s">
        <v>464</v>
      </c>
      <c r="D44" s="15" t="s">
        <v>463</v>
      </c>
      <c r="E44" s="15">
        <v>2014</v>
      </c>
      <c r="F44" s="15" t="s">
        <v>117</v>
      </c>
      <c r="G44" s="15">
        <v>3</v>
      </c>
      <c r="H44" s="51">
        <v>1</v>
      </c>
      <c r="I44" s="50">
        <f t="shared" si="0"/>
        <v>1</v>
      </c>
      <c r="J44" s="50">
        <f t="shared" si="1"/>
        <v>0</v>
      </c>
      <c r="K44" s="50">
        <f t="shared" si="2"/>
        <v>0</v>
      </c>
      <c r="L44" s="15"/>
      <c r="M44" s="15"/>
      <c r="N44" s="15"/>
      <c r="O44" s="15"/>
      <c r="P44" s="15"/>
      <c r="Q44" s="15"/>
      <c r="R44" s="15"/>
      <c r="S44" s="15"/>
    </row>
    <row r="45" spans="2:19" x14ac:dyDescent="0.3">
      <c r="B45" s="53">
        <v>2019</v>
      </c>
      <c r="C45" s="15" t="s">
        <v>462</v>
      </c>
      <c r="D45" s="15" t="s">
        <v>461</v>
      </c>
      <c r="E45" s="15">
        <v>2017</v>
      </c>
      <c r="F45" s="15" t="s">
        <v>117</v>
      </c>
      <c r="G45" s="15">
        <v>3</v>
      </c>
      <c r="H45" s="51">
        <v>0</v>
      </c>
      <c r="I45" s="50">
        <f t="shared" si="0"/>
        <v>0</v>
      </c>
      <c r="J45" s="50">
        <f t="shared" si="1"/>
        <v>0</v>
      </c>
      <c r="K45" s="50">
        <f t="shared" si="2"/>
        <v>0</v>
      </c>
      <c r="L45" s="15"/>
      <c r="M45" s="15"/>
      <c r="N45" s="15"/>
      <c r="O45" s="15"/>
      <c r="P45" s="15"/>
      <c r="Q45" s="15"/>
      <c r="R45" s="15"/>
      <c r="S45" s="15"/>
    </row>
    <row r="46" spans="2:19" x14ac:dyDescent="0.3">
      <c r="B46" s="53">
        <v>2019</v>
      </c>
      <c r="C46" s="15" t="s">
        <v>460</v>
      </c>
      <c r="D46" s="15" t="s">
        <v>88</v>
      </c>
      <c r="E46" s="15">
        <v>2015</v>
      </c>
      <c r="F46" s="15" t="s">
        <v>133</v>
      </c>
      <c r="G46" s="15">
        <v>5</v>
      </c>
      <c r="H46" s="51">
        <v>417</v>
      </c>
      <c r="I46" s="50">
        <f t="shared" si="0"/>
        <v>0</v>
      </c>
      <c r="J46" s="50">
        <f t="shared" si="1"/>
        <v>0</v>
      </c>
      <c r="K46" s="50">
        <f t="shared" si="2"/>
        <v>417</v>
      </c>
      <c r="L46" s="15"/>
      <c r="M46" s="15"/>
      <c r="N46" s="15"/>
      <c r="O46" s="15"/>
      <c r="P46" s="15"/>
      <c r="Q46" s="15"/>
      <c r="R46" s="15"/>
      <c r="S46" s="15"/>
    </row>
    <row r="47" spans="2:19" x14ac:dyDescent="0.3">
      <c r="B47" s="53">
        <v>2019</v>
      </c>
      <c r="C47" s="15" t="s">
        <v>459</v>
      </c>
      <c r="D47" s="15" t="s">
        <v>458</v>
      </c>
      <c r="E47" s="15">
        <v>2021</v>
      </c>
      <c r="F47" s="15" t="s">
        <v>82</v>
      </c>
      <c r="G47" s="15">
        <v>5</v>
      </c>
      <c r="H47" s="51">
        <v>0</v>
      </c>
      <c r="I47" s="50">
        <f t="shared" si="0"/>
        <v>0</v>
      </c>
      <c r="J47" s="50">
        <f t="shared" si="1"/>
        <v>0</v>
      </c>
      <c r="K47" s="50">
        <f t="shared" si="2"/>
        <v>0</v>
      </c>
      <c r="L47" s="15"/>
      <c r="M47" s="15"/>
      <c r="N47" s="15"/>
      <c r="O47" s="15"/>
      <c r="P47" s="15"/>
      <c r="Q47" s="15"/>
      <c r="R47" s="15"/>
      <c r="S47" s="15"/>
    </row>
    <row r="48" spans="2:19" x14ac:dyDescent="0.3">
      <c r="B48" s="53">
        <v>2019</v>
      </c>
      <c r="C48" s="15" t="s">
        <v>457</v>
      </c>
      <c r="D48" s="15" t="s">
        <v>456</v>
      </c>
      <c r="E48" s="15">
        <v>2017</v>
      </c>
      <c r="F48" s="15" t="s">
        <v>82</v>
      </c>
      <c r="G48" s="15">
        <v>3</v>
      </c>
      <c r="H48" s="51">
        <v>3110</v>
      </c>
      <c r="I48" s="50">
        <f t="shared" si="0"/>
        <v>3110</v>
      </c>
      <c r="J48" s="50">
        <f t="shared" si="1"/>
        <v>0</v>
      </c>
      <c r="K48" s="50">
        <f t="shared" si="2"/>
        <v>0</v>
      </c>
      <c r="L48" s="15"/>
      <c r="M48" s="15"/>
      <c r="N48" s="15"/>
      <c r="O48" s="15"/>
      <c r="P48" s="15"/>
      <c r="Q48" s="15"/>
      <c r="R48" s="15"/>
      <c r="S48" s="15"/>
    </row>
    <row r="49" spans="2:19" x14ac:dyDescent="0.3">
      <c r="B49" s="53">
        <v>2019</v>
      </c>
      <c r="C49" s="15" t="s">
        <v>455</v>
      </c>
      <c r="D49" s="15" t="s">
        <v>454</v>
      </c>
      <c r="E49" s="15">
        <v>2014</v>
      </c>
      <c r="F49" s="15" t="s">
        <v>101</v>
      </c>
      <c r="G49" s="15">
        <v>3</v>
      </c>
      <c r="H49" s="51">
        <v>1490</v>
      </c>
      <c r="I49" s="50">
        <f t="shared" si="0"/>
        <v>1490</v>
      </c>
      <c r="J49" s="50">
        <f t="shared" si="1"/>
        <v>0</v>
      </c>
      <c r="K49" s="50">
        <f t="shared" si="2"/>
        <v>0</v>
      </c>
      <c r="L49" s="15"/>
      <c r="M49" s="15"/>
      <c r="N49" s="15"/>
      <c r="O49" s="15"/>
      <c r="P49" s="15"/>
      <c r="Q49" s="15"/>
      <c r="R49" s="15"/>
      <c r="S49" s="15"/>
    </row>
    <row r="50" spans="2:19" x14ac:dyDescent="0.3">
      <c r="B50" s="53">
        <v>2019</v>
      </c>
      <c r="C50" s="15" t="s">
        <v>453</v>
      </c>
      <c r="D50" s="15" t="s">
        <v>88</v>
      </c>
      <c r="E50" s="15">
        <v>2013</v>
      </c>
      <c r="F50" s="15" t="s">
        <v>94</v>
      </c>
      <c r="G50" s="15">
        <v>4</v>
      </c>
      <c r="H50" s="51">
        <v>0</v>
      </c>
      <c r="I50" s="50">
        <f t="shared" si="0"/>
        <v>0</v>
      </c>
      <c r="J50" s="50">
        <f t="shared" si="1"/>
        <v>0</v>
      </c>
      <c r="K50" s="50">
        <f t="shared" si="2"/>
        <v>0</v>
      </c>
      <c r="L50" s="15"/>
      <c r="M50" s="15"/>
      <c r="N50" s="15"/>
      <c r="O50" s="15"/>
      <c r="P50" s="15"/>
      <c r="Q50" s="15"/>
      <c r="R50" s="15"/>
      <c r="S50" s="15"/>
    </row>
    <row r="51" spans="2:19" x14ac:dyDescent="0.3">
      <c r="B51" s="53">
        <v>2019</v>
      </c>
      <c r="C51" s="15" t="s">
        <v>453</v>
      </c>
      <c r="D51" s="15" t="s">
        <v>88</v>
      </c>
      <c r="E51" s="15">
        <v>2021</v>
      </c>
      <c r="F51" s="15" t="s">
        <v>94</v>
      </c>
      <c r="G51" s="15">
        <v>2</v>
      </c>
      <c r="H51" s="51">
        <v>2691</v>
      </c>
      <c r="I51" s="50">
        <f t="shared" si="0"/>
        <v>2691</v>
      </c>
      <c r="J51" s="50">
        <f t="shared" si="1"/>
        <v>0</v>
      </c>
      <c r="K51" s="50">
        <f t="shared" si="2"/>
        <v>0</v>
      </c>
      <c r="L51" s="15"/>
      <c r="M51" s="15"/>
      <c r="N51" s="15"/>
      <c r="O51" s="15"/>
      <c r="P51" s="15"/>
      <c r="Q51" s="15"/>
      <c r="R51" s="15"/>
      <c r="S51" s="15"/>
    </row>
    <row r="52" spans="2:19" x14ac:dyDescent="0.3">
      <c r="B52" s="53">
        <v>2019</v>
      </c>
      <c r="C52" s="15" t="s">
        <v>452</v>
      </c>
      <c r="D52" s="15" t="s">
        <v>451</v>
      </c>
      <c r="E52" s="15">
        <v>2021</v>
      </c>
      <c r="F52" s="15" t="s">
        <v>94</v>
      </c>
      <c r="G52" s="15">
        <v>2</v>
      </c>
      <c r="H52" s="51">
        <v>0</v>
      </c>
      <c r="I52" s="50">
        <f t="shared" si="0"/>
        <v>0</v>
      </c>
      <c r="J52" s="50">
        <f t="shared" si="1"/>
        <v>0</v>
      </c>
      <c r="K52" s="50">
        <f t="shared" si="2"/>
        <v>0</v>
      </c>
      <c r="L52" s="15"/>
      <c r="M52" s="15"/>
      <c r="N52" s="15"/>
      <c r="O52" s="15"/>
      <c r="P52" s="15"/>
      <c r="Q52" s="15"/>
      <c r="R52" s="15"/>
      <c r="S52" s="15"/>
    </row>
    <row r="53" spans="2:19" x14ac:dyDescent="0.3">
      <c r="B53" s="53">
        <v>2019</v>
      </c>
      <c r="C53" s="15" t="s">
        <v>450</v>
      </c>
      <c r="D53" s="15" t="s">
        <v>449</v>
      </c>
      <c r="E53" s="15">
        <v>2017</v>
      </c>
      <c r="F53" s="15" t="s">
        <v>94</v>
      </c>
      <c r="G53" s="15">
        <v>3</v>
      </c>
      <c r="H53" s="51">
        <v>20</v>
      </c>
      <c r="I53" s="50">
        <f t="shared" si="0"/>
        <v>20</v>
      </c>
      <c r="J53" s="50">
        <f t="shared" si="1"/>
        <v>0</v>
      </c>
      <c r="K53" s="50">
        <f t="shared" si="2"/>
        <v>0</v>
      </c>
      <c r="L53" s="15"/>
      <c r="M53" s="15"/>
      <c r="N53" s="15"/>
      <c r="O53" s="15"/>
      <c r="P53" s="15"/>
      <c r="Q53" s="15"/>
      <c r="R53" s="15"/>
      <c r="S53" s="15"/>
    </row>
    <row r="54" spans="2:19" x14ac:dyDescent="0.3">
      <c r="B54" s="53">
        <v>2019</v>
      </c>
      <c r="C54" s="15" t="s">
        <v>448</v>
      </c>
      <c r="D54" s="15" t="s">
        <v>447</v>
      </c>
      <c r="E54" s="15">
        <v>2019</v>
      </c>
      <c r="F54" s="15" t="s">
        <v>82</v>
      </c>
      <c r="G54" s="15">
        <v>4</v>
      </c>
      <c r="H54" s="51">
        <v>78</v>
      </c>
      <c r="I54" s="50">
        <f t="shared" si="0"/>
        <v>0</v>
      </c>
      <c r="J54" s="50">
        <f t="shared" si="1"/>
        <v>78</v>
      </c>
      <c r="K54" s="50">
        <f t="shared" si="2"/>
        <v>0</v>
      </c>
      <c r="L54" s="15"/>
      <c r="M54" s="15"/>
      <c r="N54" s="15"/>
      <c r="O54" s="15"/>
      <c r="P54" s="15"/>
      <c r="Q54" s="15"/>
      <c r="R54" s="15"/>
      <c r="S54" s="15"/>
    </row>
    <row r="55" spans="2:19" x14ac:dyDescent="0.3">
      <c r="B55" s="53">
        <v>2019</v>
      </c>
      <c r="C55" s="15" t="s">
        <v>446</v>
      </c>
      <c r="D55" s="15" t="s">
        <v>88</v>
      </c>
      <c r="E55" s="15">
        <v>2017</v>
      </c>
      <c r="F55" s="15" t="s">
        <v>82</v>
      </c>
      <c r="G55" s="15">
        <v>5</v>
      </c>
      <c r="H55" s="51">
        <v>130</v>
      </c>
      <c r="I55" s="50">
        <f t="shared" si="0"/>
        <v>0</v>
      </c>
      <c r="J55" s="50">
        <f t="shared" si="1"/>
        <v>0</v>
      </c>
      <c r="K55" s="50">
        <f t="shared" si="2"/>
        <v>130</v>
      </c>
      <c r="L55" s="15"/>
      <c r="M55" s="15"/>
      <c r="N55" s="15"/>
      <c r="O55" s="15"/>
      <c r="P55" s="15"/>
      <c r="Q55" s="15"/>
      <c r="R55" s="15"/>
      <c r="S55" s="15"/>
    </row>
    <row r="56" spans="2:19" x14ac:dyDescent="0.3">
      <c r="B56" s="53">
        <v>2019</v>
      </c>
      <c r="C56" s="15" t="s">
        <v>445</v>
      </c>
      <c r="D56" s="15" t="s">
        <v>444</v>
      </c>
      <c r="E56" s="15">
        <v>2017</v>
      </c>
      <c r="F56" s="15" t="s">
        <v>94</v>
      </c>
      <c r="G56" s="15">
        <v>3</v>
      </c>
      <c r="H56" s="51">
        <v>3790</v>
      </c>
      <c r="I56" s="50">
        <f t="shared" si="0"/>
        <v>3790</v>
      </c>
      <c r="J56" s="50">
        <f t="shared" si="1"/>
        <v>0</v>
      </c>
      <c r="K56" s="50">
        <f t="shared" si="2"/>
        <v>0</v>
      </c>
      <c r="L56" s="15"/>
      <c r="M56" s="15"/>
      <c r="N56" s="15"/>
      <c r="O56" s="15"/>
      <c r="P56" s="15"/>
      <c r="Q56" s="15"/>
      <c r="R56" s="15"/>
      <c r="S56" s="15"/>
    </row>
    <row r="57" spans="2:19" x14ac:dyDescent="0.3">
      <c r="B57" s="53">
        <v>2019</v>
      </c>
      <c r="C57" s="15" t="s">
        <v>443</v>
      </c>
      <c r="D57" s="15" t="s">
        <v>88</v>
      </c>
      <c r="E57" s="15">
        <v>2015</v>
      </c>
      <c r="F57" s="15" t="s">
        <v>101</v>
      </c>
      <c r="G57" s="15">
        <v>4</v>
      </c>
      <c r="H57" s="51">
        <v>1815</v>
      </c>
      <c r="I57" s="50">
        <f t="shared" si="0"/>
        <v>0</v>
      </c>
      <c r="J57" s="50">
        <f t="shared" si="1"/>
        <v>1815</v>
      </c>
      <c r="K57" s="50">
        <f t="shared" si="2"/>
        <v>0</v>
      </c>
      <c r="L57" s="15"/>
      <c r="M57" s="15"/>
      <c r="N57" s="15"/>
      <c r="O57" s="15"/>
      <c r="P57" s="15"/>
      <c r="Q57" s="15"/>
      <c r="R57" s="15"/>
      <c r="S57" s="15"/>
    </row>
    <row r="58" spans="2:19" x14ac:dyDescent="0.3">
      <c r="B58" s="53">
        <v>2019</v>
      </c>
      <c r="C58" s="15" t="s">
        <v>442</v>
      </c>
      <c r="D58" s="15" t="s">
        <v>441</v>
      </c>
      <c r="E58" s="15">
        <v>2017</v>
      </c>
      <c r="F58" s="15" t="s">
        <v>101</v>
      </c>
      <c r="G58" s="15">
        <v>3</v>
      </c>
      <c r="H58" s="51">
        <v>306</v>
      </c>
      <c r="I58" s="50">
        <f t="shared" si="0"/>
        <v>306</v>
      </c>
      <c r="J58" s="50">
        <f t="shared" si="1"/>
        <v>0</v>
      </c>
      <c r="K58" s="50">
        <f t="shared" si="2"/>
        <v>0</v>
      </c>
      <c r="L58" s="15"/>
      <c r="M58" s="15"/>
      <c r="N58" s="15"/>
      <c r="O58" s="15"/>
      <c r="P58" s="15"/>
      <c r="Q58" s="15"/>
      <c r="R58" s="15"/>
      <c r="S58" s="15"/>
    </row>
    <row r="59" spans="2:19" x14ac:dyDescent="0.3">
      <c r="B59" s="53">
        <v>2019</v>
      </c>
      <c r="C59" s="15" t="s">
        <v>440</v>
      </c>
      <c r="D59" s="15" t="s">
        <v>438</v>
      </c>
      <c r="E59" s="15">
        <v>2018</v>
      </c>
      <c r="F59" s="15" t="s">
        <v>94</v>
      </c>
      <c r="G59" s="15">
        <v>0</v>
      </c>
      <c r="H59" s="51">
        <v>3435</v>
      </c>
      <c r="I59" s="50">
        <f t="shared" si="0"/>
        <v>3435</v>
      </c>
      <c r="J59" s="50">
        <f t="shared" si="1"/>
        <v>0</v>
      </c>
      <c r="K59" s="50">
        <f t="shared" si="2"/>
        <v>0</v>
      </c>
      <c r="L59" s="15"/>
      <c r="M59" s="15"/>
      <c r="N59" s="15"/>
      <c r="O59" s="15"/>
      <c r="P59" s="15"/>
      <c r="Q59" s="15"/>
      <c r="R59" s="15"/>
      <c r="S59" s="15"/>
    </row>
    <row r="60" spans="2:19" x14ac:dyDescent="0.3">
      <c r="B60" s="53">
        <v>2019</v>
      </c>
      <c r="C60" s="15" t="s">
        <v>439</v>
      </c>
      <c r="D60" s="15" t="s">
        <v>438</v>
      </c>
      <c r="E60" s="15">
        <v>2015</v>
      </c>
      <c r="F60" s="15" t="s">
        <v>82</v>
      </c>
      <c r="G60" s="15">
        <v>3</v>
      </c>
      <c r="H60" s="51">
        <v>0</v>
      </c>
      <c r="I60" s="50">
        <f t="shared" si="0"/>
        <v>0</v>
      </c>
      <c r="J60" s="50">
        <f t="shared" si="1"/>
        <v>0</v>
      </c>
      <c r="K60" s="50">
        <f t="shared" si="2"/>
        <v>0</v>
      </c>
      <c r="L60" s="15"/>
      <c r="M60" s="15"/>
      <c r="N60" s="15"/>
      <c r="O60" s="15"/>
      <c r="P60" s="15"/>
      <c r="Q60" s="15"/>
      <c r="R60" s="15"/>
      <c r="S60" s="15"/>
    </row>
    <row r="61" spans="2:19" x14ac:dyDescent="0.3">
      <c r="B61" s="53">
        <v>2019</v>
      </c>
      <c r="C61" s="15" t="s">
        <v>437</v>
      </c>
      <c r="D61" s="15" t="s">
        <v>436</v>
      </c>
      <c r="E61" s="15">
        <v>2017</v>
      </c>
      <c r="F61" s="15" t="s">
        <v>117</v>
      </c>
      <c r="G61" s="15">
        <v>0</v>
      </c>
      <c r="H61" s="51">
        <v>0</v>
      </c>
      <c r="I61" s="50">
        <f t="shared" si="0"/>
        <v>0</v>
      </c>
      <c r="J61" s="50">
        <f t="shared" si="1"/>
        <v>0</v>
      </c>
      <c r="K61" s="50">
        <f t="shared" si="2"/>
        <v>0</v>
      </c>
      <c r="L61" s="15"/>
      <c r="M61" s="15"/>
      <c r="N61" s="15"/>
      <c r="O61" s="15"/>
      <c r="P61" s="15"/>
      <c r="Q61" s="15"/>
      <c r="R61" s="15"/>
      <c r="S61" s="15"/>
    </row>
    <row r="62" spans="2:19" x14ac:dyDescent="0.3">
      <c r="B62" s="53">
        <v>2019</v>
      </c>
      <c r="C62" s="15" t="s">
        <v>435</v>
      </c>
      <c r="D62" s="15" t="s">
        <v>434</v>
      </c>
      <c r="E62" s="15">
        <v>2016</v>
      </c>
      <c r="F62" s="15" t="s">
        <v>117</v>
      </c>
      <c r="G62" s="15">
        <v>4</v>
      </c>
      <c r="H62" s="51">
        <v>2140</v>
      </c>
      <c r="I62" s="50">
        <f t="shared" si="0"/>
        <v>0</v>
      </c>
      <c r="J62" s="50">
        <f t="shared" si="1"/>
        <v>2140</v>
      </c>
      <c r="K62" s="50">
        <f t="shared" si="2"/>
        <v>0</v>
      </c>
      <c r="L62" s="15"/>
      <c r="M62" s="15"/>
      <c r="N62" s="15"/>
      <c r="O62" s="15"/>
      <c r="P62" s="15"/>
      <c r="Q62" s="15"/>
      <c r="R62" s="15"/>
      <c r="S62" s="15"/>
    </row>
    <row r="63" spans="2:19" x14ac:dyDescent="0.3">
      <c r="B63" s="53">
        <v>2019</v>
      </c>
      <c r="C63" s="15" t="s">
        <v>433</v>
      </c>
      <c r="D63" s="15" t="s">
        <v>88</v>
      </c>
      <c r="E63" s="15">
        <v>2017</v>
      </c>
      <c r="F63" s="15" t="s">
        <v>101</v>
      </c>
      <c r="G63" s="15">
        <v>3</v>
      </c>
      <c r="H63" s="51">
        <v>795</v>
      </c>
      <c r="I63" s="50">
        <f t="shared" si="0"/>
        <v>795</v>
      </c>
      <c r="J63" s="50">
        <f t="shared" si="1"/>
        <v>0</v>
      </c>
      <c r="K63" s="50">
        <f t="shared" si="2"/>
        <v>0</v>
      </c>
      <c r="L63" s="15"/>
      <c r="M63" s="15"/>
      <c r="N63" s="15"/>
      <c r="O63" s="15"/>
      <c r="P63" s="15"/>
      <c r="Q63" s="15"/>
      <c r="R63" s="15"/>
      <c r="S63" s="15"/>
    </row>
    <row r="64" spans="2:19" x14ac:dyDescent="0.3">
      <c r="B64" s="53">
        <v>2019</v>
      </c>
      <c r="C64" s="15" t="s">
        <v>432</v>
      </c>
      <c r="D64" s="15" t="s">
        <v>88</v>
      </c>
      <c r="E64" s="15">
        <v>2013</v>
      </c>
      <c r="F64" s="15" t="s">
        <v>117</v>
      </c>
      <c r="G64" s="15">
        <v>4</v>
      </c>
      <c r="H64" s="51">
        <v>2268</v>
      </c>
      <c r="I64" s="50">
        <f t="shared" si="0"/>
        <v>0</v>
      </c>
      <c r="J64" s="50">
        <f t="shared" si="1"/>
        <v>2268</v>
      </c>
      <c r="K64" s="50">
        <f t="shared" si="2"/>
        <v>0</v>
      </c>
      <c r="L64" s="15"/>
      <c r="M64" s="15"/>
      <c r="N64" s="15"/>
      <c r="O64" s="15"/>
      <c r="P64" s="15"/>
      <c r="Q64" s="15"/>
      <c r="R64" s="15"/>
      <c r="S64" s="15"/>
    </row>
    <row r="65" spans="2:19" x14ac:dyDescent="0.3">
      <c r="B65" s="53">
        <v>2019</v>
      </c>
      <c r="C65" s="15" t="s">
        <v>431</v>
      </c>
      <c r="D65" s="15" t="s">
        <v>430</v>
      </c>
      <c r="E65" s="15">
        <v>2016</v>
      </c>
      <c r="F65" s="15" t="s">
        <v>77</v>
      </c>
      <c r="G65" s="15">
        <v>5</v>
      </c>
      <c r="H65" s="51">
        <v>162</v>
      </c>
      <c r="I65" s="50">
        <f t="shared" si="0"/>
        <v>0</v>
      </c>
      <c r="J65" s="50">
        <f t="shared" si="1"/>
        <v>0</v>
      </c>
      <c r="K65" s="50">
        <f t="shared" si="2"/>
        <v>162</v>
      </c>
      <c r="L65" s="15"/>
      <c r="M65" s="15"/>
      <c r="N65" s="15"/>
      <c r="O65" s="15"/>
      <c r="P65" s="15"/>
      <c r="Q65" s="15"/>
      <c r="R65" s="15"/>
      <c r="S65" s="15"/>
    </row>
    <row r="66" spans="2:19" x14ac:dyDescent="0.3">
      <c r="B66" s="53">
        <v>2019</v>
      </c>
      <c r="C66" s="15" t="s">
        <v>429</v>
      </c>
      <c r="D66" s="15" t="s">
        <v>88</v>
      </c>
      <c r="E66" s="15">
        <v>2019</v>
      </c>
      <c r="F66" s="15" t="s">
        <v>77</v>
      </c>
      <c r="G66" s="15">
        <v>5</v>
      </c>
      <c r="H66" s="51">
        <v>0</v>
      </c>
      <c r="I66" s="50">
        <f t="shared" si="0"/>
        <v>0</v>
      </c>
      <c r="J66" s="50">
        <f t="shared" si="1"/>
        <v>0</v>
      </c>
      <c r="K66" s="50">
        <f t="shared" si="2"/>
        <v>0</v>
      </c>
      <c r="L66" s="15"/>
      <c r="M66" s="15"/>
      <c r="N66" s="15"/>
      <c r="O66" s="15"/>
      <c r="P66" s="15"/>
      <c r="Q66" s="15"/>
      <c r="R66" s="15"/>
      <c r="S66" s="15"/>
    </row>
    <row r="67" spans="2:19" x14ac:dyDescent="0.3">
      <c r="B67" s="53">
        <v>2019</v>
      </c>
      <c r="C67" s="15" t="s">
        <v>428</v>
      </c>
      <c r="D67" s="15" t="s">
        <v>88</v>
      </c>
      <c r="E67" s="15">
        <v>2017</v>
      </c>
      <c r="F67" s="15" t="s">
        <v>94</v>
      </c>
      <c r="G67" s="15">
        <v>5</v>
      </c>
      <c r="H67" s="51">
        <v>2937</v>
      </c>
      <c r="I67" s="50">
        <f t="shared" si="0"/>
        <v>0</v>
      </c>
      <c r="J67" s="50">
        <f t="shared" si="1"/>
        <v>0</v>
      </c>
      <c r="K67" s="50">
        <f t="shared" si="2"/>
        <v>2937</v>
      </c>
      <c r="L67" s="15"/>
      <c r="M67" s="15"/>
      <c r="N67" s="15"/>
      <c r="O67" s="15"/>
      <c r="P67" s="15"/>
      <c r="Q67" s="15"/>
      <c r="R67" s="15"/>
      <c r="S67" s="15"/>
    </row>
    <row r="68" spans="2:19" x14ac:dyDescent="0.3">
      <c r="B68" s="53">
        <v>2019</v>
      </c>
      <c r="C68" s="15" t="s">
        <v>427</v>
      </c>
      <c r="D68" s="15" t="s">
        <v>88</v>
      </c>
      <c r="E68" s="15">
        <v>2019</v>
      </c>
      <c r="F68" s="15" t="s">
        <v>117</v>
      </c>
      <c r="G68" s="15">
        <v>5</v>
      </c>
      <c r="H68" s="51">
        <v>4261</v>
      </c>
      <c r="I68" s="50">
        <f t="shared" ref="I68:I131" si="3">IF(G68&lt;4,H68,0)</f>
        <v>0</v>
      </c>
      <c r="J68" s="50">
        <f t="shared" ref="J68:J131" si="4">IF(G68=4,H68,0)</f>
        <v>0</v>
      </c>
      <c r="K68" s="50">
        <f t="shared" ref="K68:K131" si="5">IF(G68=5,H68,0)</f>
        <v>4261</v>
      </c>
      <c r="L68" s="15"/>
      <c r="M68" s="15"/>
      <c r="N68" s="15"/>
      <c r="O68" s="15"/>
      <c r="P68" s="15"/>
      <c r="Q68" s="15"/>
      <c r="R68" s="15"/>
      <c r="S68" s="15"/>
    </row>
    <row r="69" spans="2:19" x14ac:dyDescent="0.3">
      <c r="B69" s="53">
        <v>2019</v>
      </c>
      <c r="C69" s="15" t="s">
        <v>426</v>
      </c>
      <c r="D69" s="15" t="s">
        <v>425</v>
      </c>
      <c r="E69" s="15">
        <v>2015</v>
      </c>
      <c r="F69" s="15" t="s">
        <v>99</v>
      </c>
      <c r="G69" s="15">
        <v>5</v>
      </c>
      <c r="H69" s="51">
        <v>2138</v>
      </c>
      <c r="I69" s="50">
        <f t="shared" si="3"/>
        <v>0</v>
      </c>
      <c r="J69" s="50">
        <f t="shared" si="4"/>
        <v>0</v>
      </c>
      <c r="K69" s="50">
        <f t="shared" si="5"/>
        <v>2138</v>
      </c>
      <c r="L69" s="15"/>
      <c r="M69" s="15"/>
      <c r="N69" s="15"/>
      <c r="O69" s="15"/>
      <c r="P69" s="15"/>
      <c r="Q69" s="15"/>
      <c r="R69" s="15"/>
      <c r="S69" s="15"/>
    </row>
    <row r="70" spans="2:19" x14ac:dyDescent="0.3">
      <c r="B70" s="53">
        <v>2019</v>
      </c>
      <c r="C70" s="15" t="s">
        <v>424</v>
      </c>
      <c r="D70" s="15" t="s">
        <v>88</v>
      </c>
      <c r="E70" s="15">
        <v>2017</v>
      </c>
      <c r="F70" s="15" t="s">
        <v>101</v>
      </c>
      <c r="G70" s="15">
        <v>3</v>
      </c>
      <c r="H70" s="51">
        <v>0</v>
      </c>
      <c r="I70" s="50">
        <f t="shared" si="3"/>
        <v>0</v>
      </c>
      <c r="J70" s="50">
        <f t="shared" si="4"/>
        <v>0</v>
      </c>
      <c r="K70" s="50">
        <f t="shared" si="5"/>
        <v>0</v>
      </c>
      <c r="L70" s="15"/>
      <c r="M70" s="15"/>
      <c r="N70" s="15"/>
      <c r="O70" s="15"/>
      <c r="P70" s="15"/>
      <c r="Q70" s="15"/>
      <c r="R70" s="15"/>
      <c r="S70" s="15"/>
    </row>
    <row r="71" spans="2:19" x14ac:dyDescent="0.3">
      <c r="B71" s="53">
        <v>2019</v>
      </c>
      <c r="C71" s="15" t="s">
        <v>423</v>
      </c>
      <c r="D71" s="15" t="s">
        <v>422</v>
      </c>
      <c r="E71" s="15">
        <v>2017</v>
      </c>
      <c r="F71" s="15" t="s">
        <v>94</v>
      </c>
      <c r="G71" s="15">
        <v>3</v>
      </c>
      <c r="H71" s="51">
        <v>666</v>
      </c>
      <c r="I71" s="50">
        <f t="shared" si="3"/>
        <v>666</v>
      </c>
      <c r="J71" s="50">
        <f t="shared" si="4"/>
        <v>0</v>
      </c>
      <c r="K71" s="50">
        <f t="shared" si="5"/>
        <v>0</v>
      </c>
      <c r="L71" s="15"/>
      <c r="M71" s="15"/>
      <c r="N71" s="15"/>
      <c r="O71" s="15"/>
      <c r="P71" s="15"/>
      <c r="Q71" s="15"/>
      <c r="R71" s="15"/>
      <c r="S71" s="15"/>
    </row>
    <row r="72" spans="2:19" x14ac:dyDescent="0.3">
      <c r="B72" s="53">
        <v>2019</v>
      </c>
      <c r="C72" s="15" t="s">
        <v>421</v>
      </c>
      <c r="D72" s="15" t="s">
        <v>420</v>
      </c>
      <c r="E72" s="15">
        <v>2019</v>
      </c>
      <c r="F72" s="15" t="s">
        <v>82</v>
      </c>
      <c r="G72" s="15">
        <v>5</v>
      </c>
      <c r="H72" s="51">
        <v>3074</v>
      </c>
      <c r="I72" s="50">
        <f t="shared" si="3"/>
        <v>0</v>
      </c>
      <c r="J72" s="50">
        <f t="shared" si="4"/>
        <v>0</v>
      </c>
      <c r="K72" s="50">
        <f t="shared" si="5"/>
        <v>3074</v>
      </c>
      <c r="L72" s="15"/>
      <c r="M72" s="15"/>
      <c r="N72" s="15"/>
      <c r="O72" s="15"/>
      <c r="P72" s="15"/>
      <c r="Q72" s="15"/>
      <c r="R72" s="15"/>
      <c r="S72" s="15"/>
    </row>
    <row r="73" spans="2:19" x14ac:dyDescent="0.3">
      <c r="B73" s="53">
        <v>2019</v>
      </c>
      <c r="C73" s="15" t="s">
        <v>419</v>
      </c>
      <c r="D73" s="15" t="s">
        <v>88</v>
      </c>
      <c r="E73" s="15">
        <v>2014</v>
      </c>
      <c r="F73" s="15" t="s">
        <v>90</v>
      </c>
      <c r="G73" s="15">
        <v>5</v>
      </c>
      <c r="H73" s="51">
        <v>0</v>
      </c>
      <c r="I73" s="50">
        <f t="shared" si="3"/>
        <v>0</v>
      </c>
      <c r="J73" s="50">
        <f t="shared" si="4"/>
        <v>0</v>
      </c>
      <c r="K73" s="50">
        <f t="shared" si="5"/>
        <v>0</v>
      </c>
      <c r="L73" s="15"/>
      <c r="M73" s="15"/>
      <c r="N73" s="15"/>
      <c r="O73" s="15"/>
      <c r="P73" s="15"/>
      <c r="Q73" s="15"/>
      <c r="R73" s="15"/>
      <c r="S73" s="15"/>
    </row>
    <row r="74" spans="2:19" x14ac:dyDescent="0.3">
      <c r="B74" s="53">
        <v>2019</v>
      </c>
      <c r="C74" s="15" t="s">
        <v>419</v>
      </c>
      <c r="D74" s="15" t="s">
        <v>418</v>
      </c>
      <c r="E74" s="15">
        <v>2019</v>
      </c>
      <c r="F74" s="15" t="s">
        <v>90</v>
      </c>
      <c r="G74" s="15">
        <v>5</v>
      </c>
      <c r="H74" s="51">
        <v>558</v>
      </c>
      <c r="I74" s="50">
        <f t="shared" si="3"/>
        <v>0</v>
      </c>
      <c r="J74" s="50">
        <f t="shared" si="4"/>
        <v>0</v>
      </c>
      <c r="K74" s="50">
        <f t="shared" si="5"/>
        <v>558</v>
      </c>
      <c r="L74" s="15"/>
      <c r="M74" s="15"/>
      <c r="N74" s="15"/>
      <c r="O74" s="15"/>
      <c r="P74" s="15"/>
      <c r="Q74" s="15"/>
      <c r="R74" s="15"/>
      <c r="S74" s="15"/>
    </row>
    <row r="75" spans="2:19" x14ac:dyDescent="0.3">
      <c r="B75" s="53">
        <v>2019</v>
      </c>
      <c r="C75" s="15" t="s">
        <v>417</v>
      </c>
      <c r="D75" s="15" t="s">
        <v>88</v>
      </c>
      <c r="E75" s="15">
        <v>2017</v>
      </c>
      <c r="F75" s="15" t="s">
        <v>307</v>
      </c>
      <c r="G75" s="15">
        <v>3</v>
      </c>
      <c r="H75" s="51">
        <v>161</v>
      </c>
      <c r="I75" s="50">
        <f t="shared" si="3"/>
        <v>161</v>
      </c>
      <c r="J75" s="50">
        <f t="shared" si="4"/>
        <v>0</v>
      </c>
      <c r="K75" s="50">
        <f t="shared" si="5"/>
        <v>0</v>
      </c>
      <c r="L75" s="15"/>
      <c r="M75" s="15"/>
      <c r="N75" s="15"/>
      <c r="O75" s="15"/>
      <c r="P75" s="15"/>
      <c r="Q75" s="15"/>
      <c r="R75" s="15"/>
      <c r="S75" s="15"/>
    </row>
    <row r="76" spans="2:19" x14ac:dyDescent="0.3">
      <c r="B76" s="53">
        <v>2019</v>
      </c>
      <c r="C76" s="15" t="s">
        <v>416</v>
      </c>
      <c r="D76" s="15" t="s">
        <v>88</v>
      </c>
      <c r="E76" s="15">
        <v>2019</v>
      </c>
      <c r="F76" s="15" t="s">
        <v>94</v>
      </c>
      <c r="G76" s="15">
        <v>5</v>
      </c>
      <c r="H76" s="51">
        <v>0</v>
      </c>
      <c r="I76" s="50">
        <f t="shared" si="3"/>
        <v>0</v>
      </c>
      <c r="J76" s="50">
        <f t="shared" si="4"/>
        <v>0</v>
      </c>
      <c r="K76" s="50">
        <f t="shared" si="5"/>
        <v>0</v>
      </c>
      <c r="L76" s="15"/>
      <c r="M76" s="15"/>
      <c r="N76" s="15"/>
      <c r="O76" s="15"/>
      <c r="P76" s="15"/>
      <c r="Q76" s="15"/>
      <c r="R76" s="15"/>
      <c r="S76" s="15"/>
    </row>
    <row r="77" spans="2:19" x14ac:dyDescent="0.3">
      <c r="B77" s="53">
        <v>2019</v>
      </c>
      <c r="C77" s="15" t="s">
        <v>415</v>
      </c>
      <c r="D77" s="15" t="s">
        <v>88</v>
      </c>
      <c r="E77" s="15">
        <v>2015</v>
      </c>
      <c r="F77" s="15" t="s">
        <v>99</v>
      </c>
      <c r="G77" s="15">
        <v>5</v>
      </c>
      <c r="H77" s="51">
        <v>157</v>
      </c>
      <c r="I77" s="50">
        <f t="shared" si="3"/>
        <v>0</v>
      </c>
      <c r="J77" s="50">
        <f t="shared" si="4"/>
        <v>0</v>
      </c>
      <c r="K77" s="50">
        <f t="shared" si="5"/>
        <v>157</v>
      </c>
      <c r="L77" s="15"/>
      <c r="M77" s="15"/>
      <c r="N77" s="15"/>
      <c r="O77" s="15"/>
      <c r="P77" s="15"/>
      <c r="Q77" s="15"/>
      <c r="R77" s="15"/>
      <c r="S77" s="15"/>
    </row>
    <row r="78" spans="2:19" x14ac:dyDescent="0.3">
      <c r="B78" s="53">
        <v>2019</v>
      </c>
      <c r="C78" s="15" t="s">
        <v>414</v>
      </c>
      <c r="D78" s="15" t="s">
        <v>413</v>
      </c>
      <c r="E78" s="15">
        <v>2018</v>
      </c>
      <c r="F78" s="15" t="s">
        <v>101</v>
      </c>
      <c r="G78" s="15">
        <v>4</v>
      </c>
      <c r="H78" s="51">
        <v>492</v>
      </c>
      <c r="I78" s="50">
        <f t="shared" si="3"/>
        <v>0</v>
      </c>
      <c r="J78" s="50">
        <f t="shared" si="4"/>
        <v>492</v>
      </c>
      <c r="K78" s="50">
        <f t="shared" si="5"/>
        <v>0</v>
      </c>
      <c r="L78" s="15"/>
      <c r="M78" s="15"/>
      <c r="N78" s="15"/>
      <c r="O78" s="15"/>
      <c r="P78" s="15"/>
      <c r="Q78" s="15"/>
      <c r="R78" s="15"/>
      <c r="S78" s="15"/>
    </row>
    <row r="79" spans="2:19" x14ac:dyDescent="0.3">
      <c r="B79" s="53">
        <v>2019</v>
      </c>
      <c r="C79" s="15" t="s">
        <v>412</v>
      </c>
      <c r="D79" s="15" t="s">
        <v>411</v>
      </c>
      <c r="E79" s="15">
        <v>2014</v>
      </c>
      <c r="F79" s="15" t="s">
        <v>94</v>
      </c>
      <c r="G79" s="15">
        <v>4</v>
      </c>
      <c r="H79" s="51">
        <v>594</v>
      </c>
      <c r="I79" s="50">
        <f t="shared" si="3"/>
        <v>0</v>
      </c>
      <c r="J79" s="50">
        <f t="shared" si="4"/>
        <v>594</v>
      </c>
      <c r="K79" s="50">
        <f t="shared" si="5"/>
        <v>0</v>
      </c>
      <c r="L79" s="15"/>
      <c r="M79" s="15"/>
      <c r="N79" s="15"/>
      <c r="O79" s="15"/>
      <c r="P79" s="15"/>
      <c r="Q79" s="15"/>
      <c r="R79" s="15"/>
      <c r="S79" s="15"/>
    </row>
    <row r="80" spans="2:19" x14ac:dyDescent="0.3">
      <c r="B80" s="53">
        <v>2019</v>
      </c>
      <c r="C80" s="15" t="s">
        <v>410</v>
      </c>
      <c r="D80" s="15" t="s">
        <v>409</v>
      </c>
      <c r="E80" s="15">
        <v>2021</v>
      </c>
      <c r="F80" s="15" t="s">
        <v>85</v>
      </c>
      <c r="G80" s="15">
        <v>5</v>
      </c>
      <c r="H80" s="51">
        <v>0</v>
      </c>
      <c r="I80" s="50">
        <f t="shared" si="3"/>
        <v>0</v>
      </c>
      <c r="J80" s="50">
        <f t="shared" si="4"/>
        <v>0</v>
      </c>
      <c r="K80" s="50">
        <f t="shared" si="5"/>
        <v>0</v>
      </c>
      <c r="L80" s="15"/>
      <c r="M80" s="15"/>
      <c r="N80" s="15"/>
      <c r="O80" s="15"/>
      <c r="P80" s="15"/>
      <c r="Q80" s="15"/>
      <c r="R80" s="15"/>
      <c r="S80" s="15"/>
    </row>
    <row r="81" spans="2:19" x14ac:dyDescent="0.3">
      <c r="B81" s="53">
        <v>2019</v>
      </c>
      <c r="C81" s="15" t="s">
        <v>408</v>
      </c>
      <c r="D81" s="15" t="s">
        <v>407</v>
      </c>
      <c r="E81" s="15">
        <v>2021</v>
      </c>
      <c r="F81" s="15" t="s">
        <v>77</v>
      </c>
      <c r="G81" s="15">
        <v>5</v>
      </c>
      <c r="H81" s="51">
        <v>0</v>
      </c>
      <c r="I81" s="50">
        <f t="shared" si="3"/>
        <v>0</v>
      </c>
      <c r="J81" s="50">
        <f t="shared" si="4"/>
        <v>0</v>
      </c>
      <c r="K81" s="50">
        <f t="shared" si="5"/>
        <v>0</v>
      </c>
      <c r="L81" s="15"/>
      <c r="M81" s="15"/>
      <c r="N81" s="15"/>
      <c r="O81" s="15"/>
      <c r="P81" s="15"/>
      <c r="Q81" s="15"/>
      <c r="R81" s="15"/>
      <c r="S81" s="15"/>
    </row>
    <row r="82" spans="2:19" x14ac:dyDescent="0.3">
      <c r="B82" s="53">
        <v>2019</v>
      </c>
      <c r="C82" s="15" t="s">
        <v>406</v>
      </c>
      <c r="D82" s="15" t="s">
        <v>88</v>
      </c>
      <c r="E82" s="15">
        <v>2017</v>
      </c>
      <c r="F82" s="15" t="s">
        <v>117</v>
      </c>
      <c r="G82" s="15">
        <v>5</v>
      </c>
      <c r="H82" s="51">
        <v>501</v>
      </c>
      <c r="I82" s="50">
        <f t="shared" si="3"/>
        <v>0</v>
      </c>
      <c r="J82" s="50">
        <f t="shared" si="4"/>
        <v>0</v>
      </c>
      <c r="K82" s="50">
        <f t="shared" si="5"/>
        <v>501</v>
      </c>
      <c r="L82" s="15"/>
      <c r="M82" s="15"/>
      <c r="N82" s="15"/>
      <c r="O82" s="15"/>
      <c r="P82" s="15"/>
      <c r="Q82" s="15"/>
      <c r="R82" s="15"/>
      <c r="S82" s="15"/>
    </row>
    <row r="83" spans="2:19" x14ac:dyDescent="0.3">
      <c r="B83" s="53">
        <v>2019</v>
      </c>
      <c r="C83" s="15" t="s">
        <v>405</v>
      </c>
      <c r="D83" s="15" t="s">
        <v>88</v>
      </c>
      <c r="E83" s="15">
        <v>2019</v>
      </c>
      <c r="F83" s="15" t="s">
        <v>77</v>
      </c>
      <c r="G83" s="15">
        <v>5</v>
      </c>
      <c r="H83" s="51">
        <v>695</v>
      </c>
      <c r="I83" s="50">
        <f t="shared" si="3"/>
        <v>0</v>
      </c>
      <c r="J83" s="50">
        <f t="shared" si="4"/>
        <v>0</v>
      </c>
      <c r="K83" s="50">
        <f t="shared" si="5"/>
        <v>695</v>
      </c>
      <c r="L83" s="15"/>
      <c r="M83" s="15"/>
      <c r="N83" s="15"/>
      <c r="O83" s="15"/>
      <c r="P83" s="15"/>
      <c r="Q83" s="15"/>
      <c r="R83" s="15"/>
      <c r="S83" s="15"/>
    </row>
    <row r="84" spans="2:19" x14ac:dyDescent="0.3">
      <c r="B84" s="53">
        <v>2019</v>
      </c>
      <c r="C84" s="15" t="s">
        <v>404</v>
      </c>
      <c r="D84" s="15" t="s">
        <v>88</v>
      </c>
      <c r="E84" s="15">
        <v>2020</v>
      </c>
      <c r="F84" s="15" t="s">
        <v>117</v>
      </c>
      <c r="G84" s="15">
        <v>4</v>
      </c>
      <c r="H84" s="51">
        <v>0</v>
      </c>
      <c r="I84" s="50">
        <f t="shared" si="3"/>
        <v>0</v>
      </c>
      <c r="J84" s="50">
        <f t="shared" si="4"/>
        <v>0</v>
      </c>
      <c r="K84" s="50">
        <f t="shared" si="5"/>
        <v>0</v>
      </c>
      <c r="L84" s="15"/>
      <c r="M84" s="15"/>
      <c r="N84" s="15"/>
      <c r="O84" s="15"/>
      <c r="P84" s="15"/>
      <c r="Q84" s="15"/>
      <c r="R84" s="15"/>
      <c r="S84" s="15"/>
    </row>
    <row r="85" spans="2:19" x14ac:dyDescent="0.3">
      <c r="B85" s="53">
        <v>2019</v>
      </c>
      <c r="C85" s="15" t="s">
        <v>403</v>
      </c>
      <c r="D85" s="15" t="s">
        <v>402</v>
      </c>
      <c r="E85" s="15">
        <v>2015</v>
      </c>
      <c r="F85" s="15" t="s">
        <v>117</v>
      </c>
      <c r="G85" s="15">
        <v>5</v>
      </c>
      <c r="H85" s="51">
        <v>601</v>
      </c>
      <c r="I85" s="50">
        <f t="shared" si="3"/>
        <v>0</v>
      </c>
      <c r="J85" s="50">
        <f t="shared" si="4"/>
        <v>0</v>
      </c>
      <c r="K85" s="50">
        <f t="shared" si="5"/>
        <v>601</v>
      </c>
      <c r="L85" s="15"/>
      <c r="M85" s="15"/>
      <c r="N85" s="15"/>
      <c r="O85" s="15"/>
      <c r="P85" s="15"/>
      <c r="Q85" s="15"/>
      <c r="R85" s="15"/>
      <c r="S85" s="15"/>
    </row>
    <row r="86" spans="2:19" x14ac:dyDescent="0.3">
      <c r="B86" s="53">
        <v>2019</v>
      </c>
      <c r="C86" s="15" t="s">
        <v>400</v>
      </c>
      <c r="D86" s="15" t="s">
        <v>401</v>
      </c>
      <c r="E86" s="15">
        <v>2015</v>
      </c>
      <c r="F86" s="15" t="s">
        <v>94</v>
      </c>
      <c r="G86" s="15">
        <v>5</v>
      </c>
      <c r="H86" s="51">
        <v>0</v>
      </c>
      <c r="I86" s="50">
        <f t="shared" si="3"/>
        <v>0</v>
      </c>
      <c r="J86" s="50">
        <f t="shared" si="4"/>
        <v>0</v>
      </c>
      <c r="K86" s="50">
        <f t="shared" si="5"/>
        <v>0</v>
      </c>
      <c r="L86" s="15"/>
      <c r="M86" s="15"/>
      <c r="N86" s="15"/>
      <c r="O86" s="15"/>
      <c r="P86" s="15"/>
      <c r="Q86" s="15"/>
      <c r="R86" s="15"/>
      <c r="S86" s="15"/>
    </row>
    <row r="87" spans="2:19" x14ac:dyDescent="0.3">
      <c r="B87" s="53">
        <v>2019</v>
      </c>
      <c r="C87" s="15" t="s">
        <v>400</v>
      </c>
      <c r="D87" s="15" t="s">
        <v>399</v>
      </c>
      <c r="E87" s="15">
        <v>2020</v>
      </c>
      <c r="F87" s="15" t="s">
        <v>117</v>
      </c>
      <c r="G87" s="15">
        <v>5</v>
      </c>
      <c r="H87" s="51">
        <v>467</v>
      </c>
      <c r="I87" s="50">
        <f t="shared" si="3"/>
        <v>0</v>
      </c>
      <c r="J87" s="50">
        <f t="shared" si="4"/>
        <v>0</v>
      </c>
      <c r="K87" s="50">
        <f t="shared" si="5"/>
        <v>467</v>
      </c>
      <c r="L87" s="15"/>
      <c r="M87" s="15"/>
      <c r="N87" s="15"/>
      <c r="O87" s="15"/>
      <c r="P87" s="15"/>
      <c r="Q87" s="15"/>
      <c r="R87" s="15"/>
      <c r="S87" s="15"/>
    </row>
    <row r="88" spans="2:19" x14ac:dyDescent="0.3">
      <c r="B88" s="53">
        <v>2019</v>
      </c>
      <c r="C88" s="15" t="s">
        <v>398</v>
      </c>
      <c r="D88" s="15" t="s">
        <v>88</v>
      </c>
      <c r="E88" s="15">
        <v>2014</v>
      </c>
      <c r="F88" s="15" t="s">
        <v>94</v>
      </c>
      <c r="G88" s="15">
        <v>4</v>
      </c>
      <c r="H88" s="51">
        <v>0</v>
      </c>
      <c r="I88" s="50">
        <f t="shared" si="3"/>
        <v>0</v>
      </c>
      <c r="J88" s="50">
        <f t="shared" si="4"/>
        <v>0</v>
      </c>
      <c r="K88" s="50">
        <f t="shared" si="5"/>
        <v>0</v>
      </c>
      <c r="L88" s="15"/>
      <c r="M88" s="15"/>
      <c r="N88" s="15"/>
      <c r="O88" s="15"/>
      <c r="P88" s="15"/>
      <c r="Q88" s="15"/>
      <c r="R88" s="15"/>
      <c r="S88" s="15"/>
    </row>
    <row r="89" spans="2:19" x14ac:dyDescent="0.3">
      <c r="B89" s="53">
        <v>2019</v>
      </c>
      <c r="C89" s="15" t="s">
        <v>398</v>
      </c>
      <c r="D89" s="15" t="s">
        <v>397</v>
      </c>
      <c r="E89" s="15">
        <v>2020</v>
      </c>
      <c r="F89" s="15" t="s">
        <v>94</v>
      </c>
      <c r="G89" s="15">
        <v>3</v>
      </c>
      <c r="H89" s="51">
        <v>2460</v>
      </c>
      <c r="I89" s="50">
        <f t="shared" si="3"/>
        <v>2460</v>
      </c>
      <c r="J89" s="50">
        <f t="shared" si="4"/>
        <v>0</v>
      </c>
      <c r="K89" s="50">
        <f t="shared" si="5"/>
        <v>0</v>
      </c>
      <c r="L89" s="15"/>
      <c r="M89" s="15"/>
      <c r="N89" s="15"/>
      <c r="O89" s="15"/>
      <c r="P89" s="15"/>
      <c r="Q89" s="15"/>
      <c r="R89" s="15"/>
      <c r="S89" s="15"/>
    </row>
    <row r="90" spans="2:19" x14ac:dyDescent="0.3">
      <c r="B90" s="53">
        <v>2019</v>
      </c>
      <c r="C90" s="15" t="s">
        <v>396</v>
      </c>
      <c r="D90" s="15" t="s">
        <v>395</v>
      </c>
      <c r="E90" s="15">
        <v>2015</v>
      </c>
      <c r="F90" s="15" t="s">
        <v>94</v>
      </c>
      <c r="G90" s="15">
        <v>4</v>
      </c>
      <c r="H90" s="51">
        <v>2889</v>
      </c>
      <c r="I90" s="50">
        <f t="shared" si="3"/>
        <v>0</v>
      </c>
      <c r="J90" s="50">
        <f t="shared" si="4"/>
        <v>2889</v>
      </c>
      <c r="K90" s="50">
        <f t="shared" si="5"/>
        <v>0</v>
      </c>
      <c r="L90" s="15"/>
      <c r="M90" s="15"/>
      <c r="N90" s="15"/>
      <c r="O90" s="15"/>
      <c r="P90" s="15"/>
      <c r="Q90" s="15"/>
      <c r="R90" s="15"/>
      <c r="S90" s="15"/>
    </row>
    <row r="91" spans="2:19" x14ac:dyDescent="0.3">
      <c r="B91" s="53">
        <v>2019</v>
      </c>
      <c r="C91" s="15" t="s">
        <v>394</v>
      </c>
      <c r="D91" s="15" t="s">
        <v>88</v>
      </c>
      <c r="E91" s="15">
        <v>2017</v>
      </c>
      <c r="F91" s="15" t="s">
        <v>117</v>
      </c>
      <c r="G91" s="15">
        <v>5</v>
      </c>
      <c r="H91" s="51">
        <v>2975</v>
      </c>
      <c r="I91" s="50">
        <f t="shared" si="3"/>
        <v>0</v>
      </c>
      <c r="J91" s="50">
        <f t="shared" si="4"/>
        <v>0</v>
      </c>
      <c r="K91" s="50">
        <f t="shared" si="5"/>
        <v>2975</v>
      </c>
      <c r="L91" s="15"/>
      <c r="M91" s="15"/>
      <c r="N91" s="15"/>
      <c r="O91" s="15"/>
      <c r="P91" s="15"/>
      <c r="Q91" s="15"/>
      <c r="R91" s="15"/>
      <c r="S91" s="15"/>
    </row>
    <row r="92" spans="2:19" x14ac:dyDescent="0.3">
      <c r="B92" s="53">
        <v>2019</v>
      </c>
      <c r="C92" s="15" t="s">
        <v>393</v>
      </c>
      <c r="D92" s="15" t="s">
        <v>88</v>
      </c>
      <c r="E92" s="15">
        <v>2016</v>
      </c>
      <c r="F92" s="15" t="s">
        <v>117</v>
      </c>
      <c r="G92" s="15">
        <v>5</v>
      </c>
      <c r="H92" s="51">
        <v>578</v>
      </c>
      <c r="I92" s="50">
        <f t="shared" si="3"/>
        <v>0</v>
      </c>
      <c r="J92" s="50">
        <f t="shared" si="4"/>
        <v>0</v>
      </c>
      <c r="K92" s="50">
        <f t="shared" si="5"/>
        <v>578</v>
      </c>
      <c r="L92" s="15"/>
      <c r="M92" s="15"/>
      <c r="N92" s="15"/>
      <c r="O92" s="15"/>
      <c r="P92" s="15"/>
      <c r="Q92" s="15"/>
      <c r="R92" s="15"/>
      <c r="S92" s="15"/>
    </row>
    <row r="93" spans="2:19" x14ac:dyDescent="0.3">
      <c r="B93" s="53">
        <v>2019</v>
      </c>
      <c r="C93" s="15" t="s">
        <v>392</v>
      </c>
      <c r="D93" s="15" t="s">
        <v>391</v>
      </c>
      <c r="E93" s="15">
        <v>2017</v>
      </c>
      <c r="F93" s="15" t="s">
        <v>82</v>
      </c>
      <c r="G93" s="15">
        <v>5</v>
      </c>
      <c r="H93" s="51">
        <v>2438</v>
      </c>
      <c r="I93" s="50">
        <f t="shared" si="3"/>
        <v>0</v>
      </c>
      <c r="J93" s="50">
        <f t="shared" si="4"/>
        <v>0</v>
      </c>
      <c r="K93" s="50">
        <f t="shared" si="5"/>
        <v>2438</v>
      </c>
      <c r="L93" s="15"/>
      <c r="M93" s="15"/>
      <c r="N93" s="15"/>
      <c r="O93" s="15"/>
      <c r="P93" s="15"/>
      <c r="Q93" s="15"/>
      <c r="R93" s="15"/>
      <c r="S93" s="15"/>
    </row>
    <row r="94" spans="2:19" x14ac:dyDescent="0.3">
      <c r="B94" s="53">
        <v>2019</v>
      </c>
      <c r="C94" s="15" t="s">
        <v>390</v>
      </c>
      <c r="D94" s="15" t="s">
        <v>389</v>
      </c>
      <c r="E94" s="15">
        <v>2018</v>
      </c>
      <c r="F94" s="15" t="s">
        <v>77</v>
      </c>
      <c r="G94" s="15">
        <v>5</v>
      </c>
      <c r="H94" s="51">
        <v>19</v>
      </c>
      <c r="I94" s="50">
        <f t="shared" si="3"/>
        <v>0</v>
      </c>
      <c r="J94" s="50">
        <f t="shared" si="4"/>
        <v>0</v>
      </c>
      <c r="K94" s="50">
        <f t="shared" si="5"/>
        <v>19</v>
      </c>
      <c r="L94" s="15"/>
      <c r="M94" s="15"/>
      <c r="N94" s="15"/>
      <c r="O94" s="15"/>
      <c r="P94" s="15"/>
      <c r="Q94" s="15"/>
      <c r="R94" s="15"/>
      <c r="S94" s="15"/>
    </row>
    <row r="95" spans="2:19" x14ac:dyDescent="0.3">
      <c r="B95" s="53">
        <v>2019</v>
      </c>
      <c r="C95" s="15" t="s">
        <v>388</v>
      </c>
      <c r="D95" s="15" t="s">
        <v>387</v>
      </c>
      <c r="E95" s="15">
        <v>2018</v>
      </c>
      <c r="F95" s="15" t="s">
        <v>77</v>
      </c>
      <c r="G95" s="15">
        <v>5</v>
      </c>
      <c r="H95" s="51">
        <v>299</v>
      </c>
      <c r="I95" s="50">
        <f t="shared" si="3"/>
        <v>0</v>
      </c>
      <c r="J95" s="50">
        <f t="shared" si="4"/>
        <v>0</v>
      </c>
      <c r="K95" s="50">
        <f t="shared" si="5"/>
        <v>299</v>
      </c>
      <c r="L95" s="15"/>
      <c r="M95" s="15"/>
      <c r="N95" s="15"/>
      <c r="O95" s="15"/>
      <c r="P95" s="15"/>
      <c r="Q95" s="15"/>
      <c r="R95" s="15"/>
      <c r="S95" s="15"/>
    </row>
    <row r="96" spans="2:19" x14ac:dyDescent="0.3">
      <c r="B96" s="53">
        <v>2019</v>
      </c>
      <c r="C96" s="15" t="s">
        <v>386</v>
      </c>
      <c r="D96" s="15" t="s">
        <v>385</v>
      </c>
      <c r="E96" s="15">
        <v>2015</v>
      </c>
      <c r="F96" s="15" t="s">
        <v>82</v>
      </c>
      <c r="G96" s="15">
        <v>5</v>
      </c>
      <c r="H96" s="51">
        <v>4003</v>
      </c>
      <c r="I96" s="50">
        <f t="shared" si="3"/>
        <v>0</v>
      </c>
      <c r="J96" s="50">
        <f t="shared" si="4"/>
        <v>0</v>
      </c>
      <c r="K96" s="50">
        <f t="shared" si="5"/>
        <v>4003</v>
      </c>
      <c r="L96" s="15"/>
      <c r="M96" s="15"/>
      <c r="N96" s="15"/>
      <c r="O96" s="15"/>
      <c r="P96" s="15"/>
      <c r="Q96" s="15"/>
      <c r="R96" s="15"/>
      <c r="S96" s="15"/>
    </row>
    <row r="97" spans="2:19" x14ac:dyDescent="0.3">
      <c r="B97" s="53">
        <v>2019</v>
      </c>
      <c r="C97" s="15" t="s">
        <v>384</v>
      </c>
      <c r="D97" s="15" t="s">
        <v>383</v>
      </c>
      <c r="E97" s="15">
        <v>2015</v>
      </c>
      <c r="F97" s="15" t="s">
        <v>117</v>
      </c>
      <c r="G97" s="15">
        <v>5</v>
      </c>
      <c r="H97" s="51">
        <v>7</v>
      </c>
      <c r="I97" s="50">
        <f t="shared" si="3"/>
        <v>0</v>
      </c>
      <c r="J97" s="50">
        <f t="shared" si="4"/>
        <v>0</v>
      </c>
      <c r="K97" s="50">
        <f t="shared" si="5"/>
        <v>7</v>
      </c>
      <c r="L97" s="15"/>
      <c r="M97" s="15"/>
      <c r="N97" s="15"/>
      <c r="O97" s="15"/>
      <c r="P97" s="15"/>
      <c r="Q97" s="15"/>
      <c r="R97" s="15"/>
      <c r="S97" s="15"/>
    </row>
    <row r="98" spans="2:19" x14ac:dyDescent="0.3">
      <c r="B98" s="53">
        <v>2019</v>
      </c>
      <c r="C98" s="15" t="s">
        <v>382</v>
      </c>
      <c r="D98" s="15" t="s">
        <v>88</v>
      </c>
      <c r="E98" s="15">
        <v>2013</v>
      </c>
      <c r="F98" s="15" t="s">
        <v>85</v>
      </c>
      <c r="G98" s="15">
        <v>5</v>
      </c>
      <c r="H98" s="51">
        <v>0</v>
      </c>
      <c r="I98" s="50">
        <f t="shared" si="3"/>
        <v>0</v>
      </c>
      <c r="J98" s="50">
        <f t="shared" si="4"/>
        <v>0</v>
      </c>
      <c r="K98" s="50">
        <f t="shared" si="5"/>
        <v>0</v>
      </c>
      <c r="L98" s="15"/>
      <c r="M98" s="15"/>
      <c r="N98" s="15"/>
      <c r="O98" s="15"/>
      <c r="P98" s="15"/>
      <c r="Q98" s="15"/>
      <c r="R98" s="15"/>
      <c r="S98" s="15"/>
    </row>
    <row r="99" spans="2:19" x14ac:dyDescent="0.3">
      <c r="B99" s="53">
        <v>2019</v>
      </c>
      <c r="C99" s="15" t="s">
        <v>381</v>
      </c>
      <c r="D99" s="15" t="s">
        <v>380</v>
      </c>
      <c r="E99" s="15">
        <v>2020</v>
      </c>
      <c r="F99" s="15" t="s">
        <v>137</v>
      </c>
      <c r="G99" s="15">
        <v>5</v>
      </c>
      <c r="H99" s="51">
        <v>0</v>
      </c>
      <c r="I99" s="50">
        <f t="shared" si="3"/>
        <v>0</v>
      </c>
      <c r="J99" s="50">
        <f t="shared" si="4"/>
        <v>0</v>
      </c>
      <c r="K99" s="50">
        <f t="shared" si="5"/>
        <v>0</v>
      </c>
      <c r="L99" s="15"/>
      <c r="M99" s="15"/>
      <c r="N99" s="15"/>
      <c r="O99" s="15"/>
      <c r="P99" s="15"/>
      <c r="Q99" s="15"/>
      <c r="R99" s="15"/>
      <c r="S99" s="15"/>
    </row>
    <row r="100" spans="2:19" x14ac:dyDescent="0.3">
      <c r="B100" s="53">
        <v>2019</v>
      </c>
      <c r="C100" s="15" t="s">
        <v>379</v>
      </c>
      <c r="D100" s="15" t="s">
        <v>88</v>
      </c>
      <c r="E100" s="15">
        <v>2017</v>
      </c>
      <c r="F100" s="15" t="s">
        <v>82</v>
      </c>
      <c r="G100" s="15">
        <v>5</v>
      </c>
      <c r="H100" s="51">
        <v>293</v>
      </c>
      <c r="I100" s="50">
        <f t="shared" si="3"/>
        <v>0</v>
      </c>
      <c r="J100" s="50">
        <f t="shared" si="4"/>
        <v>0</v>
      </c>
      <c r="K100" s="50">
        <f t="shared" si="5"/>
        <v>293</v>
      </c>
      <c r="L100" s="15"/>
      <c r="M100" s="15"/>
      <c r="N100" s="15"/>
      <c r="O100" s="15"/>
      <c r="P100" s="15"/>
      <c r="Q100" s="15"/>
      <c r="R100" s="15"/>
      <c r="S100" s="15"/>
    </row>
    <row r="101" spans="2:19" x14ac:dyDescent="0.3">
      <c r="B101" s="53">
        <v>2019</v>
      </c>
      <c r="C101" s="15" t="s">
        <v>378</v>
      </c>
      <c r="D101" s="15" t="s">
        <v>377</v>
      </c>
      <c r="E101" s="15">
        <v>2017</v>
      </c>
      <c r="F101" s="15" t="s">
        <v>82</v>
      </c>
      <c r="G101" s="15">
        <v>5</v>
      </c>
      <c r="H101" s="51">
        <v>164</v>
      </c>
      <c r="I101" s="50">
        <f t="shared" si="3"/>
        <v>0</v>
      </c>
      <c r="J101" s="50">
        <f t="shared" si="4"/>
        <v>0</v>
      </c>
      <c r="K101" s="50">
        <f t="shared" si="5"/>
        <v>164</v>
      </c>
      <c r="L101" s="15"/>
      <c r="M101" s="15"/>
      <c r="N101" s="15"/>
      <c r="O101" s="15"/>
      <c r="P101" s="15"/>
      <c r="Q101" s="15"/>
      <c r="R101" s="15"/>
      <c r="S101" s="15"/>
    </row>
    <row r="102" spans="2:19" x14ac:dyDescent="0.3">
      <c r="B102" s="53">
        <v>2019</v>
      </c>
      <c r="C102" s="15" t="s">
        <v>376</v>
      </c>
      <c r="D102" s="15" t="s">
        <v>375</v>
      </c>
      <c r="E102" s="15">
        <v>2018</v>
      </c>
      <c r="F102" s="15" t="s">
        <v>85</v>
      </c>
      <c r="G102" s="15">
        <v>5</v>
      </c>
      <c r="H102" s="51">
        <v>206</v>
      </c>
      <c r="I102" s="50">
        <f t="shared" si="3"/>
        <v>0</v>
      </c>
      <c r="J102" s="50">
        <f t="shared" si="4"/>
        <v>0</v>
      </c>
      <c r="K102" s="50">
        <f t="shared" si="5"/>
        <v>206</v>
      </c>
      <c r="L102" s="15"/>
      <c r="M102" s="15"/>
      <c r="N102" s="15"/>
      <c r="O102" s="15"/>
      <c r="P102" s="15"/>
      <c r="Q102" s="15"/>
      <c r="R102" s="15"/>
      <c r="S102" s="15"/>
    </row>
    <row r="103" spans="2:19" x14ac:dyDescent="0.3">
      <c r="B103" s="53">
        <v>2019</v>
      </c>
      <c r="C103" s="15" t="s">
        <v>374</v>
      </c>
      <c r="D103" s="15" t="s">
        <v>373</v>
      </c>
      <c r="E103" s="15">
        <v>2015</v>
      </c>
      <c r="F103" s="15" t="s">
        <v>90</v>
      </c>
      <c r="G103" s="15">
        <v>5</v>
      </c>
      <c r="H103" s="51">
        <v>57</v>
      </c>
      <c r="I103" s="50">
        <f t="shared" si="3"/>
        <v>0</v>
      </c>
      <c r="J103" s="50">
        <f t="shared" si="4"/>
        <v>0</v>
      </c>
      <c r="K103" s="50">
        <f t="shared" si="5"/>
        <v>57</v>
      </c>
      <c r="L103" s="15"/>
      <c r="M103" s="15"/>
      <c r="N103" s="15"/>
      <c r="O103" s="15"/>
      <c r="P103" s="15"/>
      <c r="Q103" s="15"/>
      <c r="R103" s="15"/>
      <c r="S103" s="15"/>
    </row>
    <row r="104" spans="2:19" x14ac:dyDescent="0.3">
      <c r="B104" s="53">
        <v>2019</v>
      </c>
      <c r="C104" s="15" t="s">
        <v>372</v>
      </c>
      <c r="D104" s="15" t="s">
        <v>88</v>
      </c>
      <c r="E104" s="15">
        <v>2015</v>
      </c>
      <c r="F104" s="15" t="s">
        <v>85</v>
      </c>
      <c r="G104" s="15">
        <v>5</v>
      </c>
      <c r="H104" s="51">
        <v>54</v>
      </c>
      <c r="I104" s="50">
        <f t="shared" si="3"/>
        <v>0</v>
      </c>
      <c r="J104" s="50">
        <f t="shared" si="4"/>
        <v>0</v>
      </c>
      <c r="K104" s="50">
        <f t="shared" si="5"/>
        <v>54</v>
      </c>
      <c r="L104" s="15"/>
      <c r="M104" s="15"/>
      <c r="N104" s="15"/>
      <c r="O104" s="15"/>
      <c r="P104" s="15"/>
      <c r="Q104" s="15"/>
      <c r="R104" s="15"/>
      <c r="S104" s="15"/>
    </row>
    <row r="105" spans="2:19" x14ac:dyDescent="0.3">
      <c r="B105" s="53">
        <v>2019</v>
      </c>
      <c r="C105" s="15" t="s">
        <v>371</v>
      </c>
      <c r="D105" s="15" t="s">
        <v>88</v>
      </c>
      <c r="E105" s="15">
        <v>2013</v>
      </c>
      <c r="F105" s="15" t="s">
        <v>82</v>
      </c>
      <c r="G105" s="15">
        <v>5</v>
      </c>
      <c r="H105" s="51">
        <v>0</v>
      </c>
      <c r="I105" s="50">
        <f t="shared" si="3"/>
        <v>0</v>
      </c>
      <c r="J105" s="50">
        <f t="shared" si="4"/>
        <v>0</v>
      </c>
      <c r="K105" s="50">
        <f t="shared" si="5"/>
        <v>0</v>
      </c>
      <c r="L105" s="15"/>
      <c r="M105" s="15"/>
      <c r="N105" s="15"/>
      <c r="O105" s="15"/>
      <c r="P105" s="15"/>
      <c r="Q105" s="15"/>
      <c r="R105" s="15"/>
      <c r="S105" s="15"/>
    </row>
    <row r="106" spans="2:19" x14ac:dyDescent="0.3">
      <c r="B106" s="53">
        <v>2019</v>
      </c>
      <c r="C106" s="15" t="s">
        <v>371</v>
      </c>
      <c r="D106" s="15" t="s">
        <v>370</v>
      </c>
      <c r="E106" s="15">
        <v>2019</v>
      </c>
      <c r="F106" s="15" t="s">
        <v>82</v>
      </c>
      <c r="G106" s="15">
        <v>4</v>
      </c>
      <c r="H106" s="51">
        <v>146</v>
      </c>
      <c r="I106" s="50">
        <f t="shared" si="3"/>
        <v>0</v>
      </c>
      <c r="J106" s="50">
        <f t="shared" si="4"/>
        <v>146</v>
      </c>
      <c r="K106" s="50">
        <f t="shared" si="5"/>
        <v>0</v>
      </c>
      <c r="L106" s="15"/>
      <c r="M106" s="15"/>
      <c r="N106" s="15"/>
      <c r="O106" s="15"/>
      <c r="P106" s="15"/>
      <c r="Q106" s="15"/>
      <c r="R106" s="15"/>
      <c r="S106" s="15"/>
    </row>
    <row r="107" spans="2:19" x14ac:dyDescent="0.3">
      <c r="B107" s="53">
        <v>2019</v>
      </c>
      <c r="C107" s="15" t="s">
        <v>369</v>
      </c>
      <c r="D107" s="15" t="s">
        <v>368</v>
      </c>
      <c r="E107" s="15">
        <v>2017</v>
      </c>
      <c r="F107" s="15" t="s">
        <v>82</v>
      </c>
      <c r="G107" s="15">
        <v>5</v>
      </c>
      <c r="H107" s="51">
        <v>1430</v>
      </c>
      <c r="I107" s="50">
        <f t="shared" si="3"/>
        <v>0</v>
      </c>
      <c r="J107" s="50">
        <f t="shared" si="4"/>
        <v>0</v>
      </c>
      <c r="K107" s="50">
        <f t="shared" si="5"/>
        <v>1430</v>
      </c>
      <c r="L107" s="15"/>
      <c r="M107" s="15"/>
      <c r="N107" s="15"/>
      <c r="O107" s="15"/>
      <c r="P107" s="15"/>
      <c r="Q107" s="15"/>
      <c r="R107" s="15"/>
      <c r="S107" s="15"/>
    </row>
    <row r="108" spans="2:19" x14ac:dyDescent="0.3">
      <c r="B108" s="53">
        <v>2019</v>
      </c>
      <c r="C108" s="15" t="s">
        <v>367</v>
      </c>
      <c r="D108" s="15" t="s">
        <v>88</v>
      </c>
      <c r="E108" s="15">
        <v>2014</v>
      </c>
      <c r="F108" s="15" t="s">
        <v>82</v>
      </c>
      <c r="G108" s="15">
        <v>5</v>
      </c>
      <c r="H108" s="51">
        <v>0</v>
      </c>
      <c r="I108" s="50">
        <f t="shared" si="3"/>
        <v>0</v>
      </c>
      <c r="J108" s="50">
        <f t="shared" si="4"/>
        <v>0</v>
      </c>
      <c r="K108" s="50">
        <f t="shared" si="5"/>
        <v>0</v>
      </c>
      <c r="L108" s="15"/>
      <c r="M108" s="15"/>
      <c r="N108" s="15"/>
      <c r="O108" s="15"/>
      <c r="P108" s="15"/>
      <c r="Q108" s="15"/>
      <c r="R108" s="15"/>
      <c r="S108" s="15"/>
    </row>
    <row r="109" spans="2:19" x14ac:dyDescent="0.3">
      <c r="B109" s="53">
        <v>2019</v>
      </c>
      <c r="C109" s="15" t="s">
        <v>367</v>
      </c>
      <c r="D109" s="15" t="s">
        <v>366</v>
      </c>
      <c r="E109" s="15">
        <v>2019</v>
      </c>
      <c r="F109" s="15" t="s">
        <v>82</v>
      </c>
      <c r="G109" s="15">
        <v>3</v>
      </c>
      <c r="H109" s="51">
        <v>1391</v>
      </c>
      <c r="I109" s="50">
        <f t="shared" si="3"/>
        <v>1391</v>
      </c>
      <c r="J109" s="50">
        <f t="shared" si="4"/>
        <v>0</v>
      </c>
      <c r="K109" s="50">
        <f t="shared" si="5"/>
        <v>0</v>
      </c>
      <c r="L109" s="15"/>
      <c r="M109" s="15"/>
      <c r="N109" s="15"/>
      <c r="O109" s="15"/>
      <c r="P109" s="15"/>
      <c r="Q109" s="15"/>
      <c r="R109" s="15"/>
      <c r="S109" s="15"/>
    </row>
    <row r="110" spans="2:19" x14ac:dyDescent="0.3">
      <c r="B110" s="53">
        <v>2019</v>
      </c>
      <c r="C110" s="15" t="s">
        <v>365</v>
      </c>
      <c r="D110" s="15" t="s">
        <v>364</v>
      </c>
      <c r="E110" s="15">
        <v>2018</v>
      </c>
      <c r="F110" s="15" t="s">
        <v>77</v>
      </c>
      <c r="G110" s="15">
        <v>1</v>
      </c>
      <c r="H110" s="51">
        <v>257</v>
      </c>
      <c r="I110" s="50">
        <f t="shared" si="3"/>
        <v>257</v>
      </c>
      <c r="J110" s="50">
        <f t="shared" si="4"/>
        <v>0</v>
      </c>
      <c r="K110" s="50">
        <f t="shared" si="5"/>
        <v>0</v>
      </c>
      <c r="L110" s="15"/>
      <c r="M110" s="15"/>
      <c r="N110" s="15"/>
      <c r="O110" s="15"/>
      <c r="P110" s="15"/>
      <c r="Q110" s="15"/>
      <c r="R110" s="15"/>
      <c r="S110" s="15"/>
    </row>
    <row r="111" spans="2:19" x14ac:dyDescent="0.3">
      <c r="B111" s="53">
        <v>2019</v>
      </c>
      <c r="C111" s="15" t="s">
        <v>363</v>
      </c>
      <c r="D111" s="15" t="s">
        <v>88</v>
      </c>
      <c r="E111" s="15">
        <v>2013</v>
      </c>
      <c r="F111" s="15" t="s">
        <v>101</v>
      </c>
      <c r="G111" s="15">
        <v>5</v>
      </c>
      <c r="H111" s="51">
        <v>10</v>
      </c>
      <c r="I111" s="50">
        <f t="shared" si="3"/>
        <v>0</v>
      </c>
      <c r="J111" s="50">
        <f t="shared" si="4"/>
        <v>0</v>
      </c>
      <c r="K111" s="50">
        <f t="shared" si="5"/>
        <v>10</v>
      </c>
      <c r="L111" s="15"/>
      <c r="M111" s="15"/>
      <c r="N111" s="15"/>
      <c r="O111" s="15"/>
      <c r="P111" s="15"/>
      <c r="Q111" s="15"/>
      <c r="R111" s="15"/>
      <c r="S111" s="15"/>
    </row>
    <row r="112" spans="2:19" x14ac:dyDescent="0.3">
      <c r="B112" s="53">
        <v>2019</v>
      </c>
      <c r="C112" s="15" t="s">
        <v>362</v>
      </c>
      <c r="D112" s="15" t="s">
        <v>361</v>
      </c>
      <c r="E112" s="15">
        <v>2019</v>
      </c>
      <c r="F112" s="15" t="s">
        <v>117</v>
      </c>
      <c r="G112" s="15">
        <v>5</v>
      </c>
      <c r="H112" s="51">
        <v>3065</v>
      </c>
      <c r="I112" s="50">
        <f t="shared" si="3"/>
        <v>0</v>
      </c>
      <c r="J112" s="50">
        <f t="shared" si="4"/>
        <v>0</v>
      </c>
      <c r="K112" s="50">
        <f t="shared" si="5"/>
        <v>3065</v>
      </c>
      <c r="L112" s="15"/>
      <c r="M112" s="15"/>
      <c r="N112" s="15"/>
      <c r="O112" s="15"/>
      <c r="P112" s="15"/>
      <c r="Q112" s="15"/>
      <c r="R112" s="15"/>
      <c r="S112" s="15"/>
    </row>
    <row r="113" spans="2:19" x14ac:dyDescent="0.3">
      <c r="B113" s="53">
        <v>2019</v>
      </c>
      <c r="C113" s="15" t="s">
        <v>360</v>
      </c>
      <c r="D113" s="15" t="s">
        <v>359</v>
      </c>
      <c r="E113" s="15">
        <v>2016</v>
      </c>
      <c r="F113" s="15" t="s">
        <v>117</v>
      </c>
      <c r="G113" s="15">
        <v>5</v>
      </c>
      <c r="H113" s="51">
        <v>625</v>
      </c>
      <c r="I113" s="50">
        <f t="shared" si="3"/>
        <v>0</v>
      </c>
      <c r="J113" s="50">
        <f t="shared" si="4"/>
        <v>0</v>
      </c>
      <c r="K113" s="50">
        <f t="shared" si="5"/>
        <v>625</v>
      </c>
      <c r="L113" s="15"/>
      <c r="M113" s="15"/>
      <c r="N113" s="15"/>
      <c r="O113" s="15"/>
      <c r="P113" s="15"/>
      <c r="Q113" s="15"/>
      <c r="R113" s="15"/>
      <c r="S113" s="15"/>
    </row>
    <row r="114" spans="2:19" x14ac:dyDescent="0.3">
      <c r="B114" s="53">
        <v>2019</v>
      </c>
      <c r="C114" s="15" t="s">
        <v>358</v>
      </c>
      <c r="D114" s="15" t="s">
        <v>357</v>
      </c>
      <c r="E114" s="15">
        <v>2015</v>
      </c>
      <c r="F114" s="15" t="s">
        <v>90</v>
      </c>
      <c r="G114" s="15">
        <v>5</v>
      </c>
      <c r="H114" s="51">
        <v>50</v>
      </c>
      <c r="I114" s="50">
        <f t="shared" si="3"/>
        <v>0</v>
      </c>
      <c r="J114" s="50">
        <f t="shared" si="4"/>
        <v>0</v>
      </c>
      <c r="K114" s="50">
        <f t="shared" si="5"/>
        <v>50</v>
      </c>
      <c r="L114" s="15"/>
      <c r="M114" s="15"/>
      <c r="N114" s="15"/>
      <c r="O114" s="15"/>
      <c r="P114" s="15"/>
      <c r="Q114" s="15"/>
      <c r="R114" s="15"/>
      <c r="S114" s="15"/>
    </row>
    <row r="115" spans="2:19" x14ac:dyDescent="0.3">
      <c r="B115" s="53">
        <v>2019</v>
      </c>
      <c r="C115" s="15" t="s">
        <v>356</v>
      </c>
      <c r="D115" s="15" t="s">
        <v>88</v>
      </c>
      <c r="E115" s="15">
        <v>2017</v>
      </c>
      <c r="F115" s="15" t="s">
        <v>94</v>
      </c>
      <c r="G115" s="15">
        <v>4</v>
      </c>
      <c r="H115" s="51">
        <v>745</v>
      </c>
      <c r="I115" s="50">
        <f t="shared" si="3"/>
        <v>0</v>
      </c>
      <c r="J115" s="50">
        <f t="shared" si="4"/>
        <v>745</v>
      </c>
      <c r="K115" s="50">
        <f t="shared" si="5"/>
        <v>0</v>
      </c>
      <c r="L115" s="15"/>
      <c r="M115" s="15"/>
      <c r="N115" s="15"/>
      <c r="O115" s="15"/>
      <c r="P115" s="15"/>
      <c r="Q115" s="15"/>
      <c r="R115" s="15"/>
      <c r="S115" s="15"/>
    </row>
    <row r="116" spans="2:19" x14ac:dyDescent="0.3">
      <c r="B116" s="53">
        <v>2019</v>
      </c>
      <c r="C116" s="15" t="s">
        <v>355</v>
      </c>
      <c r="D116" s="15" t="s">
        <v>354</v>
      </c>
      <c r="E116" s="15">
        <v>2017</v>
      </c>
      <c r="F116" s="15" t="s">
        <v>117</v>
      </c>
      <c r="G116" s="15">
        <v>5</v>
      </c>
      <c r="H116" s="51">
        <v>1642</v>
      </c>
      <c r="I116" s="50">
        <f t="shared" si="3"/>
        <v>0</v>
      </c>
      <c r="J116" s="50">
        <f t="shared" si="4"/>
        <v>0</v>
      </c>
      <c r="K116" s="50">
        <f t="shared" si="5"/>
        <v>1642</v>
      </c>
      <c r="L116" s="15"/>
      <c r="M116" s="15"/>
      <c r="N116" s="15"/>
      <c r="O116" s="15"/>
      <c r="P116" s="15"/>
      <c r="Q116" s="15"/>
      <c r="R116" s="15"/>
      <c r="S116" s="15"/>
    </row>
    <row r="117" spans="2:19" x14ac:dyDescent="0.3">
      <c r="B117" s="53">
        <v>2019</v>
      </c>
      <c r="C117" s="15" t="s">
        <v>352</v>
      </c>
      <c r="D117" s="15" t="s">
        <v>353</v>
      </c>
      <c r="E117" s="15">
        <v>2014</v>
      </c>
      <c r="F117" s="15" t="s">
        <v>77</v>
      </c>
      <c r="G117" s="15">
        <v>5</v>
      </c>
      <c r="H117" s="51">
        <v>0</v>
      </c>
      <c r="I117" s="50">
        <f t="shared" si="3"/>
        <v>0</v>
      </c>
      <c r="J117" s="50">
        <f t="shared" si="4"/>
        <v>0</v>
      </c>
      <c r="K117" s="50">
        <f t="shared" si="5"/>
        <v>0</v>
      </c>
      <c r="L117" s="15"/>
      <c r="M117" s="15"/>
      <c r="N117" s="15"/>
      <c r="O117" s="15"/>
      <c r="P117" s="15"/>
      <c r="Q117" s="15"/>
      <c r="R117" s="15"/>
      <c r="S117" s="15"/>
    </row>
    <row r="118" spans="2:19" x14ac:dyDescent="0.3">
      <c r="B118" s="53">
        <v>2019</v>
      </c>
      <c r="C118" s="15" t="s">
        <v>352</v>
      </c>
      <c r="D118" s="15" t="s">
        <v>351</v>
      </c>
      <c r="E118" s="15">
        <v>2020</v>
      </c>
      <c r="F118" s="15" t="s">
        <v>77</v>
      </c>
      <c r="G118" s="15">
        <v>5</v>
      </c>
      <c r="H118" s="51">
        <v>117</v>
      </c>
      <c r="I118" s="50">
        <f t="shared" si="3"/>
        <v>0</v>
      </c>
      <c r="J118" s="50">
        <f t="shared" si="4"/>
        <v>0</v>
      </c>
      <c r="K118" s="50">
        <f t="shared" si="5"/>
        <v>117</v>
      </c>
      <c r="L118" s="15"/>
      <c r="M118" s="15"/>
      <c r="N118" s="15"/>
      <c r="O118" s="15"/>
      <c r="P118" s="15"/>
      <c r="Q118" s="15"/>
      <c r="R118" s="15"/>
      <c r="S118" s="15"/>
    </row>
    <row r="119" spans="2:19" x14ac:dyDescent="0.3">
      <c r="B119" s="53">
        <v>2019</v>
      </c>
      <c r="C119" s="15" t="s">
        <v>350</v>
      </c>
      <c r="D119" s="15" t="s">
        <v>349</v>
      </c>
      <c r="E119" s="15">
        <v>2014</v>
      </c>
      <c r="F119" s="15" t="s">
        <v>101</v>
      </c>
      <c r="G119" s="15">
        <v>4</v>
      </c>
      <c r="H119" s="51">
        <v>31</v>
      </c>
      <c r="I119" s="50">
        <f t="shared" si="3"/>
        <v>0</v>
      </c>
      <c r="J119" s="50">
        <f t="shared" si="4"/>
        <v>31</v>
      </c>
      <c r="K119" s="50">
        <f t="shared" si="5"/>
        <v>0</v>
      </c>
      <c r="L119" s="15"/>
      <c r="M119" s="15"/>
      <c r="N119" s="15"/>
      <c r="O119" s="15"/>
      <c r="P119" s="15"/>
      <c r="Q119" s="15"/>
      <c r="R119" s="15"/>
      <c r="S119" s="15"/>
    </row>
    <row r="120" spans="2:19" x14ac:dyDescent="0.3">
      <c r="B120" s="53">
        <v>2019</v>
      </c>
      <c r="C120" s="15" t="s">
        <v>348</v>
      </c>
      <c r="D120" s="15" t="s">
        <v>88</v>
      </c>
      <c r="E120" s="15">
        <v>2014</v>
      </c>
      <c r="F120" s="15" t="s">
        <v>101</v>
      </c>
      <c r="G120" s="15">
        <v>4</v>
      </c>
      <c r="H120" s="51">
        <v>125</v>
      </c>
      <c r="I120" s="50">
        <f t="shared" si="3"/>
        <v>0</v>
      </c>
      <c r="J120" s="50">
        <f t="shared" si="4"/>
        <v>125</v>
      </c>
      <c r="K120" s="50">
        <f t="shared" si="5"/>
        <v>0</v>
      </c>
      <c r="L120" s="15"/>
      <c r="M120" s="15"/>
      <c r="N120" s="15"/>
      <c r="O120" s="15"/>
      <c r="P120" s="15"/>
      <c r="Q120" s="15"/>
      <c r="R120" s="15"/>
      <c r="S120" s="15"/>
    </row>
    <row r="121" spans="2:19" x14ac:dyDescent="0.3">
      <c r="B121" s="53">
        <v>2019</v>
      </c>
      <c r="C121" s="15" t="s">
        <v>347</v>
      </c>
      <c r="D121" s="15" t="s">
        <v>346</v>
      </c>
      <c r="E121" s="15">
        <v>2015</v>
      </c>
      <c r="F121" s="15" t="s">
        <v>82</v>
      </c>
      <c r="G121" s="15">
        <v>5</v>
      </c>
      <c r="H121" s="51">
        <v>1274</v>
      </c>
      <c r="I121" s="50">
        <f t="shared" si="3"/>
        <v>0</v>
      </c>
      <c r="J121" s="50">
        <f t="shared" si="4"/>
        <v>0</v>
      </c>
      <c r="K121" s="50">
        <f t="shared" si="5"/>
        <v>1274</v>
      </c>
      <c r="L121" s="15"/>
      <c r="M121" s="15"/>
      <c r="N121" s="15"/>
      <c r="O121" s="15"/>
      <c r="P121" s="15"/>
      <c r="Q121" s="15"/>
      <c r="R121" s="15"/>
      <c r="S121" s="15"/>
    </row>
    <row r="122" spans="2:19" x14ac:dyDescent="0.3">
      <c r="B122" s="53">
        <v>2019</v>
      </c>
      <c r="C122" s="15" t="s">
        <v>345</v>
      </c>
      <c r="D122" s="15" t="s">
        <v>344</v>
      </c>
      <c r="E122" s="15">
        <v>2017</v>
      </c>
      <c r="F122" s="15" t="s">
        <v>85</v>
      </c>
      <c r="G122" s="15">
        <v>5</v>
      </c>
      <c r="H122" s="51">
        <v>56</v>
      </c>
      <c r="I122" s="50">
        <f t="shared" si="3"/>
        <v>0</v>
      </c>
      <c r="J122" s="50">
        <f t="shared" si="4"/>
        <v>0</v>
      </c>
      <c r="K122" s="50">
        <f t="shared" si="5"/>
        <v>56</v>
      </c>
      <c r="L122" s="15"/>
      <c r="M122" s="15"/>
      <c r="N122" s="15"/>
      <c r="O122" s="15"/>
      <c r="P122" s="15"/>
      <c r="Q122" s="15"/>
      <c r="R122" s="15"/>
      <c r="S122" s="15"/>
    </row>
    <row r="123" spans="2:19" x14ac:dyDescent="0.3">
      <c r="B123" s="53">
        <v>2019</v>
      </c>
      <c r="C123" s="15" t="s">
        <v>343</v>
      </c>
      <c r="D123" s="15" t="s">
        <v>88</v>
      </c>
      <c r="E123" s="15">
        <v>2017</v>
      </c>
      <c r="F123" s="15" t="s">
        <v>117</v>
      </c>
      <c r="G123" s="15">
        <v>5</v>
      </c>
      <c r="H123" s="51">
        <v>1564</v>
      </c>
      <c r="I123" s="50">
        <f t="shared" si="3"/>
        <v>0</v>
      </c>
      <c r="J123" s="50">
        <f t="shared" si="4"/>
        <v>0</v>
      </c>
      <c r="K123" s="50">
        <f t="shared" si="5"/>
        <v>1564</v>
      </c>
      <c r="L123" s="15"/>
      <c r="M123" s="15"/>
      <c r="N123" s="15"/>
      <c r="O123" s="15"/>
      <c r="P123" s="15"/>
      <c r="Q123" s="15"/>
      <c r="R123" s="15"/>
      <c r="S123" s="15"/>
    </row>
    <row r="124" spans="2:19" x14ac:dyDescent="0.3">
      <c r="B124" s="53">
        <v>2019</v>
      </c>
      <c r="C124" s="15" t="s">
        <v>342</v>
      </c>
      <c r="D124" s="15" t="s">
        <v>341</v>
      </c>
      <c r="E124" s="15">
        <v>2015</v>
      </c>
      <c r="F124" s="15" t="s">
        <v>94</v>
      </c>
      <c r="G124" s="15">
        <v>2</v>
      </c>
      <c r="H124" s="51">
        <v>0</v>
      </c>
      <c r="I124" s="50">
        <f t="shared" si="3"/>
        <v>0</v>
      </c>
      <c r="J124" s="50">
        <f t="shared" si="4"/>
        <v>0</v>
      </c>
      <c r="K124" s="50">
        <f t="shared" si="5"/>
        <v>0</v>
      </c>
      <c r="L124" s="15"/>
      <c r="M124" s="15"/>
      <c r="N124" s="15"/>
      <c r="O124" s="15"/>
      <c r="P124" s="15"/>
      <c r="Q124" s="15"/>
      <c r="R124" s="15"/>
      <c r="S124" s="15"/>
    </row>
    <row r="125" spans="2:19" x14ac:dyDescent="0.3">
      <c r="B125" s="53">
        <v>2019</v>
      </c>
      <c r="C125" s="15" t="s">
        <v>340</v>
      </c>
      <c r="D125" s="15" t="s">
        <v>339</v>
      </c>
      <c r="E125" s="15">
        <v>2020</v>
      </c>
      <c r="F125" s="15" t="s">
        <v>77</v>
      </c>
      <c r="G125" s="15">
        <v>5</v>
      </c>
      <c r="H125" s="51">
        <v>0</v>
      </c>
      <c r="I125" s="50">
        <f t="shared" si="3"/>
        <v>0</v>
      </c>
      <c r="J125" s="50">
        <f t="shared" si="4"/>
        <v>0</v>
      </c>
      <c r="K125" s="50">
        <f t="shared" si="5"/>
        <v>0</v>
      </c>
      <c r="L125" s="15"/>
      <c r="M125" s="15"/>
      <c r="N125" s="15"/>
      <c r="O125" s="15"/>
      <c r="P125" s="15"/>
      <c r="Q125" s="15"/>
      <c r="R125" s="15"/>
      <c r="S125" s="15"/>
    </row>
    <row r="126" spans="2:19" x14ac:dyDescent="0.3">
      <c r="B126" s="53">
        <v>2019</v>
      </c>
      <c r="C126" s="15" t="s">
        <v>338</v>
      </c>
      <c r="D126" s="15" t="s">
        <v>88</v>
      </c>
      <c r="E126" s="15">
        <v>2017</v>
      </c>
      <c r="F126" s="15" t="s">
        <v>77</v>
      </c>
      <c r="G126" s="15">
        <v>5</v>
      </c>
      <c r="H126" s="51">
        <v>97</v>
      </c>
      <c r="I126" s="50">
        <f t="shared" si="3"/>
        <v>0</v>
      </c>
      <c r="J126" s="50">
        <f t="shared" si="4"/>
        <v>0</v>
      </c>
      <c r="K126" s="50">
        <f t="shared" si="5"/>
        <v>97</v>
      </c>
      <c r="L126" s="15"/>
      <c r="M126" s="15"/>
      <c r="N126" s="15"/>
      <c r="O126" s="15"/>
      <c r="P126" s="15"/>
      <c r="Q126" s="15"/>
      <c r="R126" s="15"/>
      <c r="S126" s="15"/>
    </row>
    <row r="127" spans="2:19" x14ac:dyDescent="0.3">
      <c r="B127" s="53">
        <v>2019</v>
      </c>
      <c r="C127" s="15" t="s">
        <v>337</v>
      </c>
      <c r="D127" s="15" t="s">
        <v>336</v>
      </c>
      <c r="E127" s="15">
        <v>2014</v>
      </c>
      <c r="F127" s="15" t="s">
        <v>82</v>
      </c>
      <c r="G127" s="15">
        <v>5</v>
      </c>
      <c r="H127" s="51">
        <v>325</v>
      </c>
      <c r="I127" s="50">
        <f t="shared" si="3"/>
        <v>0</v>
      </c>
      <c r="J127" s="50">
        <f t="shared" si="4"/>
        <v>0</v>
      </c>
      <c r="K127" s="50">
        <f t="shared" si="5"/>
        <v>325</v>
      </c>
      <c r="L127" s="15"/>
      <c r="M127" s="15"/>
      <c r="N127" s="15"/>
      <c r="O127" s="15"/>
      <c r="P127" s="15"/>
      <c r="Q127" s="15"/>
      <c r="R127" s="15"/>
      <c r="S127" s="15"/>
    </row>
    <row r="128" spans="2:19" x14ac:dyDescent="0.3">
      <c r="B128" s="53">
        <v>2019</v>
      </c>
      <c r="C128" s="15" t="s">
        <v>335</v>
      </c>
      <c r="D128" s="15" t="s">
        <v>334</v>
      </c>
      <c r="E128" s="15">
        <v>2019</v>
      </c>
      <c r="F128" s="15" t="s">
        <v>82</v>
      </c>
      <c r="G128" s="15">
        <v>5</v>
      </c>
      <c r="H128" s="51">
        <v>557</v>
      </c>
      <c r="I128" s="50">
        <f t="shared" si="3"/>
        <v>0</v>
      </c>
      <c r="J128" s="50">
        <f t="shared" si="4"/>
        <v>0</v>
      </c>
      <c r="K128" s="50">
        <f t="shared" si="5"/>
        <v>557</v>
      </c>
      <c r="L128" s="15"/>
      <c r="M128" s="15"/>
      <c r="N128" s="15"/>
      <c r="O128" s="15"/>
      <c r="P128" s="15"/>
      <c r="Q128" s="15"/>
      <c r="R128" s="15"/>
      <c r="S128" s="15"/>
    </row>
    <row r="129" spans="2:19" x14ac:dyDescent="0.3">
      <c r="B129" s="53">
        <v>2019</v>
      </c>
      <c r="C129" s="15" t="s">
        <v>333</v>
      </c>
      <c r="D129" s="15" t="s">
        <v>332</v>
      </c>
      <c r="E129" s="15">
        <v>2017</v>
      </c>
      <c r="F129" s="15" t="s">
        <v>82</v>
      </c>
      <c r="G129" s="15">
        <v>5</v>
      </c>
      <c r="H129" s="51">
        <v>179</v>
      </c>
      <c r="I129" s="50">
        <f t="shared" si="3"/>
        <v>0</v>
      </c>
      <c r="J129" s="50">
        <f t="shared" si="4"/>
        <v>0</v>
      </c>
      <c r="K129" s="50">
        <f t="shared" si="5"/>
        <v>179</v>
      </c>
      <c r="L129" s="15"/>
      <c r="M129" s="15"/>
      <c r="N129" s="15"/>
      <c r="O129" s="15"/>
      <c r="P129" s="15"/>
      <c r="Q129" s="15"/>
      <c r="R129" s="15"/>
      <c r="S129" s="15"/>
    </row>
    <row r="130" spans="2:19" x14ac:dyDescent="0.3">
      <c r="B130" s="53">
        <v>2019</v>
      </c>
      <c r="C130" s="15" t="s">
        <v>331</v>
      </c>
      <c r="D130" s="15" t="s">
        <v>330</v>
      </c>
      <c r="E130" s="15">
        <v>2018</v>
      </c>
      <c r="F130" s="15" t="s">
        <v>90</v>
      </c>
      <c r="G130" s="15">
        <v>5</v>
      </c>
      <c r="H130" s="51">
        <v>30</v>
      </c>
      <c r="I130" s="50">
        <f t="shared" si="3"/>
        <v>0</v>
      </c>
      <c r="J130" s="50">
        <f t="shared" si="4"/>
        <v>0</v>
      </c>
      <c r="K130" s="50">
        <f t="shared" si="5"/>
        <v>30</v>
      </c>
      <c r="L130" s="15"/>
      <c r="M130" s="15"/>
      <c r="N130" s="15"/>
      <c r="O130" s="15"/>
      <c r="P130" s="15"/>
      <c r="Q130" s="15"/>
      <c r="R130" s="15"/>
      <c r="S130" s="15"/>
    </row>
    <row r="131" spans="2:19" x14ac:dyDescent="0.3">
      <c r="B131" s="53">
        <v>2019</v>
      </c>
      <c r="C131" s="15" t="s">
        <v>329</v>
      </c>
      <c r="D131" s="15" t="s">
        <v>88</v>
      </c>
      <c r="E131" s="15">
        <v>2013</v>
      </c>
      <c r="F131" s="15" t="s">
        <v>90</v>
      </c>
      <c r="G131" s="15">
        <v>5</v>
      </c>
      <c r="H131" s="51">
        <v>39</v>
      </c>
      <c r="I131" s="50">
        <f t="shared" si="3"/>
        <v>0</v>
      </c>
      <c r="J131" s="50">
        <f t="shared" si="4"/>
        <v>0</v>
      </c>
      <c r="K131" s="50">
        <f t="shared" si="5"/>
        <v>39</v>
      </c>
      <c r="L131" s="15"/>
      <c r="M131" s="15"/>
      <c r="N131" s="15"/>
      <c r="O131" s="15"/>
      <c r="P131" s="15"/>
      <c r="Q131" s="15"/>
      <c r="R131" s="15"/>
      <c r="S131" s="15"/>
    </row>
    <row r="132" spans="2:19" x14ac:dyDescent="0.3">
      <c r="B132" s="53">
        <v>2019</v>
      </c>
      <c r="C132" s="15" t="s">
        <v>328</v>
      </c>
      <c r="D132" s="15" t="s">
        <v>327</v>
      </c>
      <c r="E132" s="15">
        <v>2014</v>
      </c>
      <c r="F132" s="15" t="s">
        <v>82</v>
      </c>
      <c r="G132" s="15">
        <v>5</v>
      </c>
      <c r="H132" s="51">
        <v>68</v>
      </c>
      <c r="I132" s="50">
        <f t="shared" ref="I132:I195" si="6">IF(G132&lt;4,H132,0)</f>
        <v>0</v>
      </c>
      <c r="J132" s="50">
        <f t="shared" ref="J132:J195" si="7">IF(G132=4,H132,0)</f>
        <v>0</v>
      </c>
      <c r="K132" s="50">
        <f t="shared" ref="K132:K195" si="8">IF(G132=5,H132,0)</f>
        <v>68</v>
      </c>
      <c r="L132" s="15"/>
      <c r="M132" s="15"/>
      <c r="N132" s="15"/>
      <c r="O132" s="15"/>
      <c r="P132" s="15"/>
      <c r="Q132" s="15"/>
      <c r="R132" s="15"/>
      <c r="S132" s="15"/>
    </row>
    <row r="133" spans="2:19" x14ac:dyDescent="0.3">
      <c r="B133" s="53">
        <v>2019</v>
      </c>
      <c r="C133" s="15" t="s">
        <v>326</v>
      </c>
      <c r="D133" s="15" t="s">
        <v>325</v>
      </c>
      <c r="E133" s="15">
        <v>2015</v>
      </c>
      <c r="F133" s="15" t="s">
        <v>77</v>
      </c>
      <c r="G133" s="15">
        <v>5</v>
      </c>
      <c r="H133" s="51">
        <v>41</v>
      </c>
      <c r="I133" s="50">
        <f t="shared" si="6"/>
        <v>0</v>
      </c>
      <c r="J133" s="50">
        <f t="shared" si="7"/>
        <v>0</v>
      </c>
      <c r="K133" s="50">
        <f t="shared" si="8"/>
        <v>41</v>
      </c>
      <c r="L133" s="15"/>
      <c r="M133" s="15"/>
      <c r="N133" s="15"/>
      <c r="O133" s="15"/>
      <c r="P133" s="15"/>
      <c r="Q133" s="15"/>
      <c r="R133" s="15"/>
      <c r="S133" s="15"/>
    </row>
    <row r="134" spans="2:19" x14ac:dyDescent="0.3">
      <c r="B134" s="53">
        <v>2019</v>
      </c>
      <c r="C134" s="15" t="s">
        <v>324</v>
      </c>
      <c r="D134" s="15" t="s">
        <v>323</v>
      </c>
      <c r="E134" s="15">
        <v>2019</v>
      </c>
      <c r="F134" s="15" t="s">
        <v>82</v>
      </c>
      <c r="G134" s="15">
        <v>5</v>
      </c>
      <c r="H134" s="51">
        <v>94</v>
      </c>
      <c r="I134" s="50">
        <f t="shared" si="6"/>
        <v>0</v>
      </c>
      <c r="J134" s="50">
        <f t="shared" si="7"/>
        <v>0</v>
      </c>
      <c r="K134" s="50">
        <f t="shared" si="8"/>
        <v>94</v>
      </c>
      <c r="L134" s="15"/>
      <c r="M134" s="15"/>
      <c r="N134" s="15"/>
      <c r="O134" s="15"/>
      <c r="P134" s="15"/>
      <c r="Q134" s="15"/>
      <c r="R134" s="15"/>
      <c r="S134" s="15"/>
    </row>
    <row r="135" spans="2:19" x14ac:dyDescent="0.3">
      <c r="B135" s="53">
        <v>2019</v>
      </c>
      <c r="C135" s="15" t="s">
        <v>322</v>
      </c>
      <c r="D135" s="15" t="s">
        <v>88</v>
      </c>
      <c r="E135" s="15">
        <v>2013</v>
      </c>
      <c r="F135" s="15" t="s">
        <v>85</v>
      </c>
      <c r="G135" s="15">
        <v>5</v>
      </c>
      <c r="H135" s="51">
        <v>13</v>
      </c>
      <c r="I135" s="50">
        <f t="shared" si="6"/>
        <v>0</v>
      </c>
      <c r="J135" s="50">
        <f t="shared" si="7"/>
        <v>0</v>
      </c>
      <c r="K135" s="50">
        <f t="shared" si="8"/>
        <v>13</v>
      </c>
      <c r="L135" s="15"/>
      <c r="M135" s="15"/>
      <c r="N135" s="15"/>
      <c r="O135" s="15"/>
      <c r="P135" s="15"/>
      <c r="Q135" s="15"/>
      <c r="R135" s="15"/>
      <c r="S135" s="15"/>
    </row>
    <row r="136" spans="2:19" x14ac:dyDescent="0.3">
      <c r="B136" s="53">
        <v>2019</v>
      </c>
      <c r="C136" s="15" t="s">
        <v>321</v>
      </c>
      <c r="D136" s="15" t="s">
        <v>315</v>
      </c>
      <c r="E136" s="15">
        <v>2015</v>
      </c>
      <c r="F136" s="15" t="s">
        <v>94</v>
      </c>
      <c r="G136" s="15">
        <v>4</v>
      </c>
      <c r="H136" s="51">
        <v>2094</v>
      </c>
      <c r="I136" s="50">
        <f t="shared" si="6"/>
        <v>0</v>
      </c>
      <c r="J136" s="50">
        <f t="shared" si="7"/>
        <v>2094</v>
      </c>
      <c r="K136" s="50">
        <f t="shared" si="8"/>
        <v>0</v>
      </c>
      <c r="L136" s="15"/>
      <c r="M136" s="15"/>
      <c r="N136" s="15"/>
      <c r="O136" s="15"/>
      <c r="P136" s="15"/>
      <c r="Q136" s="15"/>
      <c r="R136" s="15"/>
      <c r="S136" s="15"/>
    </row>
    <row r="137" spans="2:19" x14ac:dyDescent="0.3">
      <c r="B137" s="53">
        <v>2019</v>
      </c>
      <c r="C137" s="15" t="s">
        <v>320</v>
      </c>
      <c r="D137" s="15" t="s">
        <v>319</v>
      </c>
      <c r="E137" s="15">
        <v>2019</v>
      </c>
      <c r="F137" s="15" t="s">
        <v>117</v>
      </c>
      <c r="G137" s="15">
        <v>5</v>
      </c>
      <c r="H137" s="51">
        <v>1933</v>
      </c>
      <c r="I137" s="50">
        <f t="shared" si="6"/>
        <v>0</v>
      </c>
      <c r="J137" s="50">
        <f t="shared" si="7"/>
        <v>0</v>
      </c>
      <c r="K137" s="50">
        <f t="shared" si="8"/>
        <v>1933</v>
      </c>
      <c r="L137" s="15"/>
      <c r="M137" s="15"/>
      <c r="N137" s="15"/>
      <c r="O137" s="15"/>
      <c r="P137" s="15"/>
      <c r="Q137" s="15"/>
      <c r="R137" s="15"/>
      <c r="S137" s="15"/>
    </row>
    <row r="138" spans="2:19" x14ac:dyDescent="0.3">
      <c r="B138" s="53">
        <v>2019</v>
      </c>
      <c r="C138" s="15" t="s">
        <v>318</v>
      </c>
      <c r="D138" s="15" t="s">
        <v>317</v>
      </c>
      <c r="E138" s="15">
        <v>2018</v>
      </c>
      <c r="F138" s="15" t="s">
        <v>90</v>
      </c>
      <c r="G138" s="15">
        <v>5</v>
      </c>
      <c r="H138" s="51">
        <v>498</v>
      </c>
      <c r="I138" s="50">
        <f t="shared" si="6"/>
        <v>0</v>
      </c>
      <c r="J138" s="50">
        <f t="shared" si="7"/>
        <v>0</v>
      </c>
      <c r="K138" s="50">
        <f t="shared" si="8"/>
        <v>498</v>
      </c>
      <c r="L138" s="15"/>
      <c r="M138" s="15"/>
      <c r="N138" s="15"/>
      <c r="O138" s="15"/>
      <c r="P138" s="15"/>
      <c r="Q138" s="15"/>
      <c r="R138" s="15"/>
      <c r="S138" s="15"/>
    </row>
    <row r="139" spans="2:19" x14ac:dyDescent="0.3">
      <c r="B139" s="53">
        <v>2019</v>
      </c>
      <c r="C139" s="15" t="s">
        <v>316</v>
      </c>
      <c r="D139" s="15" t="s">
        <v>315</v>
      </c>
      <c r="E139" s="15">
        <v>2015</v>
      </c>
      <c r="F139" s="15" t="s">
        <v>94</v>
      </c>
      <c r="G139" s="15">
        <v>4</v>
      </c>
      <c r="H139" s="51">
        <v>2989</v>
      </c>
      <c r="I139" s="50">
        <f t="shared" si="6"/>
        <v>0</v>
      </c>
      <c r="J139" s="50">
        <f t="shared" si="7"/>
        <v>2989</v>
      </c>
      <c r="K139" s="50">
        <f t="shared" si="8"/>
        <v>0</v>
      </c>
      <c r="L139" s="15"/>
      <c r="M139" s="15"/>
      <c r="N139" s="15"/>
      <c r="O139" s="15"/>
      <c r="P139" s="15"/>
      <c r="Q139" s="15"/>
      <c r="R139" s="15"/>
      <c r="S139" s="15"/>
    </row>
    <row r="140" spans="2:19" x14ac:dyDescent="0.3">
      <c r="B140" s="53">
        <v>2019</v>
      </c>
      <c r="C140" s="15" t="s">
        <v>314</v>
      </c>
      <c r="D140" s="15" t="s">
        <v>313</v>
      </c>
      <c r="E140" s="15">
        <v>2019</v>
      </c>
      <c r="F140" s="15" t="s">
        <v>82</v>
      </c>
      <c r="G140" s="15">
        <v>5</v>
      </c>
      <c r="H140" s="51">
        <v>900</v>
      </c>
      <c r="I140" s="50">
        <f t="shared" si="6"/>
        <v>0</v>
      </c>
      <c r="J140" s="50">
        <f t="shared" si="7"/>
        <v>0</v>
      </c>
      <c r="K140" s="50">
        <f t="shared" si="8"/>
        <v>900</v>
      </c>
      <c r="L140" s="15"/>
      <c r="M140" s="15"/>
      <c r="N140" s="15"/>
      <c r="O140" s="15"/>
      <c r="P140" s="15"/>
      <c r="Q140" s="15"/>
      <c r="R140" s="15"/>
      <c r="S140" s="15"/>
    </row>
    <row r="141" spans="2:19" x14ac:dyDescent="0.3">
      <c r="B141" s="53">
        <v>2019</v>
      </c>
      <c r="C141" s="15" t="s">
        <v>312</v>
      </c>
      <c r="D141" s="15" t="s">
        <v>88</v>
      </c>
      <c r="E141" s="15">
        <v>2017</v>
      </c>
      <c r="F141" s="15" t="s">
        <v>82</v>
      </c>
      <c r="G141" s="15">
        <v>5</v>
      </c>
      <c r="H141" s="51">
        <v>2415</v>
      </c>
      <c r="I141" s="50">
        <f t="shared" si="6"/>
        <v>0</v>
      </c>
      <c r="J141" s="50">
        <f t="shared" si="7"/>
        <v>0</v>
      </c>
      <c r="K141" s="50">
        <f t="shared" si="8"/>
        <v>2415</v>
      </c>
      <c r="L141" s="15"/>
      <c r="M141" s="15"/>
      <c r="N141" s="15"/>
      <c r="O141" s="15"/>
      <c r="P141" s="15"/>
      <c r="Q141" s="15"/>
      <c r="R141" s="15"/>
      <c r="S141" s="15"/>
    </row>
    <row r="142" spans="2:19" x14ac:dyDescent="0.3">
      <c r="B142" s="53">
        <v>2019</v>
      </c>
      <c r="C142" s="15" t="s">
        <v>311</v>
      </c>
      <c r="D142" s="15" t="s">
        <v>310</v>
      </c>
      <c r="E142" s="15">
        <v>2020</v>
      </c>
      <c r="F142" s="15" t="s">
        <v>117</v>
      </c>
      <c r="G142" s="15">
        <v>5</v>
      </c>
      <c r="H142" s="51">
        <v>0</v>
      </c>
      <c r="I142" s="50">
        <f t="shared" si="6"/>
        <v>0</v>
      </c>
      <c r="J142" s="50">
        <f t="shared" si="7"/>
        <v>0</v>
      </c>
      <c r="K142" s="50">
        <f t="shared" si="8"/>
        <v>0</v>
      </c>
      <c r="L142" s="15"/>
      <c r="M142" s="15"/>
      <c r="N142" s="15"/>
      <c r="O142" s="15"/>
      <c r="P142" s="15"/>
      <c r="Q142" s="15"/>
      <c r="R142" s="15"/>
      <c r="S142" s="15"/>
    </row>
    <row r="143" spans="2:19" x14ac:dyDescent="0.3">
      <c r="B143" s="53">
        <v>2019</v>
      </c>
      <c r="C143" s="15" t="s">
        <v>309</v>
      </c>
      <c r="D143" s="15" t="s">
        <v>308</v>
      </c>
      <c r="E143" s="15">
        <v>2015</v>
      </c>
      <c r="F143" s="15" t="s">
        <v>307</v>
      </c>
      <c r="G143" s="15">
        <v>4</v>
      </c>
      <c r="H143" s="51">
        <v>226</v>
      </c>
      <c r="I143" s="50">
        <f t="shared" si="6"/>
        <v>0</v>
      </c>
      <c r="J143" s="50">
        <f t="shared" si="7"/>
        <v>226</v>
      </c>
      <c r="K143" s="50">
        <f t="shared" si="8"/>
        <v>0</v>
      </c>
      <c r="L143" s="15"/>
      <c r="M143" s="15"/>
      <c r="N143" s="15"/>
      <c r="O143" s="15"/>
      <c r="P143" s="15"/>
      <c r="Q143" s="15"/>
      <c r="R143" s="15"/>
      <c r="S143" s="15"/>
    </row>
    <row r="144" spans="2:19" x14ac:dyDescent="0.3">
      <c r="B144" s="53">
        <v>2019</v>
      </c>
      <c r="C144" s="15" t="s">
        <v>306</v>
      </c>
      <c r="D144" s="15" t="s">
        <v>305</v>
      </c>
      <c r="E144" s="15">
        <v>2018</v>
      </c>
      <c r="F144" s="15" t="s">
        <v>117</v>
      </c>
      <c r="G144" s="15">
        <v>5</v>
      </c>
      <c r="H144" s="51">
        <v>2626</v>
      </c>
      <c r="I144" s="50">
        <f t="shared" si="6"/>
        <v>0</v>
      </c>
      <c r="J144" s="50">
        <f t="shared" si="7"/>
        <v>0</v>
      </c>
      <c r="K144" s="50">
        <f t="shared" si="8"/>
        <v>2626</v>
      </c>
      <c r="L144" s="15"/>
      <c r="M144" s="15"/>
      <c r="N144" s="15"/>
      <c r="O144" s="15"/>
      <c r="P144" s="15"/>
      <c r="Q144" s="15"/>
      <c r="R144" s="15"/>
      <c r="S144" s="15"/>
    </row>
    <row r="145" spans="2:19" x14ac:dyDescent="0.3">
      <c r="B145" s="53">
        <v>2019</v>
      </c>
      <c r="C145" s="15" t="s">
        <v>304</v>
      </c>
      <c r="D145" s="15" t="s">
        <v>303</v>
      </c>
      <c r="E145" s="15">
        <v>2019</v>
      </c>
      <c r="F145" s="15" t="s">
        <v>101</v>
      </c>
      <c r="G145" s="15">
        <v>5</v>
      </c>
      <c r="H145" s="51">
        <v>1434</v>
      </c>
      <c r="I145" s="50">
        <f t="shared" si="6"/>
        <v>0</v>
      </c>
      <c r="J145" s="50">
        <f t="shared" si="7"/>
        <v>0</v>
      </c>
      <c r="K145" s="50">
        <f t="shared" si="8"/>
        <v>1434</v>
      </c>
      <c r="L145" s="15"/>
      <c r="M145" s="15"/>
      <c r="N145" s="15"/>
      <c r="O145" s="15"/>
      <c r="P145" s="15"/>
      <c r="Q145" s="15"/>
      <c r="R145" s="15"/>
      <c r="S145" s="15"/>
    </row>
    <row r="146" spans="2:19" x14ac:dyDescent="0.3">
      <c r="B146" s="53">
        <v>2019</v>
      </c>
      <c r="C146" s="15" t="s">
        <v>302</v>
      </c>
      <c r="D146" s="15" t="s">
        <v>301</v>
      </c>
      <c r="E146" s="15">
        <v>2014</v>
      </c>
      <c r="F146" s="15" t="s">
        <v>90</v>
      </c>
      <c r="G146" s="15">
        <v>5</v>
      </c>
      <c r="H146" s="51">
        <v>2262</v>
      </c>
      <c r="I146" s="50">
        <f t="shared" si="6"/>
        <v>0</v>
      </c>
      <c r="J146" s="50">
        <f t="shared" si="7"/>
        <v>0</v>
      </c>
      <c r="K146" s="50">
        <f t="shared" si="8"/>
        <v>2262</v>
      </c>
      <c r="L146" s="15"/>
      <c r="M146" s="15"/>
      <c r="N146" s="15"/>
      <c r="O146" s="15"/>
      <c r="P146" s="15"/>
      <c r="Q146" s="15"/>
      <c r="R146" s="15"/>
      <c r="S146" s="15"/>
    </row>
    <row r="147" spans="2:19" x14ac:dyDescent="0.3">
      <c r="B147" s="53">
        <v>2019</v>
      </c>
      <c r="C147" s="15" t="s">
        <v>300</v>
      </c>
      <c r="D147" s="15" t="s">
        <v>88</v>
      </c>
      <c r="E147" s="15">
        <v>2017</v>
      </c>
      <c r="F147" s="15" t="s">
        <v>90</v>
      </c>
      <c r="G147" s="15">
        <v>5</v>
      </c>
      <c r="H147" s="51">
        <v>122</v>
      </c>
      <c r="I147" s="50">
        <f t="shared" si="6"/>
        <v>0</v>
      </c>
      <c r="J147" s="50">
        <f t="shared" si="7"/>
        <v>0</v>
      </c>
      <c r="K147" s="50">
        <f t="shared" si="8"/>
        <v>122</v>
      </c>
      <c r="L147" s="15"/>
      <c r="M147" s="15"/>
      <c r="N147" s="15"/>
      <c r="O147" s="15"/>
      <c r="P147" s="15"/>
      <c r="Q147" s="15"/>
      <c r="R147" s="15"/>
      <c r="S147" s="15"/>
    </row>
    <row r="148" spans="2:19" x14ac:dyDescent="0.3">
      <c r="B148" s="53">
        <v>2019</v>
      </c>
      <c r="C148" s="15" t="s">
        <v>299</v>
      </c>
      <c r="D148" s="15" t="s">
        <v>88</v>
      </c>
      <c r="E148" s="15">
        <v>2013</v>
      </c>
      <c r="F148" s="15" t="s">
        <v>101</v>
      </c>
      <c r="G148" s="15">
        <v>4</v>
      </c>
      <c r="H148" s="51">
        <v>66</v>
      </c>
      <c r="I148" s="50">
        <f t="shared" si="6"/>
        <v>0</v>
      </c>
      <c r="J148" s="50">
        <f t="shared" si="7"/>
        <v>66</v>
      </c>
      <c r="K148" s="50">
        <f t="shared" si="8"/>
        <v>0</v>
      </c>
      <c r="L148" s="15"/>
      <c r="M148" s="15"/>
      <c r="N148" s="15"/>
      <c r="O148" s="15"/>
      <c r="P148" s="15"/>
      <c r="Q148" s="15"/>
      <c r="R148" s="15"/>
      <c r="S148" s="15"/>
    </row>
    <row r="149" spans="2:19" x14ac:dyDescent="0.3">
      <c r="B149" s="53">
        <v>2019</v>
      </c>
      <c r="C149" s="15" t="s">
        <v>298</v>
      </c>
      <c r="D149" s="15" t="s">
        <v>297</v>
      </c>
      <c r="E149" s="15">
        <v>2019</v>
      </c>
      <c r="F149" s="15" t="s">
        <v>117</v>
      </c>
      <c r="G149" s="15">
        <v>5</v>
      </c>
      <c r="H149" s="51">
        <v>1277</v>
      </c>
      <c r="I149" s="50">
        <f t="shared" si="6"/>
        <v>0</v>
      </c>
      <c r="J149" s="50">
        <f t="shared" si="7"/>
        <v>0</v>
      </c>
      <c r="K149" s="50">
        <f t="shared" si="8"/>
        <v>1277</v>
      </c>
      <c r="L149" s="15"/>
      <c r="M149" s="15"/>
      <c r="N149" s="15"/>
      <c r="O149" s="15"/>
      <c r="P149" s="15"/>
      <c r="Q149" s="15"/>
      <c r="R149" s="15"/>
      <c r="S149" s="15"/>
    </row>
    <row r="150" spans="2:19" x14ac:dyDescent="0.3">
      <c r="B150" s="53">
        <v>2019</v>
      </c>
      <c r="C150" s="15" t="s">
        <v>296</v>
      </c>
      <c r="D150" s="15" t="s">
        <v>88</v>
      </c>
      <c r="E150" s="15">
        <v>2013</v>
      </c>
      <c r="F150" s="15" t="s">
        <v>117</v>
      </c>
      <c r="G150" s="15">
        <v>5</v>
      </c>
      <c r="H150" s="51">
        <v>0</v>
      </c>
      <c r="I150" s="50">
        <f t="shared" si="6"/>
        <v>0</v>
      </c>
      <c r="J150" s="50">
        <f t="shared" si="7"/>
        <v>0</v>
      </c>
      <c r="K150" s="50">
        <f t="shared" si="8"/>
        <v>0</v>
      </c>
      <c r="L150" s="15"/>
      <c r="M150" s="15"/>
      <c r="N150" s="15"/>
      <c r="O150" s="15"/>
      <c r="P150" s="15"/>
      <c r="Q150" s="15"/>
      <c r="R150" s="15"/>
      <c r="S150" s="15"/>
    </row>
    <row r="151" spans="2:19" x14ac:dyDescent="0.3">
      <c r="B151" s="53">
        <v>2019</v>
      </c>
      <c r="C151" s="15" t="s">
        <v>295</v>
      </c>
      <c r="D151" s="15" t="s">
        <v>88</v>
      </c>
      <c r="E151" s="15">
        <v>2016</v>
      </c>
      <c r="F151" s="15" t="s">
        <v>85</v>
      </c>
      <c r="G151" s="15">
        <v>5</v>
      </c>
      <c r="H151" s="51">
        <v>131</v>
      </c>
      <c r="I151" s="50">
        <f t="shared" si="6"/>
        <v>0</v>
      </c>
      <c r="J151" s="50">
        <f t="shared" si="7"/>
        <v>0</v>
      </c>
      <c r="K151" s="50">
        <f t="shared" si="8"/>
        <v>131</v>
      </c>
      <c r="L151" s="15"/>
      <c r="M151" s="15"/>
      <c r="N151" s="15"/>
      <c r="O151" s="15"/>
      <c r="P151" s="15"/>
      <c r="Q151" s="15"/>
      <c r="R151" s="15"/>
      <c r="S151" s="15"/>
    </row>
    <row r="152" spans="2:19" x14ac:dyDescent="0.3">
      <c r="B152" s="53">
        <v>2019</v>
      </c>
      <c r="C152" s="15" t="s">
        <v>294</v>
      </c>
      <c r="D152" s="15" t="s">
        <v>293</v>
      </c>
      <c r="E152" s="15">
        <v>2016</v>
      </c>
      <c r="F152" s="15" t="s">
        <v>85</v>
      </c>
      <c r="G152" s="15">
        <v>5</v>
      </c>
      <c r="H152" s="51">
        <v>1393</v>
      </c>
      <c r="I152" s="50">
        <f t="shared" si="6"/>
        <v>0</v>
      </c>
      <c r="J152" s="50">
        <f t="shared" si="7"/>
        <v>0</v>
      </c>
      <c r="K152" s="50">
        <f t="shared" si="8"/>
        <v>1393</v>
      </c>
      <c r="L152" s="15"/>
      <c r="M152" s="15"/>
      <c r="N152" s="15"/>
      <c r="O152" s="15"/>
      <c r="P152" s="15"/>
      <c r="Q152" s="15"/>
      <c r="R152" s="15"/>
      <c r="S152" s="15"/>
    </row>
    <row r="153" spans="2:19" x14ac:dyDescent="0.3">
      <c r="B153" s="53">
        <v>2019</v>
      </c>
      <c r="C153" s="15" t="s">
        <v>292</v>
      </c>
      <c r="D153" s="15" t="s">
        <v>291</v>
      </c>
      <c r="E153" s="15">
        <v>2019</v>
      </c>
      <c r="F153" s="15" t="s">
        <v>82</v>
      </c>
      <c r="G153" s="15">
        <v>5</v>
      </c>
      <c r="H153" s="51">
        <v>11</v>
      </c>
      <c r="I153" s="50">
        <f t="shared" si="6"/>
        <v>0</v>
      </c>
      <c r="J153" s="50">
        <f t="shared" si="7"/>
        <v>0</v>
      </c>
      <c r="K153" s="50">
        <f t="shared" si="8"/>
        <v>11</v>
      </c>
      <c r="L153" s="15"/>
      <c r="M153" s="15"/>
      <c r="N153" s="15"/>
      <c r="O153" s="15"/>
      <c r="P153" s="15"/>
      <c r="Q153" s="15"/>
      <c r="R153" s="15"/>
      <c r="S153" s="15"/>
    </row>
    <row r="154" spans="2:19" x14ac:dyDescent="0.3">
      <c r="B154" s="53">
        <v>2019</v>
      </c>
      <c r="C154" s="15" t="s">
        <v>290</v>
      </c>
      <c r="D154" s="15" t="s">
        <v>289</v>
      </c>
      <c r="E154" s="15">
        <v>2019</v>
      </c>
      <c r="F154" s="15" t="s">
        <v>77</v>
      </c>
      <c r="G154" s="15">
        <v>5</v>
      </c>
      <c r="H154" s="51">
        <v>162</v>
      </c>
      <c r="I154" s="50">
        <f t="shared" si="6"/>
        <v>0</v>
      </c>
      <c r="J154" s="50">
        <f t="shared" si="7"/>
        <v>0</v>
      </c>
      <c r="K154" s="50">
        <f t="shared" si="8"/>
        <v>162</v>
      </c>
      <c r="L154" s="15"/>
      <c r="M154" s="15"/>
      <c r="N154" s="15"/>
      <c r="O154" s="15"/>
      <c r="P154" s="15"/>
      <c r="Q154" s="15"/>
      <c r="R154" s="15"/>
      <c r="S154" s="15"/>
    </row>
    <row r="155" spans="2:19" x14ac:dyDescent="0.3">
      <c r="B155" s="53">
        <v>2019</v>
      </c>
      <c r="C155" s="15" t="s">
        <v>288</v>
      </c>
      <c r="D155" s="15" t="s">
        <v>287</v>
      </c>
      <c r="E155" s="15">
        <v>2014</v>
      </c>
      <c r="F155" s="15" t="s">
        <v>82</v>
      </c>
      <c r="G155" s="15">
        <v>5</v>
      </c>
      <c r="H155" s="51">
        <v>1068</v>
      </c>
      <c r="I155" s="50">
        <f t="shared" si="6"/>
        <v>0</v>
      </c>
      <c r="J155" s="50">
        <f t="shared" si="7"/>
        <v>0</v>
      </c>
      <c r="K155" s="50">
        <f t="shared" si="8"/>
        <v>1068</v>
      </c>
      <c r="L155" s="15"/>
      <c r="M155" s="15"/>
      <c r="N155" s="15"/>
      <c r="O155" s="15"/>
      <c r="P155" s="15"/>
      <c r="Q155" s="15"/>
      <c r="R155" s="15"/>
      <c r="S155" s="15"/>
    </row>
    <row r="156" spans="2:19" x14ac:dyDescent="0.3">
      <c r="B156" s="53">
        <v>2019</v>
      </c>
      <c r="C156" s="15" t="s">
        <v>286</v>
      </c>
      <c r="D156" s="15" t="s">
        <v>285</v>
      </c>
      <c r="E156" s="15">
        <v>2019</v>
      </c>
      <c r="F156" s="15" t="s">
        <v>82</v>
      </c>
      <c r="G156" s="15">
        <v>5</v>
      </c>
      <c r="H156" s="51">
        <v>0</v>
      </c>
      <c r="I156" s="50">
        <f t="shared" si="6"/>
        <v>0</v>
      </c>
      <c r="J156" s="50">
        <f t="shared" si="7"/>
        <v>0</v>
      </c>
      <c r="K156" s="50">
        <f t="shared" si="8"/>
        <v>0</v>
      </c>
      <c r="L156" s="15"/>
      <c r="M156" s="15"/>
      <c r="N156" s="15"/>
      <c r="O156" s="15"/>
      <c r="P156" s="15"/>
      <c r="Q156" s="15"/>
      <c r="R156" s="15"/>
      <c r="S156" s="15"/>
    </row>
    <row r="157" spans="2:19" x14ac:dyDescent="0.3">
      <c r="B157" s="53">
        <v>2019</v>
      </c>
      <c r="C157" s="15" t="s">
        <v>284</v>
      </c>
      <c r="D157" s="15" t="s">
        <v>283</v>
      </c>
      <c r="E157" s="15">
        <v>2015</v>
      </c>
      <c r="F157" s="15" t="s">
        <v>82</v>
      </c>
      <c r="G157" s="15">
        <v>5</v>
      </c>
      <c r="H157" s="51">
        <v>2158</v>
      </c>
      <c r="I157" s="50">
        <f t="shared" si="6"/>
        <v>0</v>
      </c>
      <c r="J157" s="50">
        <f t="shared" si="7"/>
        <v>0</v>
      </c>
      <c r="K157" s="50">
        <f t="shared" si="8"/>
        <v>2158</v>
      </c>
      <c r="L157" s="15"/>
      <c r="M157" s="15"/>
      <c r="N157" s="15"/>
      <c r="O157" s="15"/>
      <c r="P157" s="15"/>
      <c r="Q157" s="15"/>
      <c r="R157" s="15"/>
      <c r="S157" s="15"/>
    </row>
    <row r="158" spans="2:19" x14ac:dyDescent="0.3">
      <c r="B158" s="53">
        <v>2019</v>
      </c>
      <c r="C158" s="15" t="s">
        <v>282</v>
      </c>
      <c r="D158" s="15" t="s">
        <v>281</v>
      </c>
      <c r="E158" s="15">
        <v>2019</v>
      </c>
      <c r="F158" s="15" t="s">
        <v>77</v>
      </c>
      <c r="G158" s="15">
        <v>5</v>
      </c>
      <c r="H158" s="51">
        <v>450</v>
      </c>
      <c r="I158" s="50">
        <f t="shared" si="6"/>
        <v>0</v>
      </c>
      <c r="J158" s="50">
        <f t="shared" si="7"/>
        <v>0</v>
      </c>
      <c r="K158" s="50">
        <f t="shared" si="8"/>
        <v>450</v>
      </c>
      <c r="L158" s="15"/>
      <c r="M158" s="15"/>
      <c r="N158" s="15"/>
      <c r="O158" s="15"/>
      <c r="P158" s="15"/>
      <c r="Q158" s="15"/>
      <c r="R158" s="15"/>
      <c r="S158" s="15"/>
    </row>
    <row r="159" spans="2:19" x14ac:dyDescent="0.3">
      <c r="B159" s="53">
        <v>2019</v>
      </c>
      <c r="C159" s="15" t="s">
        <v>280</v>
      </c>
      <c r="D159" s="15" t="s">
        <v>88</v>
      </c>
      <c r="E159" s="15">
        <v>2014</v>
      </c>
      <c r="F159" s="15" t="s">
        <v>99</v>
      </c>
      <c r="G159" s="15">
        <v>5</v>
      </c>
      <c r="H159" s="51">
        <v>1528</v>
      </c>
      <c r="I159" s="50">
        <f t="shared" si="6"/>
        <v>0</v>
      </c>
      <c r="J159" s="50">
        <f t="shared" si="7"/>
        <v>0</v>
      </c>
      <c r="K159" s="50">
        <f t="shared" si="8"/>
        <v>1528</v>
      </c>
      <c r="L159" s="15"/>
      <c r="M159" s="15"/>
      <c r="N159" s="15"/>
      <c r="O159" s="15"/>
      <c r="P159" s="15"/>
      <c r="Q159" s="15"/>
      <c r="R159" s="15"/>
      <c r="S159" s="15"/>
    </row>
    <row r="160" spans="2:19" x14ac:dyDescent="0.3">
      <c r="B160" s="53">
        <v>2019</v>
      </c>
      <c r="C160" s="15" t="s">
        <v>279</v>
      </c>
      <c r="D160" s="15" t="s">
        <v>278</v>
      </c>
      <c r="E160" s="15">
        <v>2017</v>
      </c>
      <c r="F160" s="15" t="s">
        <v>137</v>
      </c>
      <c r="G160" s="15">
        <v>5</v>
      </c>
      <c r="H160" s="51">
        <v>0</v>
      </c>
      <c r="I160" s="50">
        <f t="shared" si="6"/>
        <v>0</v>
      </c>
      <c r="J160" s="50">
        <f t="shared" si="7"/>
        <v>0</v>
      </c>
      <c r="K160" s="50">
        <f t="shared" si="8"/>
        <v>0</v>
      </c>
      <c r="L160" s="15"/>
      <c r="M160" s="15"/>
      <c r="N160" s="15"/>
      <c r="O160" s="15"/>
      <c r="P160" s="15"/>
      <c r="Q160" s="15"/>
      <c r="R160" s="15"/>
      <c r="S160" s="15"/>
    </row>
    <row r="161" spans="2:19" x14ac:dyDescent="0.3">
      <c r="B161" s="53">
        <v>2019</v>
      </c>
      <c r="C161" s="15" t="s">
        <v>277</v>
      </c>
      <c r="D161" s="15" t="s">
        <v>88</v>
      </c>
      <c r="E161" s="15">
        <v>2014</v>
      </c>
      <c r="F161" s="15" t="s">
        <v>94</v>
      </c>
      <c r="G161" s="15">
        <v>3</v>
      </c>
      <c r="H161" s="51">
        <v>0</v>
      </c>
      <c r="I161" s="50">
        <f t="shared" si="6"/>
        <v>0</v>
      </c>
      <c r="J161" s="50">
        <f t="shared" si="7"/>
        <v>0</v>
      </c>
      <c r="K161" s="50">
        <f t="shared" si="8"/>
        <v>0</v>
      </c>
      <c r="L161" s="15"/>
      <c r="M161" s="15"/>
      <c r="N161" s="15"/>
      <c r="O161" s="15"/>
      <c r="P161" s="15"/>
      <c r="Q161" s="15"/>
      <c r="R161" s="15"/>
      <c r="S161" s="15"/>
    </row>
    <row r="162" spans="2:19" x14ac:dyDescent="0.3">
      <c r="B162" s="53">
        <v>2019</v>
      </c>
      <c r="C162" s="15" t="s">
        <v>276</v>
      </c>
      <c r="D162" s="15" t="s">
        <v>88</v>
      </c>
      <c r="E162" s="15">
        <v>2019</v>
      </c>
      <c r="F162" s="15" t="s">
        <v>82</v>
      </c>
      <c r="G162" s="15">
        <v>5</v>
      </c>
      <c r="H162" s="51">
        <v>0</v>
      </c>
      <c r="I162" s="50">
        <f t="shared" si="6"/>
        <v>0</v>
      </c>
      <c r="J162" s="50">
        <f t="shared" si="7"/>
        <v>0</v>
      </c>
      <c r="K162" s="50">
        <f t="shared" si="8"/>
        <v>0</v>
      </c>
      <c r="L162" s="15"/>
      <c r="M162" s="15"/>
      <c r="N162" s="15"/>
      <c r="O162" s="15"/>
      <c r="P162" s="15"/>
      <c r="Q162" s="15"/>
      <c r="R162" s="15"/>
      <c r="S162" s="15"/>
    </row>
    <row r="163" spans="2:19" x14ac:dyDescent="0.3">
      <c r="B163" s="53">
        <v>2019</v>
      </c>
      <c r="C163" s="15" t="s">
        <v>275</v>
      </c>
      <c r="D163" s="15" t="s">
        <v>88</v>
      </c>
      <c r="E163" s="15">
        <v>2017</v>
      </c>
      <c r="F163" s="15" t="s">
        <v>117</v>
      </c>
      <c r="G163" s="15">
        <v>3</v>
      </c>
      <c r="H163" s="51">
        <v>0</v>
      </c>
      <c r="I163" s="50">
        <f t="shared" si="6"/>
        <v>0</v>
      </c>
      <c r="J163" s="50">
        <f t="shared" si="7"/>
        <v>0</v>
      </c>
      <c r="K163" s="50">
        <f t="shared" si="8"/>
        <v>0</v>
      </c>
      <c r="L163" s="15"/>
      <c r="M163" s="15"/>
      <c r="N163" s="15"/>
      <c r="O163" s="15"/>
      <c r="P163" s="15"/>
      <c r="Q163" s="15"/>
      <c r="R163" s="15"/>
      <c r="S163" s="15"/>
    </row>
    <row r="164" spans="2:19" x14ac:dyDescent="0.3">
      <c r="B164" s="53">
        <v>2019</v>
      </c>
      <c r="C164" s="15" t="s">
        <v>274</v>
      </c>
      <c r="D164" s="15" t="s">
        <v>88</v>
      </c>
      <c r="E164" s="15">
        <v>2019</v>
      </c>
      <c r="F164" s="15" t="s">
        <v>117</v>
      </c>
      <c r="G164" s="15">
        <v>5</v>
      </c>
      <c r="H164" s="51">
        <v>0</v>
      </c>
      <c r="I164" s="50">
        <f t="shared" si="6"/>
        <v>0</v>
      </c>
      <c r="J164" s="50">
        <f t="shared" si="7"/>
        <v>0</v>
      </c>
      <c r="K164" s="50">
        <f t="shared" si="8"/>
        <v>0</v>
      </c>
      <c r="L164" s="15"/>
      <c r="M164" s="15"/>
      <c r="N164" s="15"/>
      <c r="O164" s="15"/>
      <c r="P164" s="15"/>
      <c r="Q164" s="15"/>
      <c r="R164" s="15"/>
      <c r="S164" s="15"/>
    </row>
    <row r="165" spans="2:19" x14ac:dyDescent="0.3">
      <c r="B165" s="53">
        <v>2019</v>
      </c>
      <c r="C165" s="15" t="s">
        <v>273</v>
      </c>
      <c r="D165" s="15" t="s">
        <v>88</v>
      </c>
      <c r="E165" s="15">
        <v>2015</v>
      </c>
      <c r="F165" s="15" t="s">
        <v>94</v>
      </c>
      <c r="G165" s="15">
        <v>4</v>
      </c>
      <c r="H165" s="51">
        <v>563</v>
      </c>
      <c r="I165" s="50">
        <f t="shared" si="6"/>
        <v>0</v>
      </c>
      <c r="J165" s="50">
        <f t="shared" si="7"/>
        <v>563</v>
      </c>
      <c r="K165" s="50">
        <f t="shared" si="8"/>
        <v>0</v>
      </c>
      <c r="L165" s="15"/>
      <c r="M165" s="15"/>
      <c r="N165" s="15"/>
      <c r="O165" s="15"/>
      <c r="P165" s="15"/>
      <c r="Q165" s="15"/>
      <c r="R165" s="15"/>
      <c r="S165" s="15"/>
    </row>
    <row r="166" spans="2:19" x14ac:dyDescent="0.3">
      <c r="B166" s="53">
        <v>2019</v>
      </c>
      <c r="C166" s="15" t="s">
        <v>272</v>
      </c>
      <c r="D166" s="15" t="s">
        <v>88</v>
      </c>
      <c r="E166" s="15">
        <v>2017</v>
      </c>
      <c r="F166" s="15" t="s">
        <v>101</v>
      </c>
      <c r="G166" s="15">
        <v>5</v>
      </c>
      <c r="H166" s="51">
        <v>565</v>
      </c>
      <c r="I166" s="50">
        <f t="shared" si="6"/>
        <v>0</v>
      </c>
      <c r="J166" s="50">
        <f t="shared" si="7"/>
        <v>0</v>
      </c>
      <c r="K166" s="50">
        <f t="shared" si="8"/>
        <v>565</v>
      </c>
      <c r="L166" s="15"/>
      <c r="M166" s="15"/>
      <c r="N166" s="15"/>
      <c r="O166" s="15"/>
      <c r="P166" s="15"/>
      <c r="Q166" s="15"/>
      <c r="R166" s="15"/>
      <c r="S166" s="15"/>
    </row>
    <row r="167" spans="2:19" x14ac:dyDescent="0.3">
      <c r="B167" s="53">
        <v>2019</v>
      </c>
      <c r="C167" s="15" t="s">
        <v>271</v>
      </c>
      <c r="D167" s="15" t="s">
        <v>270</v>
      </c>
      <c r="E167" s="15">
        <v>2014</v>
      </c>
      <c r="F167" s="15" t="s">
        <v>94</v>
      </c>
      <c r="G167" s="15">
        <v>4</v>
      </c>
      <c r="H167" s="51">
        <v>1647</v>
      </c>
      <c r="I167" s="50">
        <f t="shared" si="6"/>
        <v>0</v>
      </c>
      <c r="J167" s="50">
        <f t="shared" si="7"/>
        <v>1647</v>
      </c>
      <c r="K167" s="50">
        <f t="shared" si="8"/>
        <v>0</v>
      </c>
      <c r="L167" s="15"/>
      <c r="M167" s="15"/>
      <c r="N167" s="15"/>
      <c r="O167" s="15"/>
      <c r="P167" s="15"/>
      <c r="Q167" s="15"/>
      <c r="R167" s="15"/>
      <c r="S167" s="15"/>
    </row>
    <row r="168" spans="2:19" x14ac:dyDescent="0.3">
      <c r="B168" s="53">
        <v>2019</v>
      </c>
      <c r="C168" s="15" t="s">
        <v>269</v>
      </c>
      <c r="D168" s="15" t="s">
        <v>268</v>
      </c>
      <c r="E168" s="15">
        <v>2017</v>
      </c>
      <c r="F168" s="15" t="s">
        <v>82</v>
      </c>
      <c r="G168" s="15">
        <v>5</v>
      </c>
      <c r="H168" s="51">
        <v>509</v>
      </c>
      <c r="I168" s="50">
        <f t="shared" si="6"/>
        <v>0</v>
      </c>
      <c r="J168" s="50">
        <f t="shared" si="7"/>
        <v>0</v>
      </c>
      <c r="K168" s="50">
        <f t="shared" si="8"/>
        <v>509</v>
      </c>
      <c r="L168" s="15"/>
      <c r="M168" s="15"/>
      <c r="N168" s="15"/>
      <c r="O168" s="15"/>
      <c r="P168" s="15"/>
      <c r="Q168" s="15"/>
      <c r="R168" s="15"/>
      <c r="S168" s="15"/>
    </row>
    <row r="169" spans="2:19" x14ac:dyDescent="0.3">
      <c r="B169" s="53">
        <v>2019</v>
      </c>
      <c r="C169" s="15" t="s">
        <v>267</v>
      </c>
      <c r="D169" s="15" t="s">
        <v>88</v>
      </c>
      <c r="E169" s="15">
        <v>2015</v>
      </c>
      <c r="F169" s="15" t="s">
        <v>137</v>
      </c>
      <c r="G169" s="15">
        <v>4</v>
      </c>
      <c r="H169" s="51">
        <v>0</v>
      </c>
      <c r="I169" s="50">
        <f t="shared" si="6"/>
        <v>0</v>
      </c>
      <c r="J169" s="50">
        <f t="shared" si="7"/>
        <v>0</v>
      </c>
      <c r="K169" s="50">
        <f t="shared" si="8"/>
        <v>0</v>
      </c>
      <c r="L169" s="15"/>
      <c r="M169" s="15"/>
      <c r="N169" s="15"/>
      <c r="O169" s="15"/>
      <c r="P169" s="15"/>
      <c r="Q169" s="15"/>
      <c r="R169" s="15"/>
      <c r="S169" s="15"/>
    </row>
    <row r="170" spans="2:19" x14ac:dyDescent="0.3">
      <c r="B170" s="53">
        <v>2019</v>
      </c>
      <c r="C170" s="15" t="s">
        <v>266</v>
      </c>
      <c r="D170" s="15" t="s">
        <v>88</v>
      </c>
      <c r="E170" s="15">
        <v>2013</v>
      </c>
      <c r="F170" s="15" t="s">
        <v>82</v>
      </c>
      <c r="G170" s="15">
        <v>5</v>
      </c>
      <c r="H170" s="51">
        <v>703</v>
      </c>
      <c r="I170" s="50">
        <f t="shared" si="6"/>
        <v>0</v>
      </c>
      <c r="J170" s="50">
        <f t="shared" si="7"/>
        <v>0</v>
      </c>
      <c r="K170" s="50">
        <f t="shared" si="8"/>
        <v>703</v>
      </c>
      <c r="L170" s="15"/>
      <c r="M170" s="15"/>
      <c r="N170" s="15"/>
      <c r="O170" s="15"/>
      <c r="P170" s="15"/>
      <c r="Q170" s="15"/>
      <c r="R170" s="15"/>
      <c r="S170" s="15"/>
    </row>
    <row r="171" spans="2:19" x14ac:dyDescent="0.3">
      <c r="B171" s="53">
        <v>2019</v>
      </c>
      <c r="C171" s="15" t="s">
        <v>265</v>
      </c>
      <c r="D171" s="15" t="s">
        <v>88</v>
      </c>
      <c r="E171" s="15">
        <v>2013</v>
      </c>
      <c r="F171" s="15" t="s">
        <v>94</v>
      </c>
      <c r="G171" s="15">
        <v>4</v>
      </c>
      <c r="H171" s="51">
        <v>1736</v>
      </c>
      <c r="I171" s="50">
        <f t="shared" si="6"/>
        <v>0</v>
      </c>
      <c r="J171" s="50">
        <f t="shared" si="7"/>
        <v>1736</v>
      </c>
      <c r="K171" s="50">
        <f t="shared" si="8"/>
        <v>0</v>
      </c>
      <c r="L171" s="15"/>
      <c r="M171" s="15"/>
      <c r="N171" s="15"/>
      <c r="O171" s="15"/>
      <c r="P171" s="15"/>
      <c r="Q171" s="15"/>
      <c r="R171" s="15"/>
      <c r="S171" s="15"/>
    </row>
    <row r="172" spans="2:19" x14ac:dyDescent="0.3">
      <c r="B172" s="53">
        <v>2019</v>
      </c>
      <c r="C172" s="15" t="s">
        <v>264</v>
      </c>
      <c r="D172" s="15" t="s">
        <v>88</v>
      </c>
      <c r="E172" s="15">
        <v>2014</v>
      </c>
      <c r="F172" s="15" t="s">
        <v>101</v>
      </c>
      <c r="G172" s="15">
        <v>3</v>
      </c>
      <c r="H172" s="51">
        <v>50</v>
      </c>
      <c r="I172" s="50">
        <f t="shared" si="6"/>
        <v>50</v>
      </c>
      <c r="J172" s="50">
        <f t="shared" si="7"/>
        <v>0</v>
      </c>
      <c r="K172" s="50">
        <f t="shared" si="8"/>
        <v>0</v>
      </c>
      <c r="L172" s="15"/>
      <c r="M172" s="15"/>
      <c r="N172" s="15"/>
      <c r="O172" s="15"/>
      <c r="P172" s="15"/>
      <c r="Q172" s="15"/>
      <c r="R172" s="15"/>
      <c r="S172" s="15"/>
    </row>
    <row r="173" spans="2:19" x14ac:dyDescent="0.3">
      <c r="B173" s="53">
        <v>2019</v>
      </c>
      <c r="C173" s="15" t="s">
        <v>263</v>
      </c>
      <c r="D173" s="15" t="s">
        <v>88</v>
      </c>
      <c r="E173" s="15">
        <v>2013</v>
      </c>
      <c r="F173" s="15" t="s">
        <v>101</v>
      </c>
      <c r="G173" s="15">
        <v>3</v>
      </c>
      <c r="H173" s="51">
        <v>14</v>
      </c>
      <c r="I173" s="50">
        <f t="shared" si="6"/>
        <v>14</v>
      </c>
      <c r="J173" s="50">
        <f t="shared" si="7"/>
        <v>0</v>
      </c>
      <c r="K173" s="50">
        <f t="shared" si="8"/>
        <v>0</v>
      </c>
      <c r="L173" s="15"/>
      <c r="M173" s="15"/>
      <c r="N173" s="15"/>
      <c r="O173" s="15"/>
      <c r="P173" s="15"/>
      <c r="Q173" s="15"/>
      <c r="R173" s="15"/>
      <c r="S173" s="15"/>
    </row>
    <row r="174" spans="2:19" x14ac:dyDescent="0.3">
      <c r="B174" s="53">
        <v>2019</v>
      </c>
      <c r="C174" s="15" t="s">
        <v>262</v>
      </c>
      <c r="D174" s="15" t="s">
        <v>261</v>
      </c>
      <c r="E174" s="15">
        <v>2019</v>
      </c>
      <c r="F174" s="15" t="s">
        <v>82</v>
      </c>
      <c r="G174" s="15">
        <v>5</v>
      </c>
      <c r="H174" s="51">
        <v>124</v>
      </c>
      <c r="I174" s="50">
        <f t="shared" si="6"/>
        <v>0</v>
      </c>
      <c r="J174" s="50">
        <f t="shared" si="7"/>
        <v>0</v>
      </c>
      <c r="K174" s="50">
        <f t="shared" si="8"/>
        <v>124</v>
      </c>
      <c r="L174" s="15"/>
      <c r="M174" s="15"/>
      <c r="N174" s="15"/>
      <c r="O174" s="15"/>
      <c r="P174" s="15"/>
      <c r="Q174" s="15"/>
      <c r="R174" s="15"/>
      <c r="S174" s="15"/>
    </row>
    <row r="175" spans="2:19" x14ac:dyDescent="0.3">
      <c r="B175" s="53">
        <v>2019</v>
      </c>
      <c r="C175" s="15" t="s">
        <v>260</v>
      </c>
      <c r="D175" s="15" t="s">
        <v>259</v>
      </c>
      <c r="E175" s="15">
        <v>2018</v>
      </c>
      <c r="F175" s="15" t="s">
        <v>117</v>
      </c>
      <c r="G175" s="15">
        <v>5</v>
      </c>
      <c r="H175" s="51">
        <v>557</v>
      </c>
      <c r="I175" s="50">
        <f t="shared" si="6"/>
        <v>0</v>
      </c>
      <c r="J175" s="50">
        <f t="shared" si="7"/>
        <v>0</v>
      </c>
      <c r="K175" s="50">
        <f t="shared" si="8"/>
        <v>557</v>
      </c>
      <c r="L175" s="15"/>
      <c r="M175" s="15"/>
      <c r="N175" s="15"/>
      <c r="O175" s="15"/>
      <c r="P175" s="15"/>
      <c r="Q175" s="15"/>
      <c r="R175" s="15"/>
      <c r="S175" s="15"/>
    </row>
    <row r="176" spans="2:19" x14ac:dyDescent="0.3">
      <c r="B176" s="53">
        <v>2019</v>
      </c>
      <c r="C176" s="15" t="s">
        <v>258</v>
      </c>
      <c r="D176" s="15" t="s">
        <v>88</v>
      </c>
      <c r="E176" s="15">
        <v>2017</v>
      </c>
      <c r="F176" s="15" t="s">
        <v>94</v>
      </c>
      <c r="G176" s="15">
        <v>5</v>
      </c>
      <c r="H176" s="51">
        <v>923</v>
      </c>
      <c r="I176" s="50">
        <f t="shared" si="6"/>
        <v>0</v>
      </c>
      <c r="J176" s="50">
        <f t="shared" si="7"/>
        <v>0</v>
      </c>
      <c r="K176" s="50">
        <f t="shared" si="8"/>
        <v>923</v>
      </c>
      <c r="L176" s="15"/>
      <c r="M176" s="15"/>
      <c r="N176" s="15"/>
      <c r="O176" s="15"/>
      <c r="P176" s="15"/>
      <c r="Q176" s="15"/>
      <c r="R176" s="15"/>
      <c r="S176" s="15"/>
    </row>
    <row r="177" spans="2:19" x14ac:dyDescent="0.3">
      <c r="B177" s="53">
        <v>2019</v>
      </c>
      <c r="C177" s="15" t="s">
        <v>257</v>
      </c>
      <c r="D177" s="15" t="s">
        <v>88</v>
      </c>
      <c r="E177" s="15">
        <v>2013</v>
      </c>
      <c r="F177" s="15" t="s">
        <v>94</v>
      </c>
      <c r="G177" s="15">
        <v>4</v>
      </c>
      <c r="H177" s="51">
        <v>0</v>
      </c>
      <c r="I177" s="50">
        <f t="shared" si="6"/>
        <v>0</v>
      </c>
      <c r="J177" s="50">
        <f t="shared" si="7"/>
        <v>0</v>
      </c>
      <c r="K177" s="50">
        <f t="shared" si="8"/>
        <v>0</v>
      </c>
      <c r="L177" s="15"/>
      <c r="M177" s="15"/>
      <c r="N177" s="15"/>
      <c r="O177" s="15"/>
      <c r="P177" s="15"/>
      <c r="Q177" s="15"/>
      <c r="R177" s="15"/>
      <c r="S177" s="15"/>
    </row>
    <row r="178" spans="2:19" x14ac:dyDescent="0.3">
      <c r="B178" s="53">
        <v>2019</v>
      </c>
      <c r="C178" s="15" t="s">
        <v>256</v>
      </c>
      <c r="D178" s="15" t="s">
        <v>88</v>
      </c>
      <c r="E178" s="15">
        <v>2015</v>
      </c>
      <c r="F178" s="15" t="s">
        <v>137</v>
      </c>
      <c r="G178" s="15">
        <v>4</v>
      </c>
      <c r="H178" s="51">
        <v>0</v>
      </c>
      <c r="I178" s="50">
        <f t="shared" si="6"/>
        <v>0</v>
      </c>
      <c r="J178" s="50">
        <f t="shared" si="7"/>
        <v>0</v>
      </c>
      <c r="K178" s="50">
        <f t="shared" si="8"/>
        <v>0</v>
      </c>
      <c r="L178" s="15"/>
      <c r="M178" s="15"/>
      <c r="N178" s="15"/>
      <c r="O178" s="15"/>
      <c r="P178" s="15"/>
      <c r="Q178" s="15"/>
      <c r="R178" s="15"/>
      <c r="S178" s="15"/>
    </row>
    <row r="179" spans="2:19" x14ac:dyDescent="0.3">
      <c r="B179" s="53">
        <v>2019</v>
      </c>
      <c r="C179" s="15" t="s">
        <v>255</v>
      </c>
      <c r="D179" s="15" t="s">
        <v>254</v>
      </c>
      <c r="E179" s="15">
        <v>2014</v>
      </c>
      <c r="F179" s="15" t="s">
        <v>117</v>
      </c>
      <c r="G179" s="15">
        <v>5</v>
      </c>
      <c r="H179" s="51">
        <v>2</v>
      </c>
      <c r="I179" s="50">
        <f t="shared" si="6"/>
        <v>0</v>
      </c>
      <c r="J179" s="50">
        <f t="shared" si="7"/>
        <v>0</v>
      </c>
      <c r="K179" s="50">
        <f t="shared" si="8"/>
        <v>2</v>
      </c>
      <c r="L179" s="15"/>
      <c r="M179" s="15"/>
      <c r="N179" s="15"/>
      <c r="O179" s="15"/>
      <c r="P179" s="15"/>
      <c r="Q179" s="15"/>
      <c r="R179" s="15"/>
      <c r="S179" s="15"/>
    </row>
    <row r="180" spans="2:19" x14ac:dyDescent="0.3">
      <c r="B180" s="53">
        <v>2019</v>
      </c>
      <c r="C180" s="15" t="s">
        <v>253</v>
      </c>
      <c r="D180" s="15" t="s">
        <v>88</v>
      </c>
      <c r="E180" s="15">
        <v>2014</v>
      </c>
      <c r="F180" s="15" t="s">
        <v>117</v>
      </c>
      <c r="G180" s="15">
        <v>5</v>
      </c>
      <c r="H180" s="51">
        <v>2423</v>
      </c>
      <c r="I180" s="50">
        <f t="shared" si="6"/>
        <v>0</v>
      </c>
      <c r="J180" s="50">
        <f t="shared" si="7"/>
        <v>0</v>
      </c>
      <c r="K180" s="50">
        <f t="shared" si="8"/>
        <v>2423</v>
      </c>
      <c r="L180" s="15"/>
      <c r="M180" s="15"/>
      <c r="N180" s="15"/>
      <c r="O180" s="15"/>
      <c r="P180" s="15"/>
      <c r="Q180" s="15"/>
      <c r="R180" s="15"/>
      <c r="S180" s="15"/>
    </row>
    <row r="181" spans="2:19" x14ac:dyDescent="0.3">
      <c r="B181" s="53">
        <v>2019</v>
      </c>
      <c r="C181" s="15" t="s">
        <v>252</v>
      </c>
      <c r="D181" s="15" t="s">
        <v>251</v>
      </c>
      <c r="E181" s="15">
        <v>2014</v>
      </c>
      <c r="F181" s="15" t="s">
        <v>82</v>
      </c>
      <c r="G181" s="15">
        <v>5</v>
      </c>
      <c r="H181" s="51">
        <v>207</v>
      </c>
      <c r="I181" s="50">
        <f t="shared" si="6"/>
        <v>0</v>
      </c>
      <c r="J181" s="50">
        <f t="shared" si="7"/>
        <v>0</v>
      </c>
      <c r="K181" s="50">
        <f t="shared" si="8"/>
        <v>207</v>
      </c>
      <c r="L181" s="15"/>
      <c r="M181" s="15"/>
      <c r="N181" s="15"/>
      <c r="O181" s="15"/>
      <c r="P181" s="15"/>
      <c r="Q181" s="15"/>
      <c r="R181" s="15"/>
      <c r="S181" s="15"/>
    </row>
    <row r="182" spans="2:19" x14ac:dyDescent="0.3">
      <c r="B182" s="53">
        <v>2019</v>
      </c>
      <c r="C182" s="15" t="s">
        <v>250</v>
      </c>
      <c r="D182" s="15" t="s">
        <v>88</v>
      </c>
      <c r="E182" s="15">
        <v>2013</v>
      </c>
      <c r="F182" s="15" t="s">
        <v>94</v>
      </c>
      <c r="G182" s="15">
        <v>4</v>
      </c>
      <c r="H182" s="51">
        <v>692</v>
      </c>
      <c r="I182" s="50">
        <f t="shared" si="6"/>
        <v>0</v>
      </c>
      <c r="J182" s="50">
        <f t="shared" si="7"/>
        <v>692</v>
      </c>
      <c r="K182" s="50">
        <f t="shared" si="8"/>
        <v>0</v>
      </c>
      <c r="L182" s="15"/>
      <c r="M182" s="15"/>
      <c r="N182" s="15"/>
      <c r="O182" s="15"/>
      <c r="P182" s="15"/>
      <c r="Q182" s="15"/>
      <c r="R182" s="15"/>
      <c r="S182" s="15"/>
    </row>
    <row r="183" spans="2:19" x14ac:dyDescent="0.3">
      <c r="B183" s="53">
        <v>2019</v>
      </c>
      <c r="C183" s="15" t="s">
        <v>249</v>
      </c>
      <c r="D183" s="15" t="s">
        <v>88</v>
      </c>
      <c r="E183" s="15">
        <v>2017</v>
      </c>
      <c r="F183" s="15" t="s">
        <v>117</v>
      </c>
      <c r="G183" s="15">
        <v>4</v>
      </c>
      <c r="H183" s="51">
        <v>0</v>
      </c>
      <c r="I183" s="50">
        <f t="shared" si="6"/>
        <v>0</v>
      </c>
      <c r="J183" s="50">
        <f t="shared" si="7"/>
        <v>0</v>
      </c>
      <c r="K183" s="50">
        <f t="shared" si="8"/>
        <v>0</v>
      </c>
      <c r="L183" s="15"/>
      <c r="M183" s="15"/>
      <c r="N183" s="15"/>
      <c r="O183" s="15"/>
      <c r="P183" s="15"/>
      <c r="Q183" s="15"/>
      <c r="R183" s="15"/>
      <c r="S183" s="15"/>
    </row>
    <row r="184" spans="2:19" x14ac:dyDescent="0.3">
      <c r="B184" s="53">
        <v>2019</v>
      </c>
      <c r="C184" s="15" t="s">
        <v>248</v>
      </c>
      <c r="D184" s="15" t="s">
        <v>88</v>
      </c>
      <c r="E184" s="15">
        <v>2015</v>
      </c>
      <c r="F184" s="15" t="s">
        <v>117</v>
      </c>
      <c r="G184" s="15">
        <v>5</v>
      </c>
      <c r="H184" s="51">
        <v>3007</v>
      </c>
      <c r="I184" s="50">
        <f t="shared" si="6"/>
        <v>0</v>
      </c>
      <c r="J184" s="50">
        <f t="shared" si="7"/>
        <v>0</v>
      </c>
      <c r="K184" s="50">
        <f t="shared" si="8"/>
        <v>3007</v>
      </c>
      <c r="L184" s="15"/>
      <c r="M184" s="15"/>
      <c r="N184" s="15"/>
      <c r="O184" s="15"/>
      <c r="P184" s="15"/>
      <c r="Q184" s="15"/>
      <c r="R184" s="15"/>
      <c r="S184" s="15"/>
    </row>
    <row r="185" spans="2:19" x14ac:dyDescent="0.3">
      <c r="B185" s="53">
        <v>2019</v>
      </c>
      <c r="C185" s="15" t="s">
        <v>247</v>
      </c>
      <c r="D185" s="15" t="s">
        <v>88</v>
      </c>
      <c r="E185" s="15">
        <v>2018</v>
      </c>
      <c r="F185" s="15" t="s">
        <v>101</v>
      </c>
      <c r="G185" s="15">
        <v>4</v>
      </c>
      <c r="H185" s="51">
        <v>717</v>
      </c>
      <c r="I185" s="50">
        <f t="shared" si="6"/>
        <v>0</v>
      </c>
      <c r="J185" s="50">
        <f t="shared" si="7"/>
        <v>717</v>
      </c>
      <c r="K185" s="50">
        <f t="shared" si="8"/>
        <v>0</v>
      </c>
      <c r="L185" s="15"/>
      <c r="M185" s="15"/>
      <c r="N185" s="15"/>
      <c r="O185" s="15"/>
      <c r="P185" s="15"/>
      <c r="Q185" s="15"/>
      <c r="R185" s="15"/>
      <c r="S185" s="15"/>
    </row>
    <row r="186" spans="2:19" x14ac:dyDescent="0.3">
      <c r="B186" s="53">
        <v>2019</v>
      </c>
      <c r="C186" s="15" t="s">
        <v>246</v>
      </c>
      <c r="D186" s="15" t="s">
        <v>88</v>
      </c>
      <c r="E186" s="15">
        <v>2019</v>
      </c>
      <c r="F186" s="15" t="s">
        <v>94</v>
      </c>
      <c r="G186" s="15">
        <v>4</v>
      </c>
      <c r="H186" s="51">
        <v>3917</v>
      </c>
      <c r="I186" s="50">
        <f t="shared" si="6"/>
        <v>0</v>
      </c>
      <c r="J186" s="50">
        <f t="shared" si="7"/>
        <v>3917</v>
      </c>
      <c r="K186" s="50">
        <f t="shared" si="8"/>
        <v>0</v>
      </c>
      <c r="L186" s="15"/>
      <c r="M186" s="15"/>
      <c r="N186" s="15"/>
      <c r="O186" s="15"/>
      <c r="P186" s="15"/>
      <c r="Q186" s="15"/>
      <c r="R186" s="15"/>
      <c r="S186" s="15"/>
    </row>
    <row r="187" spans="2:19" x14ac:dyDescent="0.3">
      <c r="B187" s="53">
        <v>2019</v>
      </c>
      <c r="C187" s="15" t="s">
        <v>245</v>
      </c>
      <c r="D187" s="15" t="s">
        <v>88</v>
      </c>
      <c r="E187" s="15">
        <v>2017</v>
      </c>
      <c r="F187" s="15" t="s">
        <v>101</v>
      </c>
      <c r="G187" s="15">
        <v>5</v>
      </c>
      <c r="H187" s="51">
        <v>2914</v>
      </c>
      <c r="I187" s="50">
        <f t="shared" si="6"/>
        <v>0</v>
      </c>
      <c r="J187" s="50">
        <f t="shared" si="7"/>
        <v>0</v>
      </c>
      <c r="K187" s="50">
        <f t="shared" si="8"/>
        <v>2914</v>
      </c>
      <c r="L187" s="15"/>
      <c r="M187" s="15"/>
      <c r="N187" s="15"/>
      <c r="O187" s="15"/>
      <c r="P187" s="15"/>
      <c r="Q187" s="15"/>
      <c r="R187" s="15"/>
      <c r="S187" s="15"/>
    </row>
    <row r="188" spans="2:19" x14ac:dyDescent="0.3">
      <c r="B188" s="53">
        <v>2019</v>
      </c>
      <c r="C188" s="15" t="s">
        <v>244</v>
      </c>
      <c r="D188" s="15" t="s">
        <v>88</v>
      </c>
      <c r="E188" s="15">
        <v>2017</v>
      </c>
      <c r="F188" s="15" t="s">
        <v>82</v>
      </c>
      <c r="G188" s="15">
        <v>5</v>
      </c>
      <c r="H188" s="51">
        <v>1826</v>
      </c>
      <c r="I188" s="50">
        <f t="shared" si="6"/>
        <v>0</v>
      </c>
      <c r="J188" s="50">
        <f t="shared" si="7"/>
        <v>0</v>
      </c>
      <c r="K188" s="50">
        <f t="shared" si="8"/>
        <v>1826</v>
      </c>
      <c r="L188" s="15"/>
      <c r="M188" s="15"/>
      <c r="N188" s="15"/>
      <c r="O188" s="15"/>
      <c r="P188" s="15"/>
      <c r="Q188" s="15"/>
      <c r="R188" s="15"/>
      <c r="S188" s="15"/>
    </row>
    <row r="189" spans="2:19" x14ac:dyDescent="0.3">
      <c r="B189" s="53">
        <v>2019</v>
      </c>
      <c r="C189" s="15" t="s">
        <v>243</v>
      </c>
      <c r="D189" s="15" t="s">
        <v>88</v>
      </c>
      <c r="E189" s="15">
        <v>2017</v>
      </c>
      <c r="F189" s="15" t="s">
        <v>90</v>
      </c>
      <c r="G189" s="15">
        <v>5</v>
      </c>
      <c r="H189" s="51">
        <v>915</v>
      </c>
      <c r="I189" s="50">
        <f t="shared" si="6"/>
        <v>0</v>
      </c>
      <c r="J189" s="50">
        <f t="shared" si="7"/>
        <v>0</v>
      </c>
      <c r="K189" s="50">
        <f t="shared" si="8"/>
        <v>915</v>
      </c>
      <c r="L189" s="15"/>
      <c r="M189" s="15"/>
      <c r="N189" s="15"/>
      <c r="O189" s="15"/>
      <c r="P189" s="15"/>
      <c r="Q189" s="15"/>
      <c r="R189" s="15"/>
      <c r="S189" s="15"/>
    </row>
    <row r="190" spans="2:19" x14ac:dyDescent="0.3">
      <c r="B190" s="53">
        <v>2019</v>
      </c>
      <c r="C190" s="15" t="s">
        <v>242</v>
      </c>
      <c r="D190" s="15" t="s">
        <v>88</v>
      </c>
      <c r="E190" s="15">
        <v>2017</v>
      </c>
      <c r="F190" s="15" t="s">
        <v>94</v>
      </c>
      <c r="G190" s="15">
        <v>3</v>
      </c>
      <c r="H190" s="51">
        <v>813</v>
      </c>
      <c r="I190" s="50">
        <f t="shared" si="6"/>
        <v>813</v>
      </c>
      <c r="J190" s="50">
        <f t="shared" si="7"/>
        <v>0</v>
      </c>
      <c r="K190" s="50">
        <f t="shared" si="8"/>
        <v>0</v>
      </c>
      <c r="L190" s="15"/>
      <c r="M190" s="15"/>
      <c r="N190" s="15"/>
      <c r="O190" s="15"/>
      <c r="P190" s="15"/>
      <c r="Q190" s="15"/>
      <c r="R190" s="15"/>
      <c r="S190" s="15"/>
    </row>
    <row r="191" spans="2:19" x14ac:dyDescent="0.3">
      <c r="B191" s="53">
        <v>2019</v>
      </c>
      <c r="C191" s="15" t="s">
        <v>241</v>
      </c>
      <c r="D191" s="15" t="s">
        <v>88</v>
      </c>
      <c r="E191" s="15">
        <v>2014</v>
      </c>
      <c r="F191" s="15" t="s">
        <v>94</v>
      </c>
      <c r="G191" s="15">
        <v>4</v>
      </c>
      <c r="H191" s="51">
        <v>376</v>
      </c>
      <c r="I191" s="50">
        <f t="shared" si="6"/>
        <v>0</v>
      </c>
      <c r="J191" s="50">
        <f t="shared" si="7"/>
        <v>376</v>
      </c>
      <c r="K191" s="50">
        <f t="shared" si="8"/>
        <v>0</v>
      </c>
      <c r="L191" s="15"/>
      <c r="M191" s="15"/>
      <c r="N191" s="15"/>
      <c r="O191" s="15"/>
      <c r="P191" s="15"/>
      <c r="Q191" s="15"/>
      <c r="R191" s="15"/>
      <c r="S191" s="15"/>
    </row>
    <row r="192" spans="2:19" x14ac:dyDescent="0.3">
      <c r="B192" s="53">
        <v>2019</v>
      </c>
      <c r="C192" s="15" t="s">
        <v>240</v>
      </c>
      <c r="D192" s="15" t="s">
        <v>88</v>
      </c>
      <c r="E192" s="15">
        <v>2013</v>
      </c>
      <c r="F192" s="15" t="s">
        <v>94</v>
      </c>
      <c r="G192" s="15">
        <v>5</v>
      </c>
      <c r="H192" s="51">
        <v>0</v>
      </c>
      <c r="I192" s="50">
        <f t="shared" si="6"/>
        <v>0</v>
      </c>
      <c r="J192" s="50">
        <f t="shared" si="7"/>
        <v>0</v>
      </c>
      <c r="K192" s="50">
        <f t="shared" si="8"/>
        <v>0</v>
      </c>
      <c r="L192" s="15"/>
      <c r="M192" s="15"/>
      <c r="N192" s="15"/>
      <c r="O192" s="15"/>
      <c r="P192" s="15"/>
      <c r="Q192" s="15"/>
      <c r="R192" s="15"/>
      <c r="S192" s="15"/>
    </row>
    <row r="193" spans="2:19" x14ac:dyDescent="0.3">
      <c r="B193" s="53">
        <v>2019</v>
      </c>
      <c r="C193" s="15" t="s">
        <v>240</v>
      </c>
      <c r="D193" s="15" t="s">
        <v>239</v>
      </c>
      <c r="E193" s="15">
        <v>2019</v>
      </c>
      <c r="F193" s="15" t="s">
        <v>82</v>
      </c>
      <c r="G193" s="15">
        <v>5</v>
      </c>
      <c r="H193" s="51">
        <v>1607</v>
      </c>
      <c r="I193" s="50">
        <f t="shared" si="6"/>
        <v>0</v>
      </c>
      <c r="J193" s="50">
        <f t="shared" si="7"/>
        <v>0</v>
      </c>
      <c r="K193" s="50">
        <f t="shared" si="8"/>
        <v>1607</v>
      </c>
      <c r="L193" s="15"/>
      <c r="M193" s="15"/>
      <c r="N193" s="15"/>
      <c r="O193" s="15"/>
      <c r="P193" s="15"/>
      <c r="Q193" s="15"/>
      <c r="R193" s="15"/>
      <c r="S193" s="15"/>
    </row>
    <row r="194" spans="2:19" x14ac:dyDescent="0.3">
      <c r="B194" s="53">
        <v>2019</v>
      </c>
      <c r="C194" s="15" t="s">
        <v>238</v>
      </c>
      <c r="D194" s="15" t="s">
        <v>237</v>
      </c>
      <c r="E194" s="15">
        <v>2019</v>
      </c>
      <c r="F194" s="15" t="s">
        <v>94</v>
      </c>
      <c r="G194" s="15">
        <v>4</v>
      </c>
      <c r="H194" s="51">
        <v>1260</v>
      </c>
      <c r="I194" s="50">
        <f t="shared" si="6"/>
        <v>0</v>
      </c>
      <c r="J194" s="50">
        <f t="shared" si="7"/>
        <v>1260</v>
      </c>
      <c r="K194" s="50">
        <f t="shared" si="8"/>
        <v>0</v>
      </c>
      <c r="L194" s="15"/>
      <c r="M194" s="15"/>
      <c r="N194" s="15"/>
      <c r="O194" s="15"/>
      <c r="P194" s="15"/>
      <c r="Q194" s="15"/>
      <c r="R194" s="15"/>
      <c r="S194" s="15"/>
    </row>
    <row r="195" spans="2:19" x14ac:dyDescent="0.3">
      <c r="B195" s="53">
        <v>2019</v>
      </c>
      <c r="C195" s="15" t="s">
        <v>236</v>
      </c>
      <c r="D195" s="15" t="s">
        <v>88</v>
      </c>
      <c r="E195" s="15">
        <v>2016</v>
      </c>
      <c r="F195" s="15" t="s">
        <v>82</v>
      </c>
      <c r="G195" s="15">
        <v>5</v>
      </c>
      <c r="H195" s="51">
        <v>2542</v>
      </c>
      <c r="I195" s="50">
        <f t="shared" si="6"/>
        <v>0</v>
      </c>
      <c r="J195" s="50">
        <f t="shared" si="7"/>
        <v>0</v>
      </c>
      <c r="K195" s="50">
        <f t="shared" si="8"/>
        <v>2542</v>
      </c>
      <c r="L195" s="15"/>
      <c r="M195" s="15"/>
      <c r="N195" s="15"/>
      <c r="O195" s="15"/>
      <c r="P195" s="15"/>
      <c r="Q195" s="15"/>
      <c r="R195" s="15"/>
      <c r="S195" s="15"/>
    </row>
    <row r="196" spans="2:19" x14ac:dyDescent="0.3">
      <c r="B196" s="53">
        <v>2019</v>
      </c>
      <c r="C196" s="15" t="s">
        <v>235</v>
      </c>
      <c r="D196" s="15" t="s">
        <v>88</v>
      </c>
      <c r="E196" s="15">
        <v>2014</v>
      </c>
      <c r="F196" s="15" t="s">
        <v>117</v>
      </c>
      <c r="G196" s="15">
        <v>3</v>
      </c>
      <c r="H196" s="51">
        <v>0</v>
      </c>
      <c r="I196" s="50">
        <f t="shared" ref="I196:I259" si="9">IF(G196&lt;4,H196,0)</f>
        <v>0</v>
      </c>
      <c r="J196" s="50">
        <f t="shared" ref="J196:J259" si="10">IF(G196=4,H196,0)</f>
        <v>0</v>
      </c>
      <c r="K196" s="50">
        <f t="shared" ref="K196:K259" si="11">IF(G196=5,H196,0)</f>
        <v>0</v>
      </c>
      <c r="L196" s="15"/>
      <c r="M196" s="15"/>
      <c r="N196" s="15"/>
      <c r="O196" s="15"/>
      <c r="P196" s="15"/>
      <c r="Q196" s="15"/>
      <c r="R196" s="15"/>
      <c r="S196" s="15"/>
    </row>
    <row r="197" spans="2:19" x14ac:dyDescent="0.3">
      <c r="B197" s="53">
        <v>2019</v>
      </c>
      <c r="C197" s="15" t="s">
        <v>234</v>
      </c>
      <c r="D197" s="15" t="s">
        <v>88</v>
      </c>
      <c r="E197" s="15">
        <v>2013</v>
      </c>
      <c r="F197" s="15" t="s">
        <v>117</v>
      </c>
      <c r="G197" s="15">
        <v>5</v>
      </c>
      <c r="H197" s="51">
        <v>1649</v>
      </c>
      <c r="I197" s="50">
        <f t="shared" si="9"/>
        <v>0</v>
      </c>
      <c r="J197" s="50">
        <f t="shared" si="10"/>
        <v>0</v>
      </c>
      <c r="K197" s="50">
        <f t="shared" si="11"/>
        <v>1649</v>
      </c>
      <c r="L197" s="15"/>
      <c r="M197" s="15"/>
      <c r="N197" s="15"/>
      <c r="O197" s="15"/>
      <c r="P197" s="15"/>
      <c r="Q197" s="15"/>
      <c r="R197" s="15"/>
      <c r="S197" s="15"/>
    </row>
    <row r="198" spans="2:19" x14ac:dyDescent="0.3">
      <c r="B198" s="53">
        <v>2019</v>
      </c>
      <c r="C198" s="15" t="s">
        <v>233</v>
      </c>
      <c r="D198" s="15" t="s">
        <v>88</v>
      </c>
      <c r="E198" s="15">
        <v>2016</v>
      </c>
      <c r="F198" s="15" t="s">
        <v>82</v>
      </c>
      <c r="G198" s="15">
        <v>5</v>
      </c>
      <c r="H198" s="51">
        <v>1277</v>
      </c>
      <c r="I198" s="50">
        <f t="shared" si="9"/>
        <v>0</v>
      </c>
      <c r="J198" s="50">
        <f t="shared" si="10"/>
        <v>0</v>
      </c>
      <c r="K198" s="50">
        <f t="shared" si="11"/>
        <v>1277</v>
      </c>
      <c r="L198" s="15"/>
      <c r="M198" s="15"/>
      <c r="N198" s="15"/>
      <c r="O198" s="15"/>
      <c r="P198" s="15"/>
      <c r="Q198" s="15"/>
      <c r="R198" s="15"/>
      <c r="S198" s="15"/>
    </row>
    <row r="199" spans="2:19" x14ac:dyDescent="0.3">
      <c r="B199" s="53">
        <v>2019</v>
      </c>
      <c r="C199" s="15" t="s">
        <v>232</v>
      </c>
      <c r="D199" s="15" t="s">
        <v>88</v>
      </c>
      <c r="E199" s="15">
        <v>2018</v>
      </c>
      <c r="F199" s="15" t="s">
        <v>90</v>
      </c>
      <c r="G199" s="15">
        <v>5</v>
      </c>
      <c r="H199" s="51">
        <v>877</v>
      </c>
      <c r="I199" s="50">
        <f t="shared" si="9"/>
        <v>0</v>
      </c>
      <c r="J199" s="50">
        <f t="shared" si="10"/>
        <v>0</v>
      </c>
      <c r="K199" s="50">
        <f t="shared" si="11"/>
        <v>877</v>
      </c>
      <c r="L199" s="15"/>
      <c r="M199" s="15"/>
      <c r="N199" s="15"/>
      <c r="O199" s="15"/>
      <c r="P199" s="15"/>
      <c r="Q199" s="15"/>
      <c r="R199" s="15"/>
      <c r="S199" s="15"/>
    </row>
    <row r="200" spans="2:19" x14ac:dyDescent="0.3">
      <c r="B200" s="53">
        <v>2019</v>
      </c>
      <c r="C200" s="15" t="s">
        <v>231</v>
      </c>
      <c r="D200" s="15" t="s">
        <v>88</v>
      </c>
      <c r="E200" s="15">
        <v>2014</v>
      </c>
      <c r="F200" s="15" t="s">
        <v>101</v>
      </c>
      <c r="G200" s="15">
        <v>3</v>
      </c>
      <c r="H200" s="51">
        <v>2</v>
      </c>
      <c r="I200" s="50">
        <f t="shared" si="9"/>
        <v>2</v>
      </c>
      <c r="J200" s="50">
        <f t="shared" si="10"/>
        <v>0</v>
      </c>
      <c r="K200" s="50">
        <f t="shared" si="11"/>
        <v>0</v>
      </c>
      <c r="L200" s="15"/>
      <c r="M200" s="15"/>
      <c r="N200" s="15"/>
      <c r="O200" s="15"/>
      <c r="P200" s="15"/>
      <c r="Q200" s="15"/>
      <c r="R200" s="15"/>
      <c r="S200" s="15"/>
    </row>
    <row r="201" spans="2:19" x14ac:dyDescent="0.3">
      <c r="B201" s="53">
        <v>2019</v>
      </c>
      <c r="C201" s="15" t="s">
        <v>230</v>
      </c>
      <c r="D201" s="15" t="s">
        <v>229</v>
      </c>
      <c r="E201" s="15">
        <v>2018</v>
      </c>
      <c r="F201" s="15" t="s">
        <v>101</v>
      </c>
      <c r="G201" s="15">
        <v>4</v>
      </c>
      <c r="H201" s="51">
        <v>1259</v>
      </c>
      <c r="I201" s="50">
        <f t="shared" si="9"/>
        <v>0</v>
      </c>
      <c r="J201" s="50">
        <f t="shared" si="10"/>
        <v>1259</v>
      </c>
      <c r="K201" s="50">
        <f t="shared" si="11"/>
        <v>0</v>
      </c>
      <c r="L201" s="15"/>
      <c r="M201" s="15"/>
      <c r="N201" s="15"/>
      <c r="O201" s="15"/>
      <c r="P201" s="15"/>
      <c r="Q201" s="15"/>
      <c r="R201" s="15"/>
      <c r="S201" s="15"/>
    </row>
    <row r="202" spans="2:19" x14ac:dyDescent="0.3">
      <c r="B202" s="53">
        <v>2019</v>
      </c>
      <c r="C202" s="15" t="s">
        <v>228</v>
      </c>
      <c r="D202" s="15" t="s">
        <v>88</v>
      </c>
      <c r="E202" s="15">
        <v>2015</v>
      </c>
      <c r="F202" s="15" t="s">
        <v>133</v>
      </c>
      <c r="G202" s="15">
        <v>5</v>
      </c>
      <c r="H202" s="51">
        <v>477</v>
      </c>
      <c r="I202" s="50">
        <f t="shared" si="9"/>
        <v>0</v>
      </c>
      <c r="J202" s="50">
        <f t="shared" si="10"/>
        <v>0</v>
      </c>
      <c r="K202" s="50">
        <f t="shared" si="11"/>
        <v>477</v>
      </c>
      <c r="L202" s="15"/>
      <c r="M202" s="15"/>
      <c r="N202" s="15"/>
      <c r="O202" s="15"/>
      <c r="P202" s="15"/>
      <c r="Q202" s="15"/>
      <c r="R202" s="15"/>
      <c r="S202" s="15"/>
    </row>
    <row r="203" spans="2:19" x14ac:dyDescent="0.3">
      <c r="B203" s="53">
        <v>2019</v>
      </c>
      <c r="C203" s="15" t="s">
        <v>227</v>
      </c>
      <c r="D203" s="15" t="s">
        <v>226</v>
      </c>
      <c r="E203" s="15">
        <v>2021</v>
      </c>
      <c r="F203" s="15" t="s">
        <v>85</v>
      </c>
      <c r="G203" s="15">
        <v>5</v>
      </c>
      <c r="H203" s="51">
        <v>0</v>
      </c>
      <c r="I203" s="50">
        <f t="shared" si="9"/>
        <v>0</v>
      </c>
      <c r="J203" s="50">
        <f t="shared" si="10"/>
        <v>0</v>
      </c>
      <c r="K203" s="50">
        <f t="shared" si="11"/>
        <v>0</v>
      </c>
      <c r="L203" s="15"/>
      <c r="M203" s="15"/>
      <c r="N203" s="15"/>
      <c r="O203" s="15"/>
      <c r="P203" s="15"/>
      <c r="Q203" s="15"/>
      <c r="R203" s="15"/>
      <c r="S203" s="15"/>
    </row>
    <row r="204" spans="2:19" x14ac:dyDescent="0.3">
      <c r="B204" s="53">
        <v>2019</v>
      </c>
      <c r="C204" s="15" t="s">
        <v>225</v>
      </c>
      <c r="D204" s="15" t="s">
        <v>224</v>
      </c>
      <c r="E204" s="15">
        <v>2017</v>
      </c>
      <c r="F204" s="15" t="s">
        <v>77</v>
      </c>
      <c r="G204" s="15">
        <v>5</v>
      </c>
      <c r="H204" s="51">
        <v>395</v>
      </c>
      <c r="I204" s="50">
        <f t="shared" si="9"/>
        <v>0</v>
      </c>
      <c r="J204" s="50">
        <f t="shared" si="10"/>
        <v>0</v>
      </c>
      <c r="K204" s="50">
        <f t="shared" si="11"/>
        <v>395</v>
      </c>
      <c r="L204" s="15"/>
      <c r="M204" s="15"/>
      <c r="N204" s="15"/>
      <c r="O204" s="15"/>
      <c r="P204" s="15"/>
      <c r="Q204" s="15"/>
      <c r="R204" s="15"/>
      <c r="S204" s="15"/>
    </row>
    <row r="205" spans="2:19" x14ac:dyDescent="0.3">
      <c r="B205" s="53">
        <v>2019</v>
      </c>
      <c r="C205" s="15" t="s">
        <v>223</v>
      </c>
      <c r="D205" s="15" t="s">
        <v>88</v>
      </c>
      <c r="E205" s="15">
        <v>2014</v>
      </c>
      <c r="F205" s="15" t="s">
        <v>82</v>
      </c>
      <c r="G205" s="15">
        <v>5</v>
      </c>
      <c r="H205" s="51">
        <v>418</v>
      </c>
      <c r="I205" s="50">
        <f t="shared" si="9"/>
        <v>0</v>
      </c>
      <c r="J205" s="50">
        <f t="shared" si="10"/>
        <v>0</v>
      </c>
      <c r="K205" s="50">
        <f t="shared" si="11"/>
        <v>418</v>
      </c>
      <c r="L205" s="15"/>
      <c r="M205" s="15"/>
      <c r="N205" s="15"/>
      <c r="O205" s="15"/>
      <c r="P205" s="15"/>
      <c r="Q205" s="15"/>
      <c r="R205" s="15"/>
      <c r="S205" s="15"/>
    </row>
    <row r="206" spans="2:19" x14ac:dyDescent="0.3">
      <c r="B206" s="53">
        <v>2019</v>
      </c>
      <c r="C206" s="15" t="s">
        <v>222</v>
      </c>
      <c r="D206" s="15" t="s">
        <v>88</v>
      </c>
      <c r="E206" s="15">
        <v>2019</v>
      </c>
      <c r="F206" s="15" t="s">
        <v>85</v>
      </c>
      <c r="G206" s="15">
        <v>5</v>
      </c>
      <c r="H206" s="51">
        <v>0</v>
      </c>
      <c r="I206" s="50">
        <f t="shared" si="9"/>
        <v>0</v>
      </c>
      <c r="J206" s="50">
        <f t="shared" si="10"/>
        <v>0</v>
      </c>
      <c r="K206" s="50">
        <f t="shared" si="11"/>
        <v>0</v>
      </c>
      <c r="L206" s="15"/>
      <c r="M206" s="15"/>
      <c r="N206" s="15"/>
      <c r="O206" s="15"/>
      <c r="P206" s="15"/>
      <c r="Q206" s="15"/>
      <c r="R206" s="15"/>
      <c r="S206" s="15"/>
    </row>
    <row r="207" spans="2:19" x14ac:dyDescent="0.3">
      <c r="B207" s="53">
        <v>2019</v>
      </c>
      <c r="C207" s="15" t="s">
        <v>221</v>
      </c>
      <c r="D207" s="15" t="s">
        <v>88</v>
      </c>
      <c r="E207" s="15">
        <v>2013</v>
      </c>
      <c r="F207" s="15" t="s">
        <v>117</v>
      </c>
      <c r="G207" s="15">
        <v>5</v>
      </c>
      <c r="H207" s="51">
        <v>0</v>
      </c>
      <c r="I207" s="50">
        <f t="shared" si="9"/>
        <v>0</v>
      </c>
      <c r="J207" s="50">
        <f t="shared" si="10"/>
        <v>0</v>
      </c>
      <c r="K207" s="50">
        <f t="shared" si="11"/>
        <v>0</v>
      </c>
      <c r="L207" s="15"/>
      <c r="M207" s="15"/>
      <c r="N207" s="15"/>
      <c r="O207" s="15"/>
      <c r="P207" s="15"/>
      <c r="Q207" s="15"/>
      <c r="R207" s="15"/>
      <c r="S207" s="15"/>
    </row>
    <row r="208" spans="2:19" x14ac:dyDescent="0.3">
      <c r="B208" s="53">
        <v>2019</v>
      </c>
      <c r="C208" s="15" t="s">
        <v>220</v>
      </c>
      <c r="D208" s="15" t="s">
        <v>88</v>
      </c>
      <c r="E208" s="15">
        <v>2019</v>
      </c>
      <c r="F208" s="15" t="s">
        <v>82</v>
      </c>
      <c r="G208" s="15">
        <v>5</v>
      </c>
      <c r="H208" s="51">
        <v>0</v>
      </c>
      <c r="I208" s="50">
        <f t="shared" si="9"/>
        <v>0</v>
      </c>
      <c r="J208" s="50">
        <f t="shared" si="10"/>
        <v>0</v>
      </c>
      <c r="K208" s="50">
        <f t="shared" si="11"/>
        <v>0</v>
      </c>
      <c r="L208" s="15"/>
      <c r="M208" s="15"/>
      <c r="N208" s="15"/>
      <c r="O208" s="15"/>
      <c r="P208" s="15"/>
      <c r="Q208" s="15"/>
      <c r="R208" s="15"/>
      <c r="S208" s="15"/>
    </row>
    <row r="209" spans="2:19" x14ac:dyDescent="0.3">
      <c r="B209" s="53">
        <v>2019</v>
      </c>
      <c r="C209" s="15" t="s">
        <v>219</v>
      </c>
      <c r="D209" s="15" t="s">
        <v>218</v>
      </c>
      <c r="E209" s="15">
        <v>2019</v>
      </c>
      <c r="F209" s="15" t="s">
        <v>82</v>
      </c>
      <c r="G209" s="15">
        <v>5</v>
      </c>
      <c r="H209" s="51">
        <v>3077</v>
      </c>
      <c r="I209" s="50">
        <f t="shared" si="9"/>
        <v>0</v>
      </c>
      <c r="J209" s="50">
        <f t="shared" si="10"/>
        <v>0</v>
      </c>
      <c r="K209" s="50">
        <f t="shared" si="11"/>
        <v>3077</v>
      </c>
      <c r="L209" s="15"/>
      <c r="M209" s="15"/>
      <c r="N209" s="15"/>
      <c r="O209" s="15"/>
      <c r="P209" s="15"/>
      <c r="Q209" s="15"/>
      <c r="R209" s="15"/>
      <c r="S209" s="15"/>
    </row>
    <row r="210" spans="2:19" x14ac:dyDescent="0.3">
      <c r="B210" s="53">
        <v>2019</v>
      </c>
      <c r="C210" s="15" t="s">
        <v>217</v>
      </c>
      <c r="D210" s="15" t="s">
        <v>216</v>
      </c>
      <c r="E210" s="15">
        <v>2019</v>
      </c>
      <c r="F210" s="15" t="s">
        <v>94</v>
      </c>
      <c r="G210" s="15">
        <v>5</v>
      </c>
      <c r="H210" s="51">
        <v>4442</v>
      </c>
      <c r="I210" s="50">
        <f t="shared" si="9"/>
        <v>0</v>
      </c>
      <c r="J210" s="50">
        <f t="shared" si="10"/>
        <v>0</v>
      </c>
      <c r="K210" s="50">
        <f t="shared" si="11"/>
        <v>4442</v>
      </c>
      <c r="L210" s="15"/>
      <c r="M210" s="15"/>
      <c r="N210" s="15"/>
      <c r="O210" s="15"/>
      <c r="P210" s="15"/>
      <c r="Q210" s="15"/>
      <c r="R210" s="15"/>
      <c r="S210" s="15"/>
    </row>
    <row r="211" spans="2:19" x14ac:dyDescent="0.3">
      <c r="B211" s="53">
        <v>2019</v>
      </c>
      <c r="C211" s="15" t="s">
        <v>215</v>
      </c>
      <c r="D211" s="15" t="s">
        <v>214</v>
      </c>
      <c r="E211" s="15">
        <v>2015</v>
      </c>
      <c r="F211" s="15" t="s">
        <v>99</v>
      </c>
      <c r="G211" s="15">
        <v>5</v>
      </c>
      <c r="H211" s="51">
        <v>286</v>
      </c>
      <c r="I211" s="50">
        <f t="shared" si="9"/>
        <v>0</v>
      </c>
      <c r="J211" s="50">
        <f t="shared" si="10"/>
        <v>0</v>
      </c>
      <c r="K211" s="50">
        <f t="shared" si="11"/>
        <v>286</v>
      </c>
      <c r="L211" s="15"/>
      <c r="M211" s="15"/>
      <c r="N211" s="15"/>
      <c r="O211" s="15"/>
      <c r="P211" s="15"/>
      <c r="Q211" s="15"/>
      <c r="R211" s="15"/>
      <c r="S211" s="15"/>
    </row>
    <row r="212" spans="2:19" x14ac:dyDescent="0.3">
      <c r="B212" s="53">
        <v>2019</v>
      </c>
      <c r="C212" s="15" t="s">
        <v>213</v>
      </c>
      <c r="D212" s="15" t="s">
        <v>88</v>
      </c>
      <c r="E212" s="15">
        <v>2015</v>
      </c>
      <c r="F212" s="15" t="s">
        <v>82</v>
      </c>
      <c r="G212" s="15">
        <v>5</v>
      </c>
      <c r="H212" s="51">
        <v>1835</v>
      </c>
      <c r="I212" s="50">
        <f t="shared" si="9"/>
        <v>0</v>
      </c>
      <c r="J212" s="50">
        <f t="shared" si="10"/>
        <v>0</v>
      </c>
      <c r="K212" s="50">
        <f t="shared" si="11"/>
        <v>1835</v>
      </c>
      <c r="L212" s="15"/>
      <c r="M212" s="15"/>
      <c r="N212" s="15"/>
      <c r="O212" s="15"/>
      <c r="P212" s="15"/>
      <c r="Q212" s="15"/>
      <c r="R212" s="15"/>
      <c r="S212" s="15"/>
    </row>
    <row r="213" spans="2:19" x14ac:dyDescent="0.3">
      <c r="B213" s="53">
        <v>2019</v>
      </c>
      <c r="C213" s="15" t="s">
        <v>212</v>
      </c>
      <c r="D213" s="15" t="s">
        <v>88</v>
      </c>
      <c r="E213" s="15">
        <v>2017</v>
      </c>
      <c r="F213" s="15" t="s">
        <v>77</v>
      </c>
      <c r="G213" s="15">
        <v>5</v>
      </c>
      <c r="H213" s="51">
        <v>333</v>
      </c>
      <c r="I213" s="50">
        <f t="shared" si="9"/>
        <v>0</v>
      </c>
      <c r="J213" s="50">
        <f t="shared" si="10"/>
        <v>0</v>
      </c>
      <c r="K213" s="50">
        <f t="shared" si="11"/>
        <v>333</v>
      </c>
      <c r="L213" s="15"/>
      <c r="M213" s="15"/>
      <c r="N213" s="15"/>
      <c r="O213" s="15"/>
      <c r="P213" s="15"/>
      <c r="Q213" s="15"/>
      <c r="R213" s="15"/>
      <c r="S213" s="15"/>
    </row>
    <row r="214" spans="2:19" x14ac:dyDescent="0.3">
      <c r="B214" s="53">
        <v>2019</v>
      </c>
      <c r="C214" s="15" t="s">
        <v>211</v>
      </c>
      <c r="D214" s="15" t="s">
        <v>88</v>
      </c>
      <c r="E214" s="15">
        <v>2015</v>
      </c>
      <c r="F214" s="15" t="s">
        <v>117</v>
      </c>
      <c r="G214" s="15">
        <v>5</v>
      </c>
      <c r="H214" s="51">
        <v>3056</v>
      </c>
      <c r="I214" s="50">
        <f t="shared" si="9"/>
        <v>0</v>
      </c>
      <c r="J214" s="50">
        <f t="shared" si="10"/>
        <v>0</v>
      </c>
      <c r="K214" s="50">
        <f t="shared" si="11"/>
        <v>3056</v>
      </c>
      <c r="L214" s="15"/>
      <c r="M214" s="15"/>
      <c r="N214" s="15"/>
      <c r="O214" s="15"/>
      <c r="P214" s="15"/>
      <c r="Q214" s="15"/>
      <c r="R214" s="15"/>
      <c r="S214" s="15"/>
    </row>
    <row r="215" spans="2:19" x14ac:dyDescent="0.3">
      <c r="B215" s="53">
        <v>2019</v>
      </c>
      <c r="C215" s="15" t="s">
        <v>210</v>
      </c>
      <c r="D215" s="15" t="s">
        <v>88</v>
      </c>
      <c r="E215" s="15">
        <v>2014</v>
      </c>
      <c r="F215" s="15" t="s">
        <v>117</v>
      </c>
      <c r="G215" s="15">
        <v>4</v>
      </c>
      <c r="H215" s="51">
        <v>0</v>
      </c>
      <c r="I215" s="50">
        <f t="shared" si="9"/>
        <v>0</v>
      </c>
      <c r="J215" s="50">
        <f t="shared" si="10"/>
        <v>0</v>
      </c>
      <c r="K215" s="50">
        <f t="shared" si="11"/>
        <v>0</v>
      </c>
      <c r="L215" s="15"/>
      <c r="M215" s="15"/>
      <c r="N215" s="15"/>
      <c r="O215" s="15"/>
      <c r="P215" s="15"/>
      <c r="Q215" s="15"/>
      <c r="R215" s="15"/>
      <c r="S215" s="15"/>
    </row>
    <row r="216" spans="2:19" x14ac:dyDescent="0.3">
      <c r="B216" s="53">
        <v>2019</v>
      </c>
      <c r="C216" s="15" t="s">
        <v>209</v>
      </c>
      <c r="D216" s="15" t="s">
        <v>88</v>
      </c>
      <c r="E216" s="15">
        <v>2016</v>
      </c>
      <c r="F216" s="15" t="s">
        <v>101</v>
      </c>
      <c r="G216" s="15">
        <v>5</v>
      </c>
      <c r="H216" s="51">
        <v>2641</v>
      </c>
      <c r="I216" s="50">
        <f t="shared" si="9"/>
        <v>0</v>
      </c>
      <c r="J216" s="50">
        <f t="shared" si="10"/>
        <v>0</v>
      </c>
      <c r="K216" s="50">
        <f t="shared" si="11"/>
        <v>2641</v>
      </c>
      <c r="L216" s="15"/>
      <c r="M216" s="15"/>
      <c r="N216" s="15"/>
      <c r="O216" s="15"/>
      <c r="P216" s="15"/>
      <c r="Q216" s="15"/>
      <c r="R216" s="15"/>
      <c r="S216" s="15"/>
    </row>
    <row r="217" spans="2:19" x14ac:dyDescent="0.3">
      <c r="B217" s="53">
        <v>2019</v>
      </c>
      <c r="C217" s="15" t="s">
        <v>208</v>
      </c>
      <c r="D217" s="15" t="s">
        <v>88</v>
      </c>
      <c r="E217" s="15">
        <v>2015</v>
      </c>
      <c r="F217" s="15" t="s">
        <v>90</v>
      </c>
      <c r="G217" s="15">
        <v>5</v>
      </c>
      <c r="H217" s="51">
        <v>214</v>
      </c>
      <c r="I217" s="50">
        <f t="shared" si="9"/>
        <v>0</v>
      </c>
      <c r="J217" s="50">
        <f t="shared" si="10"/>
        <v>0</v>
      </c>
      <c r="K217" s="50">
        <f t="shared" si="11"/>
        <v>214</v>
      </c>
      <c r="L217" s="15"/>
      <c r="M217" s="15"/>
      <c r="N217" s="15"/>
      <c r="O217" s="15"/>
      <c r="P217" s="15"/>
      <c r="Q217" s="15"/>
      <c r="R217" s="15"/>
      <c r="S217" s="15"/>
    </row>
    <row r="218" spans="2:19" x14ac:dyDescent="0.3">
      <c r="B218" s="53">
        <v>2019</v>
      </c>
      <c r="C218" s="15" t="s">
        <v>207</v>
      </c>
      <c r="D218" s="15" t="s">
        <v>88</v>
      </c>
      <c r="E218" s="15">
        <v>2014</v>
      </c>
      <c r="F218" s="15" t="s">
        <v>94</v>
      </c>
      <c r="G218" s="15">
        <v>4</v>
      </c>
      <c r="H218" s="51">
        <v>398</v>
      </c>
      <c r="I218" s="50">
        <f t="shared" si="9"/>
        <v>0</v>
      </c>
      <c r="J218" s="50">
        <f t="shared" si="10"/>
        <v>398</v>
      </c>
      <c r="K218" s="50">
        <f t="shared" si="11"/>
        <v>0</v>
      </c>
      <c r="L218" s="15"/>
      <c r="M218" s="15"/>
      <c r="N218" s="15"/>
      <c r="O218" s="15"/>
      <c r="P218" s="15"/>
      <c r="Q218" s="15"/>
      <c r="R218" s="15"/>
      <c r="S218" s="15"/>
    </row>
    <row r="219" spans="2:19" x14ac:dyDescent="0.3">
      <c r="B219" s="53">
        <v>2019</v>
      </c>
      <c r="C219" s="15" t="s">
        <v>206</v>
      </c>
      <c r="D219" s="15" t="s">
        <v>88</v>
      </c>
      <c r="E219" s="15">
        <v>2013</v>
      </c>
      <c r="F219" s="15" t="s">
        <v>94</v>
      </c>
      <c r="G219" s="15">
        <v>5</v>
      </c>
      <c r="H219" s="51">
        <v>944</v>
      </c>
      <c r="I219" s="50">
        <f t="shared" si="9"/>
        <v>0</v>
      </c>
      <c r="J219" s="50">
        <f t="shared" si="10"/>
        <v>0</v>
      </c>
      <c r="K219" s="50">
        <f t="shared" si="11"/>
        <v>944</v>
      </c>
      <c r="L219" s="15"/>
      <c r="M219" s="15"/>
      <c r="N219" s="15"/>
      <c r="O219" s="15"/>
      <c r="P219" s="15"/>
      <c r="Q219" s="15"/>
      <c r="R219" s="15"/>
      <c r="S219" s="15"/>
    </row>
    <row r="220" spans="2:19" x14ac:dyDescent="0.3">
      <c r="B220" s="53">
        <v>2019</v>
      </c>
      <c r="C220" s="15" t="s">
        <v>205</v>
      </c>
      <c r="D220" s="15" t="s">
        <v>204</v>
      </c>
      <c r="E220" s="15">
        <v>2019</v>
      </c>
      <c r="F220" s="15" t="s">
        <v>99</v>
      </c>
      <c r="G220" s="15">
        <v>4</v>
      </c>
      <c r="H220" s="51">
        <v>2930</v>
      </c>
      <c r="I220" s="50">
        <f t="shared" si="9"/>
        <v>0</v>
      </c>
      <c r="J220" s="50">
        <f t="shared" si="10"/>
        <v>2930</v>
      </c>
      <c r="K220" s="50">
        <f t="shared" si="11"/>
        <v>0</v>
      </c>
      <c r="L220" s="15"/>
      <c r="M220" s="15"/>
      <c r="N220" s="15"/>
      <c r="O220" s="15"/>
      <c r="P220" s="15"/>
      <c r="Q220" s="15"/>
      <c r="R220" s="15"/>
      <c r="S220" s="15"/>
    </row>
    <row r="221" spans="2:19" x14ac:dyDescent="0.3">
      <c r="B221" s="53">
        <v>2019</v>
      </c>
      <c r="C221" s="15" t="s">
        <v>203</v>
      </c>
      <c r="D221" s="15" t="s">
        <v>202</v>
      </c>
      <c r="E221" s="15">
        <v>2017</v>
      </c>
      <c r="F221" s="15" t="s">
        <v>82</v>
      </c>
      <c r="G221" s="15">
        <v>5</v>
      </c>
      <c r="H221" s="51">
        <v>3525</v>
      </c>
      <c r="I221" s="50">
        <f t="shared" si="9"/>
        <v>0</v>
      </c>
      <c r="J221" s="50">
        <f t="shared" si="10"/>
        <v>0</v>
      </c>
      <c r="K221" s="50">
        <f t="shared" si="11"/>
        <v>3525</v>
      </c>
      <c r="L221" s="15"/>
      <c r="M221" s="15"/>
      <c r="N221" s="15"/>
      <c r="O221" s="15"/>
      <c r="P221" s="15"/>
      <c r="Q221" s="15"/>
      <c r="R221" s="15"/>
      <c r="S221" s="15"/>
    </row>
    <row r="222" spans="2:19" x14ac:dyDescent="0.3">
      <c r="B222" s="53">
        <v>2019</v>
      </c>
      <c r="C222" s="15" t="s">
        <v>201</v>
      </c>
      <c r="D222" s="15" t="s">
        <v>200</v>
      </c>
      <c r="E222" s="15">
        <v>2016</v>
      </c>
      <c r="F222" s="15" t="s">
        <v>82</v>
      </c>
      <c r="G222" s="15">
        <v>5</v>
      </c>
      <c r="H222" s="51">
        <v>3893</v>
      </c>
      <c r="I222" s="50">
        <f t="shared" si="9"/>
        <v>0</v>
      </c>
      <c r="J222" s="50">
        <f t="shared" si="10"/>
        <v>0</v>
      </c>
      <c r="K222" s="50">
        <f t="shared" si="11"/>
        <v>3893</v>
      </c>
      <c r="L222" s="15"/>
      <c r="M222" s="15"/>
      <c r="N222" s="15"/>
      <c r="O222" s="15"/>
      <c r="P222" s="15"/>
      <c r="Q222" s="15"/>
      <c r="R222" s="15"/>
      <c r="S222" s="15"/>
    </row>
    <row r="223" spans="2:19" x14ac:dyDescent="0.3">
      <c r="B223" s="53">
        <v>2019</v>
      </c>
      <c r="C223" s="15" t="s">
        <v>199</v>
      </c>
      <c r="D223" s="15" t="s">
        <v>198</v>
      </c>
      <c r="E223" s="15">
        <v>2017</v>
      </c>
      <c r="F223" s="15" t="s">
        <v>94</v>
      </c>
      <c r="G223" s="15">
        <v>5</v>
      </c>
      <c r="H223" s="51">
        <v>4208</v>
      </c>
      <c r="I223" s="50">
        <f t="shared" si="9"/>
        <v>0</v>
      </c>
      <c r="J223" s="50">
        <f t="shared" si="10"/>
        <v>0</v>
      </c>
      <c r="K223" s="50">
        <f t="shared" si="11"/>
        <v>4208</v>
      </c>
      <c r="L223" s="15"/>
      <c r="M223" s="15"/>
      <c r="N223" s="15"/>
      <c r="O223" s="15"/>
      <c r="P223" s="15"/>
      <c r="Q223" s="15"/>
      <c r="R223" s="15"/>
      <c r="S223" s="15"/>
    </row>
    <row r="224" spans="2:19" x14ac:dyDescent="0.3">
      <c r="B224" s="53">
        <v>2019</v>
      </c>
      <c r="C224" s="15" t="s">
        <v>197</v>
      </c>
      <c r="D224" s="15" t="s">
        <v>196</v>
      </c>
      <c r="E224" s="15">
        <v>2020</v>
      </c>
      <c r="F224" s="15" t="s">
        <v>117</v>
      </c>
      <c r="G224" s="15">
        <v>5</v>
      </c>
      <c r="H224" s="51">
        <v>3694</v>
      </c>
      <c r="I224" s="50">
        <f t="shared" si="9"/>
        <v>0</v>
      </c>
      <c r="J224" s="50">
        <f t="shared" si="10"/>
        <v>0</v>
      </c>
      <c r="K224" s="50">
        <f t="shared" si="11"/>
        <v>3694</v>
      </c>
      <c r="L224" s="15"/>
      <c r="M224" s="15"/>
      <c r="N224" s="15"/>
      <c r="O224" s="15"/>
      <c r="P224" s="15"/>
      <c r="Q224" s="15"/>
      <c r="R224" s="15"/>
      <c r="S224" s="15"/>
    </row>
    <row r="225" spans="2:19" x14ac:dyDescent="0.3">
      <c r="B225" s="53">
        <v>2019</v>
      </c>
      <c r="C225" s="15" t="s">
        <v>195</v>
      </c>
      <c r="D225" s="15" t="s">
        <v>194</v>
      </c>
      <c r="E225" s="15">
        <v>2019</v>
      </c>
      <c r="F225" s="15" t="s">
        <v>94</v>
      </c>
      <c r="G225" s="15">
        <v>3</v>
      </c>
      <c r="H225" s="51">
        <v>86</v>
      </c>
      <c r="I225" s="50">
        <f t="shared" si="9"/>
        <v>86</v>
      </c>
      <c r="J225" s="50">
        <f t="shared" si="10"/>
        <v>0</v>
      </c>
      <c r="K225" s="50">
        <f t="shared" si="11"/>
        <v>0</v>
      </c>
      <c r="L225" s="15"/>
      <c r="M225" s="15"/>
      <c r="N225" s="15"/>
      <c r="O225" s="15"/>
      <c r="P225" s="15"/>
      <c r="Q225" s="15"/>
      <c r="R225" s="15"/>
      <c r="S225" s="15"/>
    </row>
    <row r="226" spans="2:19" x14ac:dyDescent="0.3">
      <c r="B226" s="53">
        <v>2019</v>
      </c>
      <c r="C226" s="15" t="s">
        <v>193</v>
      </c>
      <c r="D226" s="15" t="s">
        <v>192</v>
      </c>
      <c r="E226" s="15">
        <v>2019</v>
      </c>
      <c r="F226" s="15" t="s">
        <v>77</v>
      </c>
      <c r="G226" s="15">
        <v>5</v>
      </c>
      <c r="H226" s="51">
        <v>1439</v>
      </c>
      <c r="I226" s="50">
        <f t="shared" si="9"/>
        <v>0</v>
      </c>
      <c r="J226" s="50">
        <f t="shared" si="10"/>
        <v>0</v>
      </c>
      <c r="K226" s="50">
        <f t="shared" si="11"/>
        <v>1439</v>
      </c>
      <c r="L226" s="15"/>
      <c r="M226" s="15"/>
      <c r="N226" s="15"/>
      <c r="O226" s="15"/>
      <c r="P226" s="15"/>
      <c r="Q226" s="15"/>
      <c r="R226" s="15"/>
      <c r="S226" s="15"/>
    </row>
    <row r="227" spans="2:19" x14ac:dyDescent="0.3">
      <c r="B227" s="53">
        <v>2019</v>
      </c>
      <c r="C227" s="15" t="s">
        <v>191</v>
      </c>
      <c r="D227" s="15" t="s">
        <v>88</v>
      </c>
      <c r="E227" s="15">
        <v>2021</v>
      </c>
      <c r="F227" s="15" t="s">
        <v>77</v>
      </c>
      <c r="G227" s="15">
        <v>5</v>
      </c>
      <c r="H227" s="51">
        <v>0</v>
      </c>
      <c r="I227" s="50">
        <f t="shared" si="9"/>
        <v>0</v>
      </c>
      <c r="J227" s="50">
        <f t="shared" si="10"/>
        <v>0</v>
      </c>
      <c r="K227" s="50">
        <f t="shared" si="11"/>
        <v>0</v>
      </c>
      <c r="L227" s="15"/>
      <c r="M227" s="15"/>
      <c r="N227" s="15"/>
      <c r="O227" s="15"/>
      <c r="P227" s="15"/>
      <c r="Q227" s="15"/>
      <c r="R227" s="15"/>
      <c r="S227" s="15"/>
    </row>
    <row r="228" spans="2:19" x14ac:dyDescent="0.3">
      <c r="B228" s="53">
        <v>2019</v>
      </c>
      <c r="C228" s="15" t="s">
        <v>190</v>
      </c>
      <c r="D228" s="15" t="s">
        <v>95</v>
      </c>
      <c r="E228" s="15">
        <v>2019</v>
      </c>
      <c r="F228" s="15" t="s">
        <v>94</v>
      </c>
      <c r="G228" s="15">
        <v>3</v>
      </c>
      <c r="H228" s="51">
        <v>117</v>
      </c>
      <c r="I228" s="50">
        <f t="shared" si="9"/>
        <v>117</v>
      </c>
      <c r="J228" s="50">
        <f t="shared" si="10"/>
        <v>0</v>
      </c>
      <c r="K228" s="50">
        <f t="shared" si="11"/>
        <v>0</v>
      </c>
      <c r="L228" s="15"/>
      <c r="M228" s="15"/>
      <c r="N228" s="15"/>
      <c r="O228" s="15"/>
      <c r="P228" s="15"/>
      <c r="Q228" s="15"/>
      <c r="R228" s="15"/>
      <c r="S228" s="15"/>
    </row>
    <row r="229" spans="2:19" x14ac:dyDescent="0.3">
      <c r="B229" s="53">
        <v>2019</v>
      </c>
      <c r="C229" s="15" t="s">
        <v>189</v>
      </c>
      <c r="D229" s="15" t="s">
        <v>88</v>
      </c>
      <c r="E229" s="15">
        <v>2014</v>
      </c>
      <c r="F229" s="15" t="s">
        <v>94</v>
      </c>
      <c r="G229" s="15">
        <v>5</v>
      </c>
      <c r="H229" s="51">
        <v>6115</v>
      </c>
      <c r="I229" s="50">
        <f t="shared" si="9"/>
        <v>0</v>
      </c>
      <c r="J229" s="50">
        <f t="shared" si="10"/>
        <v>0</v>
      </c>
      <c r="K229" s="50">
        <f t="shared" si="11"/>
        <v>6115</v>
      </c>
      <c r="L229" s="15"/>
      <c r="M229" s="15"/>
      <c r="N229" s="15"/>
      <c r="O229" s="15"/>
      <c r="P229" s="15"/>
      <c r="Q229" s="15"/>
      <c r="R229" s="15"/>
      <c r="S229" s="15"/>
    </row>
    <row r="230" spans="2:19" x14ac:dyDescent="0.3">
      <c r="B230" s="53">
        <v>2019</v>
      </c>
      <c r="C230" s="15" t="s">
        <v>188</v>
      </c>
      <c r="D230" s="15" t="s">
        <v>183</v>
      </c>
      <c r="E230" s="15">
        <v>2019</v>
      </c>
      <c r="F230" s="15" t="s">
        <v>117</v>
      </c>
      <c r="G230" s="15">
        <v>5</v>
      </c>
      <c r="H230" s="51">
        <v>492</v>
      </c>
      <c r="I230" s="50">
        <f t="shared" si="9"/>
        <v>0</v>
      </c>
      <c r="J230" s="50">
        <f t="shared" si="10"/>
        <v>0</v>
      </c>
      <c r="K230" s="50">
        <f t="shared" si="11"/>
        <v>492</v>
      </c>
      <c r="L230" s="15"/>
      <c r="M230" s="15"/>
      <c r="N230" s="15"/>
      <c r="O230" s="15"/>
      <c r="P230" s="15"/>
      <c r="Q230" s="15"/>
      <c r="R230" s="15"/>
      <c r="S230" s="15"/>
    </row>
    <row r="231" spans="2:19" x14ac:dyDescent="0.3">
      <c r="B231" s="53">
        <v>2019</v>
      </c>
      <c r="C231" s="15" t="s">
        <v>187</v>
      </c>
      <c r="D231" s="15" t="s">
        <v>88</v>
      </c>
      <c r="E231" s="15">
        <v>2017</v>
      </c>
      <c r="F231" s="15" t="s">
        <v>82</v>
      </c>
      <c r="G231" s="15">
        <v>5</v>
      </c>
      <c r="H231" s="51">
        <v>3582</v>
      </c>
      <c r="I231" s="50">
        <f t="shared" si="9"/>
        <v>0</v>
      </c>
      <c r="J231" s="50">
        <f t="shared" si="10"/>
        <v>0</v>
      </c>
      <c r="K231" s="50">
        <f t="shared" si="11"/>
        <v>3582</v>
      </c>
      <c r="L231" s="15"/>
      <c r="M231" s="15"/>
      <c r="N231" s="15"/>
      <c r="O231" s="15"/>
      <c r="P231" s="15"/>
      <c r="Q231" s="15"/>
      <c r="R231" s="15"/>
      <c r="S231" s="15"/>
    </row>
    <row r="232" spans="2:19" x14ac:dyDescent="0.3">
      <c r="B232" s="53">
        <v>2019</v>
      </c>
      <c r="C232" s="15" t="s">
        <v>186</v>
      </c>
      <c r="D232" s="15" t="s">
        <v>88</v>
      </c>
      <c r="E232" s="15">
        <v>2017</v>
      </c>
      <c r="F232" s="15" t="s">
        <v>77</v>
      </c>
      <c r="G232" s="15">
        <v>5</v>
      </c>
      <c r="H232" s="51">
        <v>2382</v>
      </c>
      <c r="I232" s="50">
        <f t="shared" si="9"/>
        <v>0</v>
      </c>
      <c r="J232" s="50">
        <f t="shared" si="10"/>
        <v>0</v>
      </c>
      <c r="K232" s="50">
        <f t="shared" si="11"/>
        <v>2382</v>
      </c>
      <c r="L232" s="15"/>
      <c r="M232" s="15"/>
      <c r="N232" s="15"/>
      <c r="O232" s="15"/>
      <c r="P232" s="15"/>
      <c r="Q232" s="15"/>
      <c r="R232" s="15"/>
      <c r="S232" s="15"/>
    </row>
    <row r="233" spans="2:19" x14ac:dyDescent="0.3">
      <c r="B233" s="53">
        <v>2019</v>
      </c>
      <c r="C233" s="15" t="s">
        <v>185</v>
      </c>
      <c r="D233" s="15" t="s">
        <v>88</v>
      </c>
      <c r="E233" s="15">
        <v>2019</v>
      </c>
      <c r="F233" s="15" t="s">
        <v>90</v>
      </c>
      <c r="G233" s="15">
        <v>5</v>
      </c>
      <c r="H233" s="51">
        <v>10547</v>
      </c>
      <c r="I233" s="50">
        <f t="shared" si="9"/>
        <v>0</v>
      </c>
      <c r="J233" s="50">
        <f t="shared" si="10"/>
        <v>0</v>
      </c>
      <c r="K233" s="50">
        <f t="shared" si="11"/>
        <v>10547</v>
      </c>
      <c r="L233" s="15"/>
      <c r="M233" s="15"/>
      <c r="N233" s="15"/>
      <c r="O233" s="15"/>
      <c r="P233" s="15"/>
      <c r="Q233" s="15"/>
      <c r="R233" s="15"/>
      <c r="S233" s="15"/>
    </row>
    <row r="234" spans="2:19" x14ac:dyDescent="0.3">
      <c r="B234" s="53">
        <v>2019</v>
      </c>
      <c r="C234" s="15" t="s">
        <v>184</v>
      </c>
      <c r="D234" s="15" t="s">
        <v>183</v>
      </c>
      <c r="E234" s="15">
        <v>2019</v>
      </c>
      <c r="F234" s="15" t="s">
        <v>117</v>
      </c>
      <c r="G234" s="15">
        <v>5</v>
      </c>
      <c r="H234" s="51">
        <v>792</v>
      </c>
      <c r="I234" s="50">
        <f t="shared" si="9"/>
        <v>0</v>
      </c>
      <c r="J234" s="50">
        <f t="shared" si="10"/>
        <v>0</v>
      </c>
      <c r="K234" s="50">
        <f t="shared" si="11"/>
        <v>792</v>
      </c>
      <c r="L234" s="15"/>
      <c r="M234" s="15"/>
      <c r="N234" s="15"/>
      <c r="O234" s="15"/>
      <c r="P234" s="15"/>
      <c r="Q234" s="15"/>
      <c r="R234" s="15"/>
      <c r="S234" s="15"/>
    </row>
    <row r="235" spans="2:19" x14ac:dyDescent="0.3">
      <c r="B235" s="53">
        <v>2019</v>
      </c>
      <c r="C235" s="15" t="s">
        <v>182</v>
      </c>
      <c r="D235" s="15" t="s">
        <v>88</v>
      </c>
      <c r="E235" s="15">
        <v>2015</v>
      </c>
      <c r="F235" s="15" t="s">
        <v>90</v>
      </c>
      <c r="G235" s="15">
        <v>5</v>
      </c>
      <c r="H235" s="51">
        <v>2338</v>
      </c>
      <c r="I235" s="50">
        <f t="shared" si="9"/>
        <v>0</v>
      </c>
      <c r="J235" s="50">
        <f t="shared" si="10"/>
        <v>0</v>
      </c>
      <c r="K235" s="50">
        <f t="shared" si="11"/>
        <v>2338</v>
      </c>
      <c r="L235" s="15"/>
      <c r="M235" s="15"/>
      <c r="N235" s="15"/>
      <c r="O235" s="15"/>
      <c r="P235" s="15"/>
      <c r="Q235" s="15"/>
      <c r="R235" s="15"/>
      <c r="S235" s="15"/>
    </row>
    <row r="236" spans="2:19" x14ac:dyDescent="0.3">
      <c r="B236" s="53">
        <v>2019</v>
      </c>
      <c r="C236" s="15" t="s">
        <v>181</v>
      </c>
      <c r="D236" s="15" t="s">
        <v>180</v>
      </c>
      <c r="E236" s="15">
        <v>2014</v>
      </c>
      <c r="F236" s="15" t="s">
        <v>94</v>
      </c>
      <c r="G236" s="15">
        <v>4</v>
      </c>
      <c r="H236" s="51">
        <v>452</v>
      </c>
      <c r="I236" s="50">
        <f t="shared" si="9"/>
        <v>0</v>
      </c>
      <c r="J236" s="50">
        <f t="shared" si="10"/>
        <v>452</v>
      </c>
      <c r="K236" s="50">
        <f t="shared" si="11"/>
        <v>0</v>
      </c>
      <c r="L236" s="15"/>
      <c r="M236" s="15"/>
      <c r="N236" s="15"/>
      <c r="O236" s="15"/>
      <c r="P236" s="15"/>
      <c r="Q236" s="15"/>
      <c r="R236" s="15"/>
      <c r="S236" s="15"/>
    </row>
    <row r="237" spans="2:19" x14ac:dyDescent="0.3">
      <c r="B237" s="53">
        <v>2019</v>
      </c>
      <c r="C237" s="15" t="s">
        <v>179</v>
      </c>
      <c r="D237" s="15" t="s">
        <v>178</v>
      </c>
      <c r="E237" s="15">
        <v>2014</v>
      </c>
      <c r="F237" s="15" t="s">
        <v>94</v>
      </c>
      <c r="G237" s="15">
        <v>4</v>
      </c>
      <c r="H237" s="51">
        <v>948</v>
      </c>
      <c r="I237" s="50">
        <f t="shared" si="9"/>
        <v>0</v>
      </c>
      <c r="J237" s="50">
        <f t="shared" si="10"/>
        <v>948</v>
      </c>
      <c r="K237" s="50">
        <f t="shared" si="11"/>
        <v>0</v>
      </c>
      <c r="L237" s="15"/>
      <c r="M237" s="15"/>
      <c r="N237" s="15"/>
      <c r="O237" s="15"/>
      <c r="P237" s="15"/>
      <c r="Q237" s="15"/>
      <c r="R237" s="15"/>
      <c r="S237" s="15"/>
    </row>
    <row r="238" spans="2:19" x14ac:dyDescent="0.3">
      <c r="B238" s="53">
        <v>2019</v>
      </c>
      <c r="C238" s="15" t="s">
        <v>177</v>
      </c>
      <c r="D238" s="15" t="s">
        <v>176</v>
      </c>
      <c r="E238" s="15">
        <v>2019</v>
      </c>
      <c r="F238" s="15" t="s">
        <v>117</v>
      </c>
      <c r="G238" s="15">
        <v>5</v>
      </c>
      <c r="H238" s="51">
        <v>50</v>
      </c>
      <c r="I238" s="50">
        <f t="shared" si="9"/>
        <v>0</v>
      </c>
      <c r="J238" s="50">
        <f t="shared" si="10"/>
        <v>0</v>
      </c>
      <c r="K238" s="50">
        <f t="shared" si="11"/>
        <v>50</v>
      </c>
      <c r="L238" s="15"/>
      <c r="M238" s="15"/>
      <c r="N238" s="15"/>
      <c r="O238" s="15"/>
      <c r="P238" s="15"/>
      <c r="Q238" s="15"/>
      <c r="R238" s="15"/>
      <c r="S238" s="15"/>
    </row>
    <row r="239" spans="2:19" x14ac:dyDescent="0.3">
      <c r="B239" s="53">
        <v>2019</v>
      </c>
      <c r="C239" s="15" t="s">
        <v>175</v>
      </c>
      <c r="D239" s="15" t="s">
        <v>174</v>
      </c>
      <c r="E239" s="15">
        <v>2016</v>
      </c>
      <c r="F239" s="15" t="s">
        <v>117</v>
      </c>
      <c r="G239" s="15">
        <v>4</v>
      </c>
      <c r="H239" s="51">
        <v>74</v>
      </c>
      <c r="I239" s="50">
        <f t="shared" si="9"/>
        <v>0</v>
      </c>
      <c r="J239" s="50">
        <f t="shared" si="10"/>
        <v>74</v>
      </c>
      <c r="K239" s="50">
        <f t="shared" si="11"/>
        <v>0</v>
      </c>
      <c r="L239" s="15"/>
      <c r="M239" s="15"/>
      <c r="N239" s="15"/>
      <c r="O239" s="15"/>
      <c r="P239" s="15"/>
      <c r="Q239" s="15"/>
      <c r="R239" s="15"/>
      <c r="S239" s="15"/>
    </row>
    <row r="240" spans="2:19" x14ac:dyDescent="0.3">
      <c r="B240" s="53">
        <v>2019</v>
      </c>
      <c r="C240" s="15" t="s">
        <v>173</v>
      </c>
      <c r="D240" s="15" t="s">
        <v>88</v>
      </c>
      <c r="E240" s="15">
        <v>2016</v>
      </c>
      <c r="F240" s="15" t="s">
        <v>117</v>
      </c>
      <c r="G240" s="15">
        <v>4</v>
      </c>
      <c r="H240" s="51">
        <v>24</v>
      </c>
      <c r="I240" s="50">
        <f t="shared" si="9"/>
        <v>0</v>
      </c>
      <c r="J240" s="50">
        <f t="shared" si="10"/>
        <v>24</v>
      </c>
      <c r="K240" s="50">
        <f t="shared" si="11"/>
        <v>0</v>
      </c>
      <c r="L240" s="15"/>
      <c r="M240" s="15"/>
      <c r="N240" s="15"/>
      <c r="O240" s="15"/>
      <c r="P240" s="15"/>
      <c r="Q240" s="15"/>
      <c r="R240" s="15"/>
      <c r="S240" s="15"/>
    </row>
    <row r="241" spans="2:19" x14ac:dyDescent="0.3">
      <c r="B241" s="53">
        <v>2019</v>
      </c>
      <c r="C241" s="15" t="s">
        <v>172</v>
      </c>
      <c r="D241" s="15" t="s">
        <v>171</v>
      </c>
      <c r="E241" s="15">
        <v>2019</v>
      </c>
      <c r="F241" s="15" t="s">
        <v>82</v>
      </c>
      <c r="G241" s="15">
        <v>5</v>
      </c>
      <c r="H241" s="51">
        <v>153</v>
      </c>
      <c r="I241" s="50">
        <f t="shared" si="9"/>
        <v>0</v>
      </c>
      <c r="J241" s="50">
        <f t="shared" si="10"/>
        <v>0</v>
      </c>
      <c r="K241" s="50">
        <f t="shared" si="11"/>
        <v>153</v>
      </c>
      <c r="L241" s="15"/>
      <c r="M241" s="15"/>
      <c r="N241" s="15"/>
      <c r="O241" s="15"/>
      <c r="P241" s="15"/>
      <c r="Q241" s="15"/>
      <c r="R241" s="15"/>
      <c r="S241" s="15"/>
    </row>
    <row r="242" spans="2:19" x14ac:dyDescent="0.3">
      <c r="B242" s="53">
        <v>2019</v>
      </c>
      <c r="C242" s="15" t="s">
        <v>170</v>
      </c>
      <c r="D242" s="15" t="s">
        <v>88</v>
      </c>
      <c r="E242" s="15">
        <v>2017</v>
      </c>
      <c r="F242" s="15" t="s">
        <v>117</v>
      </c>
      <c r="G242" s="15">
        <v>5</v>
      </c>
      <c r="H242" s="51">
        <v>215</v>
      </c>
      <c r="I242" s="50">
        <f t="shared" si="9"/>
        <v>0</v>
      </c>
      <c r="J242" s="50">
        <f t="shared" si="10"/>
        <v>0</v>
      </c>
      <c r="K242" s="50">
        <f t="shared" si="11"/>
        <v>215</v>
      </c>
      <c r="L242" s="15"/>
      <c r="M242" s="15"/>
      <c r="N242" s="15"/>
      <c r="O242" s="15"/>
      <c r="P242" s="15"/>
      <c r="Q242" s="15"/>
      <c r="R242" s="15"/>
      <c r="S242" s="15"/>
    </row>
    <row r="243" spans="2:19" x14ac:dyDescent="0.3">
      <c r="B243" s="53">
        <v>2019</v>
      </c>
      <c r="C243" s="15" t="s">
        <v>169</v>
      </c>
      <c r="D243" s="15" t="s">
        <v>168</v>
      </c>
      <c r="E243" s="15">
        <v>2016</v>
      </c>
      <c r="F243" s="15" t="s">
        <v>117</v>
      </c>
      <c r="G243" s="15">
        <v>5</v>
      </c>
      <c r="H243" s="51">
        <v>24</v>
      </c>
      <c r="I243" s="50">
        <f t="shared" si="9"/>
        <v>0</v>
      </c>
      <c r="J243" s="50">
        <f t="shared" si="10"/>
        <v>0</v>
      </c>
      <c r="K243" s="50">
        <f t="shared" si="11"/>
        <v>24</v>
      </c>
      <c r="L243" s="15"/>
      <c r="M243" s="15"/>
      <c r="N243" s="15"/>
      <c r="O243" s="15"/>
      <c r="P243" s="15"/>
      <c r="Q243" s="15"/>
      <c r="R243" s="15"/>
      <c r="S243" s="15"/>
    </row>
    <row r="244" spans="2:19" x14ac:dyDescent="0.3">
      <c r="B244" s="53">
        <v>2019</v>
      </c>
      <c r="C244" s="15" t="s">
        <v>167</v>
      </c>
      <c r="D244" s="15" t="s">
        <v>88</v>
      </c>
      <c r="E244" s="15">
        <v>2014</v>
      </c>
      <c r="F244" s="15" t="s">
        <v>90</v>
      </c>
      <c r="G244" s="15">
        <v>5</v>
      </c>
      <c r="H244" s="51">
        <v>96</v>
      </c>
      <c r="I244" s="50">
        <f t="shared" si="9"/>
        <v>0</v>
      </c>
      <c r="J244" s="50">
        <f t="shared" si="10"/>
        <v>0</v>
      </c>
      <c r="K244" s="50">
        <f t="shared" si="11"/>
        <v>96</v>
      </c>
      <c r="L244" s="15"/>
      <c r="M244" s="15"/>
      <c r="N244" s="15"/>
      <c r="O244" s="15"/>
      <c r="P244" s="15"/>
      <c r="Q244" s="15"/>
      <c r="R244" s="15"/>
      <c r="S244" s="15"/>
    </row>
    <row r="245" spans="2:19" x14ac:dyDescent="0.3">
      <c r="B245" s="53">
        <v>2019</v>
      </c>
      <c r="C245" s="15" t="s">
        <v>166</v>
      </c>
      <c r="D245" s="15" t="s">
        <v>88</v>
      </c>
      <c r="E245" s="15">
        <v>2017</v>
      </c>
      <c r="F245" s="15" t="s">
        <v>117</v>
      </c>
      <c r="G245" s="15">
        <v>5</v>
      </c>
      <c r="H245" s="51">
        <v>11</v>
      </c>
      <c r="I245" s="50">
        <f t="shared" si="9"/>
        <v>0</v>
      </c>
      <c r="J245" s="50">
        <f t="shared" si="10"/>
        <v>0</v>
      </c>
      <c r="K245" s="50">
        <f t="shared" si="11"/>
        <v>11</v>
      </c>
      <c r="L245" s="15"/>
      <c r="M245" s="15"/>
      <c r="N245" s="15"/>
      <c r="O245" s="15"/>
      <c r="P245" s="15"/>
      <c r="Q245" s="15"/>
      <c r="R245" s="15"/>
      <c r="S245" s="15"/>
    </row>
    <row r="246" spans="2:19" x14ac:dyDescent="0.3">
      <c r="B246" s="53">
        <v>2019</v>
      </c>
      <c r="C246" s="15" t="s">
        <v>165</v>
      </c>
      <c r="D246" s="15" t="s">
        <v>164</v>
      </c>
      <c r="E246" s="15">
        <v>2016</v>
      </c>
      <c r="F246" s="15" t="s">
        <v>94</v>
      </c>
      <c r="G246" s="15">
        <v>4</v>
      </c>
      <c r="H246" s="51">
        <v>529</v>
      </c>
      <c r="I246" s="50">
        <f t="shared" si="9"/>
        <v>0</v>
      </c>
      <c r="J246" s="50">
        <f t="shared" si="10"/>
        <v>529</v>
      </c>
      <c r="K246" s="50">
        <f t="shared" si="11"/>
        <v>0</v>
      </c>
      <c r="L246" s="15"/>
      <c r="M246" s="15"/>
      <c r="N246" s="15"/>
      <c r="O246" s="15"/>
      <c r="P246" s="15"/>
      <c r="Q246" s="15"/>
      <c r="R246" s="15"/>
      <c r="S246" s="15"/>
    </row>
    <row r="247" spans="2:19" x14ac:dyDescent="0.3">
      <c r="B247" s="53">
        <v>2019</v>
      </c>
      <c r="C247" s="15" t="s">
        <v>163</v>
      </c>
      <c r="D247" s="15" t="s">
        <v>162</v>
      </c>
      <c r="E247" s="15">
        <v>2014</v>
      </c>
      <c r="F247" s="15" t="s">
        <v>94</v>
      </c>
      <c r="G247" s="15">
        <v>3</v>
      </c>
      <c r="H247" s="51">
        <v>96</v>
      </c>
      <c r="I247" s="50">
        <f t="shared" si="9"/>
        <v>96</v>
      </c>
      <c r="J247" s="50">
        <f t="shared" si="10"/>
        <v>0</v>
      </c>
      <c r="K247" s="50">
        <f t="shared" si="11"/>
        <v>0</v>
      </c>
      <c r="L247" s="15"/>
      <c r="M247" s="15"/>
      <c r="N247" s="15"/>
      <c r="O247" s="15"/>
      <c r="P247" s="15"/>
      <c r="Q247" s="15"/>
      <c r="R247" s="15"/>
      <c r="S247" s="15"/>
    </row>
    <row r="248" spans="2:19" x14ac:dyDescent="0.3">
      <c r="B248" s="53">
        <v>2019</v>
      </c>
      <c r="C248" s="15" t="s">
        <v>161</v>
      </c>
      <c r="D248" s="15" t="s">
        <v>160</v>
      </c>
      <c r="E248" s="15">
        <v>2016</v>
      </c>
      <c r="F248" s="15" t="s">
        <v>94</v>
      </c>
      <c r="G248" s="15">
        <v>5</v>
      </c>
      <c r="H248" s="51">
        <v>1285</v>
      </c>
      <c r="I248" s="50">
        <f t="shared" si="9"/>
        <v>0</v>
      </c>
      <c r="J248" s="50">
        <f t="shared" si="10"/>
        <v>0</v>
      </c>
      <c r="K248" s="50">
        <f t="shared" si="11"/>
        <v>1285</v>
      </c>
      <c r="L248" s="15"/>
      <c r="M248" s="15"/>
      <c r="N248" s="15"/>
      <c r="O248" s="15"/>
      <c r="P248" s="15"/>
      <c r="Q248" s="15"/>
      <c r="R248" s="15"/>
      <c r="S248" s="15"/>
    </row>
    <row r="249" spans="2:19" x14ac:dyDescent="0.3">
      <c r="B249" s="53">
        <v>2019</v>
      </c>
      <c r="C249" s="15" t="s">
        <v>159</v>
      </c>
      <c r="D249" s="15" t="s">
        <v>158</v>
      </c>
      <c r="E249" s="15">
        <v>2018</v>
      </c>
      <c r="F249" s="15" t="s">
        <v>94</v>
      </c>
      <c r="G249" s="15">
        <v>3</v>
      </c>
      <c r="H249" s="51">
        <v>902</v>
      </c>
      <c r="I249" s="50">
        <f t="shared" si="9"/>
        <v>902</v>
      </c>
      <c r="J249" s="50">
        <f t="shared" si="10"/>
        <v>0</v>
      </c>
      <c r="K249" s="50">
        <f t="shared" si="11"/>
        <v>0</v>
      </c>
      <c r="L249" s="15"/>
      <c r="M249" s="15"/>
      <c r="N249" s="15"/>
      <c r="O249" s="15"/>
      <c r="P249" s="15"/>
      <c r="Q249" s="15"/>
      <c r="R249" s="15"/>
      <c r="S249" s="15"/>
    </row>
    <row r="250" spans="2:19" x14ac:dyDescent="0.3">
      <c r="B250" s="53">
        <v>2019</v>
      </c>
      <c r="C250" s="15" t="s">
        <v>157</v>
      </c>
      <c r="D250" s="15" t="s">
        <v>156</v>
      </c>
      <c r="E250" s="15">
        <v>2017</v>
      </c>
      <c r="F250" s="15" t="s">
        <v>94</v>
      </c>
      <c r="G250" s="15">
        <v>4</v>
      </c>
      <c r="H250" s="51">
        <v>1654</v>
      </c>
      <c r="I250" s="50">
        <f t="shared" si="9"/>
        <v>0</v>
      </c>
      <c r="J250" s="50">
        <f t="shared" si="10"/>
        <v>1654</v>
      </c>
      <c r="K250" s="50">
        <f t="shared" si="11"/>
        <v>0</v>
      </c>
      <c r="L250" s="15"/>
      <c r="M250" s="15"/>
      <c r="N250" s="15"/>
      <c r="O250" s="15"/>
      <c r="P250" s="15"/>
      <c r="Q250" s="15"/>
      <c r="R250" s="15"/>
      <c r="S250" s="15"/>
    </row>
    <row r="251" spans="2:19" x14ac:dyDescent="0.3">
      <c r="B251" s="53">
        <v>2019</v>
      </c>
      <c r="C251" s="15" t="s">
        <v>155</v>
      </c>
      <c r="D251" s="15" t="s">
        <v>88</v>
      </c>
      <c r="E251" s="15">
        <v>2013</v>
      </c>
      <c r="F251" s="15" t="s">
        <v>117</v>
      </c>
      <c r="G251" s="15">
        <v>5</v>
      </c>
      <c r="H251" s="51">
        <v>1955</v>
      </c>
      <c r="I251" s="50">
        <f t="shared" si="9"/>
        <v>0</v>
      </c>
      <c r="J251" s="50">
        <f t="shared" si="10"/>
        <v>0</v>
      </c>
      <c r="K251" s="50">
        <f t="shared" si="11"/>
        <v>1955</v>
      </c>
      <c r="L251" s="15"/>
      <c r="M251" s="15"/>
      <c r="N251" s="15"/>
      <c r="O251" s="15"/>
      <c r="P251" s="15"/>
      <c r="Q251" s="15"/>
      <c r="R251" s="15"/>
      <c r="S251" s="15"/>
    </row>
    <row r="252" spans="2:19" x14ac:dyDescent="0.3">
      <c r="B252" s="53">
        <v>2019</v>
      </c>
      <c r="C252" s="15" t="s">
        <v>154</v>
      </c>
      <c r="D252" s="15" t="s">
        <v>153</v>
      </c>
      <c r="E252" s="15">
        <v>2015</v>
      </c>
      <c r="F252" s="15" t="s">
        <v>94</v>
      </c>
      <c r="G252" s="15">
        <v>5</v>
      </c>
      <c r="H252" s="51">
        <v>2160</v>
      </c>
      <c r="I252" s="50">
        <f t="shared" si="9"/>
        <v>0</v>
      </c>
      <c r="J252" s="50">
        <f t="shared" si="10"/>
        <v>0</v>
      </c>
      <c r="K252" s="50">
        <f t="shared" si="11"/>
        <v>2160</v>
      </c>
      <c r="L252" s="15"/>
      <c r="M252" s="15"/>
      <c r="N252" s="15"/>
      <c r="O252" s="15"/>
      <c r="P252" s="15"/>
      <c r="Q252" s="15"/>
      <c r="R252" s="15"/>
      <c r="S252" s="15"/>
    </row>
    <row r="253" spans="2:19" x14ac:dyDescent="0.3">
      <c r="B253" s="53">
        <v>2019</v>
      </c>
      <c r="C253" s="15" t="s">
        <v>152</v>
      </c>
      <c r="D253" s="15" t="s">
        <v>151</v>
      </c>
      <c r="E253" s="15">
        <v>2019</v>
      </c>
      <c r="F253" s="15" t="s">
        <v>90</v>
      </c>
      <c r="G253" s="15">
        <v>5</v>
      </c>
      <c r="H253" s="51">
        <v>2342</v>
      </c>
      <c r="I253" s="50">
        <f t="shared" si="9"/>
        <v>0</v>
      </c>
      <c r="J253" s="50">
        <f t="shared" si="10"/>
        <v>0</v>
      </c>
      <c r="K253" s="50">
        <f t="shared" si="11"/>
        <v>2342</v>
      </c>
      <c r="L253" s="15"/>
      <c r="M253" s="15"/>
      <c r="N253" s="15"/>
      <c r="O253" s="15"/>
      <c r="P253" s="15"/>
      <c r="Q253" s="15"/>
      <c r="R253" s="15"/>
      <c r="S253" s="15"/>
    </row>
    <row r="254" spans="2:19" x14ac:dyDescent="0.3">
      <c r="B254" s="53">
        <v>2019</v>
      </c>
      <c r="C254" s="15" t="s">
        <v>150</v>
      </c>
      <c r="D254" s="15" t="s">
        <v>88</v>
      </c>
      <c r="E254" s="15">
        <v>2014</v>
      </c>
      <c r="F254" s="15" t="s">
        <v>85</v>
      </c>
      <c r="G254" s="15">
        <v>5</v>
      </c>
      <c r="H254" s="51">
        <v>389</v>
      </c>
      <c r="I254" s="50">
        <f t="shared" si="9"/>
        <v>0</v>
      </c>
      <c r="J254" s="50">
        <f t="shared" si="10"/>
        <v>0</v>
      </c>
      <c r="K254" s="50">
        <f t="shared" si="11"/>
        <v>389</v>
      </c>
      <c r="L254" s="15"/>
      <c r="M254" s="15"/>
      <c r="N254" s="15"/>
      <c r="O254" s="15"/>
      <c r="P254" s="15"/>
      <c r="Q254" s="15"/>
      <c r="R254" s="15"/>
      <c r="S254" s="15"/>
    </row>
    <row r="255" spans="2:19" x14ac:dyDescent="0.3">
      <c r="B255" s="53">
        <v>2019</v>
      </c>
      <c r="C255" s="15" t="s">
        <v>149</v>
      </c>
      <c r="D255" s="15" t="s">
        <v>148</v>
      </c>
      <c r="E255" s="15">
        <v>2019</v>
      </c>
      <c r="F255" s="15" t="s">
        <v>77</v>
      </c>
      <c r="G255" s="15">
        <v>5</v>
      </c>
      <c r="H255" s="51">
        <v>235</v>
      </c>
      <c r="I255" s="50">
        <f t="shared" si="9"/>
        <v>0</v>
      </c>
      <c r="J255" s="50">
        <f t="shared" si="10"/>
        <v>0</v>
      </c>
      <c r="K255" s="50">
        <f t="shared" si="11"/>
        <v>235</v>
      </c>
      <c r="L255" s="15"/>
      <c r="M255" s="15"/>
      <c r="N255" s="15"/>
      <c r="O255" s="15"/>
      <c r="P255" s="15"/>
      <c r="Q255" s="15"/>
      <c r="R255" s="15"/>
      <c r="S255" s="15"/>
    </row>
    <row r="256" spans="2:19" x14ac:dyDescent="0.3">
      <c r="B256" s="53">
        <v>2019</v>
      </c>
      <c r="C256" s="15" t="s">
        <v>147</v>
      </c>
      <c r="D256" s="15" t="s">
        <v>88</v>
      </c>
      <c r="E256" s="15">
        <v>2013</v>
      </c>
      <c r="F256" s="15" t="s">
        <v>117</v>
      </c>
      <c r="G256" s="15">
        <v>5</v>
      </c>
      <c r="H256" s="51">
        <v>84</v>
      </c>
      <c r="I256" s="50">
        <f t="shared" si="9"/>
        <v>0</v>
      </c>
      <c r="J256" s="50">
        <f t="shared" si="10"/>
        <v>0</v>
      </c>
      <c r="K256" s="50">
        <f t="shared" si="11"/>
        <v>84</v>
      </c>
      <c r="L256" s="15"/>
      <c r="M256" s="15"/>
      <c r="N256" s="15"/>
      <c r="O256" s="15"/>
      <c r="P256" s="15"/>
      <c r="Q256" s="15"/>
      <c r="R256" s="15"/>
      <c r="S256" s="15"/>
    </row>
    <row r="257" spans="2:19" x14ac:dyDescent="0.3">
      <c r="B257" s="53">
        <v>2019</v>
      </c>
      <c r="C257" s="15" t="s">
        <v>146</v>
      </c>
      <c r="D257" s="15" t="s">
        <v>145</v>
      </c>
      <c r="E257" s="15">
        <v>2015</v>
      </c>
      <c r="F257" s="15" t="s">
        <v>90</v>
      </c>
      <c r="G257" s="15">
        <v>5</v>
      </c>
      <c r="H257" s="51">
        <v>69</v>
      </c>
      <c r="I257" s="50">
        <f t="shared" si="9"/>
        <v>0</v>
      </c>
      <c r="J257" s="50">
        <f t="shared" si="10"/>
        <v>0</v>
      </c>
      <c r="K257" s="50">
        <f t="shared" si="11"/>
        <v>69</v>
      </c>
      <c r="L257" s="15"/>
      <c r="M257" s="15"/>
      <c r="N257" s="15"/>
      <c r="O257" s="15"/>
      <c r="P257" s="15"/>
      <c r="Q257" s="15"/>
      <c r="R257" s="15"/>
      <c r="S257" s="15"/>
    </row>
    <row r="258" spans="2:19" x14ac:dyDescent="0.3">
      <c r="B258" s="53">
        <v>2019</v>
      </c>
      <c r="C258" s="15" t="s">
        <v>144</v>
      </c>
      <c r="D258" s="15" t="s">
        <v>143</v>
      </c>
      <c r="E258" s="15">
        <v>2017</v>
      </c>
      <c r="F258" s="15" t="s">
        <v>94</v>
      </c>
      <c r="G258" s="15">
        <v>4</v>
      </c>
      <c r="H258" s="51">
        <v>381</v>
      </c>
      <c r="I258" s="50">
        <f t="shared" si="9"/>
        <v>0</v>
      </c>
      <c r="J258" s="50">
        <f t="shared" si="10"/>
        <v>381</v>
      </c>
      <c r="K258" s="50">
        <f t="shared" si="11"/>
        <v>0</v>
      </c>
      <c r="L258" s="15"/>
      <c r="M258" s="15"/>
      <c r="N258" s="15"/>
      <c r="O258" s="15"/>
      <c r="P258" s="15"/>
      <c r="Q258" s="15"/>
      <c r="R258" s="15"/>
      <c r="S258" s="15"/>
    </row>
    <row r="259" spans="2:19" x14ac:dyDescent="0.3">
      <c r="B259" s="53">
        <v>2019</v>
      </c>
      <c r="C259" s="15" t="s">
        <v>142</v>
      </c>
      <c r="D259" s="15" t="s">
        <v>141</v>
      </c>
      <c r="E259" s="15">
        <v>2017</v>
      </c>
      <c r="F259" s="15" t="s">
        <v>82</v>
      </c>
      <c r="G259" s="15">
        <v>5</v>
      </c>
      <c r="H259" s="51">
        <v>1121</v>
      </c>
      <c r="I259" s="50">
        <f t="shared" si="9"/>
        <v>0</v>
      </c>
      <c r="J259" s="50">
        <f t="shared" si="10"/>
        <v>0</v>
      </c>
      <c r="K259" s="50">
        <f t="shared" si="11"/>
        <v>1121</v>
      </c>
      <c r="L259" s="15"/>
      <c r="M259" s="15"/>
      <c r="N259" s="15"/>
      <c r="O259" s="15"/>
      <c r="P259" s="15"/>
      <c r="Q259" s="15"/>
      <c r="R259" s="15"/>
      <c r="S259" s="15"/>
    </row>
    <row r="260" spans="2:19" x14ac:dyDescent="0.3">
      <c r="B260" s="53">
        <v>2019</v>
      </c>
      <c r="C260" s="15" t="s">
        <v>140</v>
      </c>
      <c r="D260" s="15" t="s">
        <v>88</v>
      </c>
      <c r="E260" s="15">
        <v>2019</v>
      </c>
      <c r="F260" s="15" t="s">
        <v>117</v>
      </c>
      <c r="G260" s="15">
        <v>5</v>
      </c>
      <c r="H260" s="51">
        <v>938</v>
      </c>
      <c r="I260" s="50">
        <f t="shared" ref="I260:I291" si="12">IF(G260&lt;4,H260,0)</f>
        <v>0</v>
      </c>
      <c r="J260" s="50">
        <f t="shared" ref="J260:J291" si="13">IF(G260=4,H260,0)</f>
        <v>0</v>
      </c>
      <c r="K260" s="50">
        <f t="shared" ref="K260:K291" si="14">IF(G260=5,H260,0)</f>
        <v>938</v>
      </c>
      <c r="L260" s="15"/>
      <c r="M260" s="15"/>
      <c r="N260" s="15"/>
      <c r="O260" s="15"/>
      <c r="P260" s="15"/>
      <c r="Q260" s="15"/>
      <c r="R260" s="15"/>
      <c r="S260" s="15"/>
    </row>
    <row r="261" spans="2:19" x14ac:dyDescent="0.3">
      <c r="B261" s="53">
        <v>2019</v>
      </c>
      <c r="C261" s="15" t="s">
        <v>139</v>
      </c>
      <c r="D261" s="15" t="s">
        <v>138</v>
      </c>
      <c r="E261" s="15">
        <v>2016</v>
      </c>
      <c r="F261" s="15" t="s">
        <v>137</v>
      </c>
      <c r="G261" s="15">
        <v>5</v>
      </c>
      <c r="H261" s="51">
        <v>0</v>
      </c>
      <c r="I261" s="50">
        <f t="shared" si="12"/>
        <v>0</v>
      </c>
      <c r="J261" s="50">
        <f t="shared" si="13"/>
        <v>0</v>
      </c>
      <c r="K261" s="50">
        <f t="shared" si="14"/>
        <v>0</v>
      </c>
      <c r="L261" s="15"/>
      <c r="M261" s="15"/>
      <c r="N261" s="15"/>
      <c r="O261" s="15"/>
      <c r="P261" s="15"/>
      <c r="Q261" s="15"/>
      <c r="R261" s="15"/>
      <c r="S261" s="15"/>
    </row>
    <row r="262" spans="2:19" x14ac:dyDescent="0.3">
      <c r="B262" s="53">
        <v>2019</v>
      </c>
      <c r="C262" s="15" t="s">
        <v>136</v>
      </c>
      <c r="D262" s="15" t="s">
        <v>135</v>
      </c>
      <c r="E262" s="15">
        <v>2016</v>
      </c>
      <c r="F262" s="15" t="s">
        <v>90</v>
      </c>
      <c r="G262" s="15">
        <v>5</v>
      </c>
      <c r="H262" s="51">
        <v>292</v>
      </c>
      <c r="I262" s="50">
        <f t="shared" si="12"/>
        <v>0</v>
      </c>
      <c r="J262" s="50">
        <f t="shared" si="13"/>
        <v>0</v>
      </c>
      <c r="K262" s="50">
        <f t="shared" si="14"/>
        <v>292</v>
      </c>
      <c r="L262" s="15"/>
      <c r="M262" s="15"/>
      <c r="N262" s="15"/>
      <c r="O262" s="15"/>
      <c r="P262" s="15"/>
      <c r="Q262" s="15"/>
      <c r="R262" s="15"/>
      <c r="S262" s="15"/>
    </row>
    <row r="263" spans="2:19" x14ac:dyDescent="0.3">
      <c r="B263" s="53">
        <v>2019</v>
      </c>
      <c r="C263" s="15" t="s">
        <v>134</v>
      </c>
      <c r="D263" s="15" t="s">
        <v>88</v>
      </c>
      <c r="E263" s="15">
        <v>2015</v>
      </c>
      <c r="F263" s="15" t="s">
        <v>133</v>
      </c>
      <c r="G263" s="15">
        <v>5</v>
      </c>
      <c r="H263" s="51">
        <v>229</v>
      </c>
      <c r="I263" s="50">
        <f t="shared" si="12"/>
        <v>0</v>
      </c>
      <c r="J263" s="50">
        <f t="shared" si="13"/>
        <v>0</v>
      </c>
      <c r="K263" s="50">
        <f t="shared" si="14"/>
        <v>229</v>
      </c>
      <c r="L263" s="15"/>
      <c r="M263" s="15"/>
      <c r="N263" s="15"/>
      <c r="O263" s="15"/>
      <c r="P263" s="15"/>
      <c r="Q263" s="15"/>
      <c r="R263" s="15"/>
      <c r="S263" s="15"/>
    </row>
    <row r="264" spans="2:19" x14ac:dyDescent="0.3">
      <c r="B264" s="53">
        <v>2019</v>
      </c>
      <c r="C264" s="15" t="s">
        <v>132</v>
      </c>
      <c r="D264" s="15" t="s">
        <v>88</v>
      </c>
      <c r="E264" s="15">
        <v>2018</v>
      </c>
      <c r="F264" s="15" t="s">
        <v>101</v>
      </c>
      <c r="G264" s="15">
        <v>4</v>
      </c>
      <c r="H264" s="51">
        <v>0</v>
      </c>
      <c r="I264" s="50">
        <f t="shared" si="12"/>
        <v>0</v>
      </c>
      <c r="J264" s="50">
        <f t="shared" si="13"/>
        <v>0</v>
      </c>
      <c r="K264" s="50">
        <f t="shared" si="14"/>
        <v>0</v>
      </c>
      <c r="L264" s="15"/>
      <c r="M264" s="15"/>
      <c r="N264" s="15"/>
      <c r="O264" s="15"/>
      <c r="P264" s="15"/>
      <c r="Q264" s="15"/>
      <c r="R264" s="15"/>
      <c r="S264" s="15"/>
    </row>
    <row r="265" spans="2:19" x14ac:dyDescent="0.3">
      <c r="B265" s="53">
        <v>2019</v>
      </c>
      <c r="C265" s="15" t="s">
        <v>131</v>
      </c>
      <c r="D265" s="15" t="s">
        <v>130</v>
      </c>
      <c r="E265" s="15">
        <v>2019</v>
      </c>
      <c r="F265" s="15" t="s">
        <v>82</v>
      </c>
      <c r="G265" s="15">
        <v>5</v>
      </c>
      <c r="H265" s="51">
        <v>1615</v>
      </c>
      <c r="I265" s="50">
        <f t="shared" si="12"/>
        <v>0</v>
      </c>
      <c r="J265" s="50">
        <f t="shared" si="13"/>
        <v>0</v>
      </c>
      <c r="K265" s="50">
        <f t="shared" si="14"/>
        <v>1615</v>
      </c>
      <c r="L265" s="15"/>
      <c r="M265" s="15"/>
      <c r="N265" s="15"/>
      <c r="O265" s="15"/>
      <c r="P265" s="15"/>
      <c r="Q265" s="15"/>
      <c r="R265" s="15"/>
      <c r="S265" s="15"/>
    </row>
    <row r="266" spans="2:19" x14ac:dyDescent="0.3">
      <c r="B266" s="53">
        <v>2019</v>
      </c>
      <c r="C266" s="15" t="s">
        <v>128</v>
      </c>
      <c r="D266" s="15" t="s">
        <v>129</v>
      </c>
      <c r="E266" s="15">
        <v>2017</v>
      </c>
      <c r="F266" s="15" t="s">
        <v>94</v>
      </c>
      <c r="G266" s="15">
        <v>5</v>
      </c>
      <c r="H266" s="51">
        <v>0</v>
      </c>
      <c r="I266" s="50">
        <f t="shared" si="12"/>
        <v>0</v>
      </c>
      <c r="J266" s="50">
        <f t="shared" si="13"/>
        <v>0</v>
      </c>
      <c r="K266" s="50">
        <f t="shared" si="14"/>
        <v>0</v>
      </c>
      <c r="L266" s="15"/>
      <c r="M266" s="15"/>
      <c r="N266" s="15"/>
      <c r="O266" s="15"/>
      <c r="P266" s="15"/>
      <c r="Q266" s="15"/>
      <c r="R266" s="15"/>
      <c r="S266" s="15"/>
    </row>
    <row r="267" spans="2:19" x14ac:dyDescent="0.3">
      <c r="B267" s="53">
        <v>2019</v>
      </c>
      <c r="C267" s="15" t="s">
        <v>128</v>
      </c>
      <c r="D267" s="15" t="s">
        <v>127</v>
      </c>
      <c r="E267" s="15">
        <v>2020</v>
      </c>
      <c r="F267" s="15" t="s">
        <v>117</v>
      </c>
      <c r="G267" s="15">
        <v>5</v>
      </c>
      <c r="H267" s="51">
        <v>2060</v>
      </c>
      <c r="I267" s="50">
        <f t="shared" si="12"/>
        <v>0</v>
      </c>
      <c r="J267" s="50">
        <f t="shared" si="13"/>
        <v>0</v>
      </c>
      <c r="K267" s="50">
        <f t="shared" si="14"/>
        <v>2060</v>
      </c>
      <c r="L267" s="15"/>
      <c r="M267" s="15"/>
      <c r="N267" s="15"/>
      <c r="O267" s="15"/>
      <c r="P267" s="15"/>
      <c r="Q267" s="15"/>
      <c r="R267" s="15"/>
      <c r="S267" s="15"/>
    </row>
    <row r="268" spans="2:19" x14ac:dyDescent="0.3">
      <c r="B268" s="53">
        <v>2019</v>
      </c>
      <c r="C268" s="15" t="s">
        <v>126</v>
      </c>
      <c r="D268" s="15" t="s">
        <v>125</v>
      </c>
      <c r="E268" s="15">
        <v>2017</v>
      </c>
      <c r="F268" s="15" t="s">
        <v>85</v>
      </c>
      <c r="G268" s="15">
        <v>5</v>
      </c>
      <c r="H268" s="51">
        <v>214</v>
      </c>
      <c r="I268" s="50">
        <f t="shared" si="12"/>
        <v>0</v>
      </c>
      <c r="J268" s="50">
        <f t="shared" si="13"/>
        <v>0</v>
      </c>
      <c r="K268" s="50">
        <f t="shared" si="14"/>
        <v>214</v>
      </c>
      <c r="L268" s="15"/>
      <c r="M268" s="15"/>
      <c r="N268" s="15"/>
      <c r="O268" s="15"/>
      <c r="P268" s="15"/>
      <c r="Q268" s="15"/>
      <c r="R268" s="15"/>
      <c r="S268" s="15"/>
    </row>
    <row r="269" spans="2:19" x14ac:dyDescent="0.3">
      <c r="B269" s="53">
        <v>2019</v>
      </c>
      <c r="C269" s="15" t="s">
        <v>124</v>
      </c>
      <c r="D269" s="15" t="s">
        <v>123</v>
      </c>
      <c r="E269" s="15">
        <v>2015</v>
      </c>
      <c r="F269" s="15" t="s">
        <v>101</v>
      </c>
      <c r="G269" s="15">
        <v>4</v>
      </c>
      <c r="H269" s="51">
        <v>3546</v>
      </c>
      <c r="I269" s="50">
        <f t="shared" si="12"/>
        <v>0</v>
      </c>
      <c r="J269" s="50">
        <f t="shared" si="13"/>
        <v>3546</v>
      </c>
      <c r="K269" s="50">
        <f t="shared" si="14"/>
        <v>0</v>
      </c>
      <c r="L269" s="15"/>
      <c r="M269" s="15"/>
      <c r="N269" s="15"/>
      <c r="O269" s="15"/>
      <c r="P269" s="15"/>
      <c r="Q269" s="15"/>
      <c r="R269" s="15"/>
      <c r="S269" s="15"/>
    </row>
    <row r="270" spans="2:19" x14ac:dyDescent="0.3">
      <c r="B270" s="53">
        <v>2019</v>
      </c>
      <c r="C270" s="15" t="s">
        <v>122</v>
      </c>
      <c r="D270" s="15" t="s">
        <v>121</v>
      </c>
      <c r="E270" s="15">
        <v>2019</v>
      </c>
      <c r="F270" s="15" t="s">
        <v>117</v>
      </c>
      <c r="G270" s="15">
        <v>5</v>
      </c>
      <c r="H270" s="51">
        <v>8280</v>
      </c>
      <c r="I270" s="50">
        <f t="shared" si="12"/>
        <v>0</v>
      </c>
      <c r="J270" s="50">
        <f t="shared" si="13"/>
        <v>0</v>
      </c>
      <c r="K270" s="50">
        <f t="shared" si="14"/>
        <v>8280</v>
      </c>
      <c r="L270" s="15"/>
      <c r="M270" s="15"/>
      <c r="N270" s="15"/>
      <c r="O270" s="15"/>
      <c r="P270" s="15"/>
      <c r="Q270" s="15"/>
      <c r="R270" s="15"/>
      <c r="S270" s="15"/>
    </row>
    <row r="271" spans="2:19" x14ac:dyDescent="0.3">
      <c r="B271" s="53">
        <v>2019</v>
      </c>
      <c r="C271" s="15" t="s">
        <v>120</v>
      </c>
      <c r="D271" s="15" t="s">
        <v>88</v>
      </c>
      <c r="E271" s="15">
        <v>2014</v>
      </c>
      <c r="F271" s="15" t="s">
        <v>101</v>
      </c>
      <c r="G271" s="15">
        <v>5</v>
      </c>
      <c r="H271" s="51">
        <v>787</v>
      </c>
      <c r="I271" s="50">
        <f t="shared" si="12"/>
        <v>0</v>
      </c>
      <c r="J271" s="50">
        <f t="shared" si="13"/>
        <v>0</v>
      </c>
      <c r="K271" s="50">
        <f t="shared" si="14"/>
        <v>787</v>
      </c>
      <c r="L271" s="15"/>
      <c r="M271" s="15"/>
      <c r="N271" s="15"/>
      <c r="O271" s="15"/>
      <c r="P271" s="15"/>
      <c r="Q271" s="15"/>
      <c r="R271" s="15"/>
      <c r="S271" s="15"/>
    </row>
    <row r="272" spans="2:19" x14ac:dyDescent="0.3">
      <c r="B272" s="53">
        <v>2019</v>
      </c>
      <c r="C272" s="15" t="s">
        <v>119</v>
      </c>
      <c r="D272" s="15" t="s">
        <v>118</v>
      </c>
      <c r="E272" s="15">
        <v>2020</v>
      </c>
      <c r="F272" s="15" t="s">
        <v>117</v>
      </c>
      <c r="G272" s="15">
        <v>5</v>
      </c>
      <c r="H272" s="51">
        <v>0</v>
      </c>
      <c r="I272" s="50">
        <f t="shared" si="12"/>
        <v>0</v>
      </c>
      <c r="J272" s="50">
        <f t="shared" si="13"/>
        <v>0</v>
      </c>
      <c r="K272" s="50">
        <f t="shared" si="14"/>
        <v>0</v>
      </c>
      <c r="L272" s="15"/>
      <c r="M272" s="15"/>
      <c r="N272" s="15"/>
      <c r="O272" s="15"/>
      <c r="P272" s="15"/>
      <c r="Q272" s="15"/>
      <c r="R272" s="15"/>
      <c r="S272" s="15"/>
    </row>
    <row r="273" spans="2:19" x14ac:dyDescent="0.3">
      <c r="B273" s="53">
        <v>2019</v>
      </c>
      <c r="C273" s="15" t="s">
        <v>116</v>
      </c>
      <c r="D273" s="15" t="s">
        <v>115</v>
      </c>
      <c r="E273" s="15">
        <v>2021</v>
      </c>
      <c r="F273" s="15" t="s">
        <v>82</v>
      </c>
      <c r="G273" s="15">
        <v>5</v>
      </c>
      <c r="H273" s="51">
        <v>0</v>
      </c>
      <c r="I273" s="50">
        <f t="shared" si="12"/>
        <v>0</v>
      </c>
      <c r="J273" s="50">
        <f t="shared" si="13"/>
        <v>0</v>
      </c>
      <c r="K273" s="50">
        <f t="shared" si="14"/>
        <v>0</v>
      </c>
      <c r="L273" s="15"/>
      <c r="M273" s="15"/>
      <c r="N273" s="15"/>
      <c r="O273" s="15"/>
      <c r="P273" s="15"/>
      <c r="Q273" s="15"/>
      <c r="R273" s="15"/>
      <c r="S273" s="15"/>
    </row>
    <row r="274" spans="2:19" x14ac:dyDescent="0.3">
      <c r="B274" s="53">
        <v>2019</v>
      </c>
      <c r="C274" s="15" t="s">
        <v>114</v>
      </c>
      <c r="D274" s="15" t="s">
        <v>113</v>
      </c>
      <c r="E274" s="15">
        <v>2014</v>
      </c>
      <c r="F274" s="15" t="s">
        <v>90</v>
      </c>
      <c r="G274" s="15">
        <v>5</v>
      </c>
      <c r="H274" s="51">
        <v>2955</v>
      </c>
      <c r="I274" s="50">
        <f t="shared" si="12"/>
        <v>0</v>
      </c>
      <c r="J274" s="50">
        <f t="shared" si="13"/>
        <v>0</v>
      </c>
      <c r="K274" s="50">
        <f t="shared" si="14"/>
        <v>2955</v>
      </c>
      <c r="L274" s="15"/>
      <c r="M274" s="15"/>
      <c r="N274" s="15"/>
      <c r="O274" s="15"/>
      <c r="P274" s="15"/>
      <c r="Q274" s="15"/>
      <c r="R274" s="15"/>
      <c r="S274" s="15"/>
    </row>
    <row r="275" spans="2:19" x14ac:dyDescent="0.3">
      <c r="B275" s="53">
        <v>2019</v>
      </c>
      <c r="C275" s="15" t="s">
        <v>112</v>
      </c>
      <c r="D275" s="15" t="s">
        <v>111</v>
      </c>
      <c r="E275" s="15">
        <v>2017</v>
      </c>
      <c r="F275" s="15" t="s">
        <v>94</v>
      </c>
      <c r="G275" s="15">
        <v>5</v>
      </c>
      <c r="H275" s="51">
        <v>7826</v>
      </c>
      <c r="I275" s="50">
        <f t="shared" si="12"/>
        <v>0</v>
      </c>
      <c r="J275" s="50">
        <f t="shared" si="13"/>
        <v>0</v>
      </c>
      <c r="K275" s="50">
        <f t="shared" si="14"/>
        <v>7826</v>
      </c>
      <c r="L275" s="15"/>
      <c r="M275" s="15"/>
      <c r="N275" s="15"/>
      <c r="O275" s="15"/>
      <c r="P275" s="15"/>
      <c r="Q275" s="15"/>
      <c r="R275" s="15"/>
      <c r="S275" s="15"/>
    </row>
    <row r="276" spans="2:19" x14ac:dyDescent="0.3">
      <c r="B276" s="53">
        <v>2019</v>
      </c>
      <c r="C276" s="15" t="s">
        <v>110</v>
      </c>
      <c r="D276" s="15" t="s">
        <v>109</v>
      </c>
      <c r="E276" s="15">
        <v>2019</v>
      </c>
      <c r="F276" s="15" t="s">
        <v>99</v>
      </c>
      <c r="G276" s="15">
        <v>4</v>
      </c>
      <c r="H276" s="51">
        <v>2228</v>
      </c>
      <c r="I276" s="50">
        <f t="shared" si="12"/>
        <v>0</v>
      </c>
      <c r="J276" s="50">
        <f t="shared" si="13"/>
        <v>2228</v>
      </c>
      <c r="K276" s="50">
        <f t="shared" si="14"/>
        <v>0</v>
      </c>
      <c r="L276" s="15"/>
      <c r="M276" s="15"/>
      <c r="N276" s="15"/>
      <c r="O276" s="15"/>
      <c r="P276" s="15"/>
      <c r="Q276" s="15"/>
      <c r="R276" s="15"/>
      <c r="S276" s="15"/>
    </row>
    <row r="277" spans="2:19" x14ac:dyDescent="0.3">
      <c r="B277" s="53">
        <v>2019</v>
      </c>
      <c r="C277" s="15" t="s">
        <v>108</v>
      </c>
      <c r="D277" s="15" t="s">
        <v>107</v>
      </c>
      <c r="E277" s="15">
        <v>2019</v>
      </c>
      <c r="F277" s="15" t="s">
        <v>101</v>
      </c>
      <c r="G277" s="15">
        <v>5</v>
      </c>
      <c r="H277" s="51">
        <v>3335</v>
      </c>
      <c r="I277" s="50">
        <f t="shared" si="12"/>
        <v>0</v>
      </c>
      <c r="J277" s="50">
        <f t="shared" si="13"/>
        <v>0</v>
      </c>
      <c r="K277" s="50">
        <f t="shared" si="14"/>
        <v>3335</v>
      </c>
      <c r="L277" s="15"/>
      <c r="M277" s="15"/>
      <c r="N277" s="15"/>
      <c r="O277" s="15"/>
      <c r="P277" s="15"/>
      <c r="Q277" s="15"/>
      <c r="R277" s="15"/>
      <c r="S277" s="15"/>
    </row>
    <row r="278" spans="2:19" x14ac:dyDescent="0.3">
      <c r="B278" s="53">
        <v>2019</v>
      </c>
      <c r="C278" s="15" t="s">
        <v>106</v>
      </c>
      <c r="D278" s="15" t="s">
        <v>105</v>
      </c>
      <c r="E278" s="15">
        <v>2016</v>
      </c>
      <c r="F278" s="15" t="s">
        <v>82</v>
      </c>
      <c r="G278" s="15">
        <v>5</v>
      </c>
      <c r="H278" s="51">
        <v>5753</v>
      </c>
      <c r="I278" s="50">
        <f t="shared" si="12"/>
        <v>0</v>
      </c>
      <c r="J278" s="50">
        <f t="shared" si="13"/>
        <v>0</v>
      </c>
      <c r="K278" s="50">
        <f t="shared" si="14"/>
        <v>5753</v>
      </c>
      <c r="L278" s="15"/>
      <c r="M278" s="15"/>
      <c r="N278" s="15"/>
      <c r="O278" s="15"/>
      <c r="P278" s="15"/>
      <c r="Q278" s="15"/>
      <c r="R278" s="15"/>
      <c r="S278" s="15"/>
    </row>
    <row r="279" spans="2:19" x14ac:dyDescent="0.3">
      <c r="B279" s="53">
        <v>2019</v>
      </c>
      <c r="C279" s="15" t="s">
        <v>104</v>
      </c>
      <c r="D279" s="15" t="s">
        <v>103</v>
      </c>
      <c r="E279" s="15">
        <v>2018</v>
      </c>
      <c r="F279" s="15" t="s">
        <v>77</v>
      </c>
      <c r="G279" s="15">
        <v>5</v>
      </c>
      <c r="H279" s="51">
        <v>1037</v>
      </c>
      <c r="I279" s="50">
        <f t="shared" si="12"/>
        <v>0</v>
      </c>
      <c r="J279" s="50">
        <f t="shared" si="13"/>
        <v>0</v>
      </c>
      <c r="K279" s="50">
        <f t="shared" si="14"/>
        <v>1037</v>
      </c>
      <c r="L279" s="15"/>
      <c r="M279" s="15"/>
      <c r="N279" s="15"/>
      <c r="O279" s="15"/>
      <c r="P279" s="15"/>
      <c r="Q279" s="15"/>
      <c r="R279" s="15"/>
      <c r="S279" s="15"/>
    </row>
    <row r="280" spans="2:19" x14ac:dyDescent="0.3">
      <c r="B280" s="53">
        <v>2019</v>
      </c>
      <c r="C280" s="15" t="s">
        <v>102</v>
      </c>
      <c r="D280" s="15" t="s">
        <v>88</v>
      </c>
      <c r="E280" s="15">
        <v>2015</v>
      </c>
      <c r="F280" s="15" t="s">
        <v>101</v>
      </c>
      <c r="G280" s="15">
        <v>5</v>
      </c>
      <c r="H280" s="51">
        <v>3227</v>
      </c>
      <c r="I280" s="50">
        <f t="shared" si="12"/>
        <v>0</v>
      </c>
      <c r="J280" s="50">
        <f t="shared" si="13"/>
        <v>0</v>
      </c>
      <c r="K280" s="50">
        <f t="shared" si="14"/>
        <v>3227</v>
      </c>
      <c r="L280" s="15"/>
      <c r="M280" s="15"/>
      <c r="N280" s="15"/>
      <c r="O280" s="15"/>
      <c r="P280" s="15"/>
      <c r="Q280" s="15"/>
      <c r="R280" s="15"/>
      <c r="S280" s="15"/>
    </row>
    <row r="281" spans="2:19" x14ac:dyDescent="0.3">
      <c r="B281" s="53">
        <v>2019</v>
      </c>
      <c r="C281" s="15" t="s">
        <v>100</v>
      </c>
      <c r="D281" s="15" t="s">
        <v>88</v>
      </c>
      <c r="E281" s="15">
        <v>2013</v>
      </c>
      <c r="F281" s="15" t="s">
        <v>99</v>
      </c>
      <c r="G281" s="15">
        <v>4</v>
      </c>
      <c r="H281" s="51">
        <v>5523</v>
      </c>
      <c r="I281" s="50">
        <f t="shared" si="12"/>
        <v>0</v>
      </c>
      <c r="J281" s="50">
        <f t="shared" si="13"/>
        <v>5523</v>
      </c>
      <c r="K281" s="50">
        <f t="shared" si="14"/>
        <v>0</v>
      </c>
      <c r="L281" s="15"/>
      <c r="M281" s="15"/>
      <c r="N281" s="15"/>
      <c r="O281" s="15"/>
      <c r="P281" s="15"/>
      <c r="Q281" s="15"/>
      <c r="R281" s="15"/>
      <c r="S281" s="15"/>
    </row>
    <row r="282" spans="2:19" x14ac:dyDescent="0.3">
      <c r="B282" s="53">
        <v>2019</v>
      </c>
      <c r="C282" s="15" t="s">
        <v>98</v>
      </c>
      <c r="D282" s="15" t="s">
        <v>97</v>
      </c>
      <c r="E282" s="15">
        <v>2017</v>
      </c>
      <c r="F282" s="15" t="s">
        <v>82</v>
      </c>
      <c r="G282" s="15">
        <v>5</v>
      </c>
      <c r="H282" s="51">
        <v>7180</v>
      </c>
      <c r="I282" s="50">
        <f t="shared" si="12"/>
        <v>0</v>
      </c>
      <c r="J282" s="50">
        <f t="shared" si="13"/>
        <v>0</v>
      </c>
      <c r="K282" s="50">
        <f t="shared" si="14"/>
        <v>7180</v>
      </c>
      <c r="L282" s="15"/>
      <c r="M282" s="15"/>
      <c r="N282" s="15"/>
      <c r="O282" s="15"/>
      <c r="P282" s="15"/>
      <c r="Q282" s="15"/>
      <c r="R282" s="15"/>
      <c r="S282" s="15"/>
    </row>
    <row r="283" spans="2:19" x14ac:dyDescent="0.3">
      <c r="B283" s="53">
        <v>2019</v>
      </c>
      <c r="C283" s="15" t="s">
        <v>96</v>
      </c>
      <c r="D283" s="15" t="s">
        <v>95</v>
      </c>
      <c r="E283" s="15">
        <v>2019</v>
      </c>
      <c r="F283" s="15" t="s">
        <v>94</v>
      </c>
      <c r="G283" s="15">
        <v>3</v>
      </c>
      <c r="H283" s="51">
        <v>745</v>
      </c>
      <c r="I283" s="50">
        <f t="shared" si="12"/>
        <v>745</v>
      </c>
      <c r="J283" s="50">
        <f t="shared" si="13"/>
        <v>0</v>
      </c>
      <c r="K283" s="50">
        <f t="shared" si="14"/>
        <v>0</v>
      </c>
      <c r="L283" s="15"/>
      <c r="M283" s="15"/>
      <c r="N283" s="15"/>
      <c r="O283" s="15"/>
      <c r="P283" s="15"/>
      <c r="Q283" s="15"/>
      <c r="R283" s="15"/>
      <c r="S283" s="15"/>
    </row>
    <row r="284" spans="2:19" x14ac:dyDescent="0.3">
      <c r="B284" s="53">
        <v>2019</v>
      </c>
      <c r="C284" s="15" t="s">
        <v>93</v>
      </c>
      <c r="D284" s="15" t="s">
        <v>92</v>
      </c>
      <c r="E284" s="15">
        <v>2018</v>
      </c>
      <c r="F284" s="15" t="s">
        <v>90</v>
      </c>
      <c r="G284" s="15">
        <v>5</v>
      </c>
      <c r="H284" s="51">
        <v>56</v>
      </c>
      <c r="I284" s="50">
        <f t="shared" si="12"/>
        <v>0</v>
      </c>
      <c r="J284" s="50">
        <f t="shared" si="13"/>
        <v>0</v>
      </c>
      <c r="K284" s="50">
        <f t="shared" si="14"/>
        <v>56</v>
      </c>
      <c r="L284" s="15"/>
      <c r="M284" s="15"/>
      <c r="N284" s="15"/>
      <c r="O284" s="15"/>
      <c r="P284" s="15"/>
      <c r="Q284" s="15"/>
      <c r="R284" s="15"/>
      <c r="S284" s="15"/>
    </row>
    <row r="285" spans="2:19" x14ac:dyDescent="0.3">
      <c r="B285" s="53">
        <v>2019</v>
      </c>
      <c r="C285" s="15" t="s">
        <v>91</v>
      </c>
      <c r="D285" s="15" t="s">
        <v>88</v>
      </c>
      <c r="E285" s="15">
        <v>2018</v>
      </c>
      <c r="F285" s="15" t="s">
        <v>90</v>
      </c>
      <c r="G285" s="15">
        <v>5</v>
      </c>
      <c r="H285" s="51">
        <v>750</v>
      </c>
      <c r="I285" s="50">
        <f t="shared" si="12"/>
        <v>0</v>
      </c>
      <c r="J285" s="50">
        <f t="shared" si="13"/>
        <v>0</v>
      </c>
      <c r="K285" s="50">
        <f t="shared" si="14"/>
        <v>750</v>
      </c>
      <c r="L285" s="15"/>
      <c r="M285" s="15"/>
      <c r="N285" s="15"/>
      <c r="O285" s="15"/>
      <c r="P285" s="15"/>
      <c r="Q285" s="15"/>
      <c r="R285" s="15"/>
      <c r="S285" s="15"/>
    </row>
    <row r="286" spans="2:19" x14ac:dyDescent="0.3">
      <c r="B286" s="53">
        <v>2019</v>
      </c>
      <c r="C286" s="15" t="s">
        <v>89</v>
      </c>
      <c r="D286" s="15" t="s">
        <v>88</v>
      </c>
      <c r="E286" s="15">
        <v>2017</v>
      </c>
      <c r="F286" s="15" t="s">
        <v>85</v>
      </c>
      <c r="G286" s="15">
        <v>5</v>
      </c>
      <c r="H286" s="51">
        <v>65</v>
      </c>
      <c r="I286" s="50">
        <f t="shared" si="12"/>
        <v>0</v>
      </c>
      <c r="J286" s="50">
        <f t="shared" si="13"/>
        <v>0</v>
      </c>
      <c r="K286" s="50">
        <f t="shared" si="14"/>
        <v>65</v>
      </c>
      <c r="L286" s="15"/>
      <c r="M286" s="15"/>
      <c r="N286" s="15"/>
      <c r="O286" s="15"/>
      <c r="P286" s="15"/>
      <c r="Q286" s="15"/>
      <c r="R286" s="15"/>
      <c r="S286" s="15"/>
    </row>
    <row r="287" spans="2:19" x14ac:dyDescent="0.3">
      <c r="B287" s="53">
        <v>2019</v>
      </c>
      <c r="C287" s="15" t="s">
        <v>87</v>
      </c>
      <c r="D287" s="15" t="s">
        <v>86</v>
      </c>
      <c r="E287" s="15">
        <v>2017</v>
      </c>
      <c r="F287" s="15" t="s">
        <v>85</v>
      </c>
      <c r="G287" s="15">
        <v>5</v>
      </c>
      <c r="H287" s="51">
        <v>350</v>
      </c>
      <c r="I287" s="50">
        <f t="shared" si="12"/>
        <v>0</v>
      </c>
      <c r="J287" s="50">
        <f t="shared" si="13"/>
        <v>0</v>
      </c>
      <c r="K287" s="50">
        <f t="shared" si="14"/>
        <v>350</v>
      </c>
      <c r="L287" s="15"/>
      <c r="M287" s="15"/>
      <c r="N287" s="15"/>
      <c r="O287" s="15"/>
      <c r="P287" s="15"/>
      <c r="Q287" s="15"/>
      <c r="R287" s="15"/>
      <c r="S287" s="15"/>
    </row>
    <row r="288" spans="2:19" x14ac:dyDescent="0.3">
      <c r="B288" s="53">
        <v>2019</v>
      </c>
      <c r="C288" s="15" t="s">
        <v>84</v>
      </c>
      <c r="D288" s="15" t="s">
        <v>83</v>
      </c>
      <c r="E288" s="15">
        <v>2018</v>
      </c>
      <c r="F288" s="15" t="s">
        <v>82</v>
      </c>
      <c r="G288" s="15">
        <v>5</v>
      </c>
      <c r="H288" s="51">
        <v>1399</v>
      </c>
      <c r="I288" s="50">
        <f t="shared" si="12"/>
        <v>0</v>
      </c>
      <c r="J288" s="50">
        <f t="shared" si="13"/>
        <v>0</v>
      </c>
      <c r="K288" s="50">
        <f t="shared" si="14"/>
        <v>1399</v>
      </c>
      <c r="L288" s="15"/>
      <c r="M288" s="15"/>
      <c r="N288" s="15"/>
      <c r="O288" s="15"/>
      <c r="P288" s="15"/>
      <c r="Q288" s="15"/>
      <c r="R288" s="15"/>
      <c r="S288" s="15"/>
    </row>
    <row r="289" spans="2:19" x14ac:dyDescent="0.3">
      <c r="B289" s="53">
        <v>2019</v>
      </c>
      <c r="C289" s="15" t="s">
        <v>81</v>
      </c>
      <c r="D289" s="15" t="s">
        <v>80</v>
      </c>
      <c r="E289" s="15">
        <v>2017</v>
      </c>
      <c r="F289" s="15" t="s">
        <v>77</v>
      </c>
      <c r="G289" s="15">
        <v>5</v>
      </c>
      <c r="H289" s="51">
        <v>1045</v>
      </c>
      <c r="I289" s="50">
        <f t="shared" si="12"/>
        <v>0</v>
      </c>
      <c r="J289" s="50">
        <f t="shared" si="13"/>
        <v>0</v>
      </c>
      <c r="K289" s="50">
        <f t="shared" si="14"/>
        <v>1045</v>
      </c>
      <c r="L289" s="15"/>
      <c r="M289" s="15"/>
      <c r="N289" s="15"/>
      <c r="O289" s="15"/>
      <c r="P289" s="15"/>
      <c r="Q289" s="15"/>
      <c r="R289" s="15"/>
      <c r="S289" s="15"/>
    </row>
    <row r="290" spans="2:19" x14ac:dyDescent="0.3">
      <c r="B290" s="53">
        <v>2019</v>
      </c>
      <c r="C290" s="15" t="s">
        <v>79</v>
      </c>
      <c r="D290" s="15" t="s">
        <v>78</v>
      </c>
      <c r="E290" s="15">
        <v>2015</v>
      </c>
      <c r="F290" s="15" t="s">
        <v>77</v>
      </c>
      <c r="G290" s="15">
        <v>5</v>
      </c>
      <c r="H290" s="51">
        <v>431</v>
      </c>
      <c r="I290" s="50">
        <f t="shared" si="12"/>
        <v>0</v>
      </c>
      <c r="J290" s="50">
        <f t="shared" si="13"/>
        <v>0</v>
      </c>
      <c r="K290" s="50">
        <f t="shared" si="14"/>
        <v>431</v>
      </c>
      <c r="L290" s="15"/>
      <c r="M290" s="15"/>
      <c r="N290" s="15"/>
      <c r="O290" s="15"/>
      <c r="P290" s="15"/>
      <c r="Q290" s="15"/>
      <c r="R290" s="15"/>
      <c r="S290" s="15"/>
    </row>
    <row r="291" spans="2:19" x14ac:dyDescent="0.3">
      <c r="B291" s="53">
        <v>2019</v>
      </c>
      <c r="C291" s="52" t="s">
        <v>47</v>
      </c>
      <c r="D291" s="52" t="s">
        <v>47</v>
      </c>
      <c r="E291" s="15" t="s">
        <v>47</v>
      </c>
      <c r="F291" s="15" t="s">
        <v>47</v>
      </c>
      <c r="G291" s="15" t="s">
        <v>76</v>
      </c>
      <c r="H291" s="51">
        <f>H293-H292</f>
        <v>16765</v>
      </c>
      <c r="I291" s="50">
        <f t="shared" si="12"/>
        <v>0</v>
      </c>
      <c r="J291" s="50">
        <f t="shared" si="13"/>
        <v>0</v>
      </c>
      <c r="K291" s="50">
        <f t="shared" si="14"/>
        <v>0</v>
      </c>
      <c r="L291" s="15"/>
      <c r="M291" s="15"/>
      <c r="N291" s="15"/>
      <c r="O291" s="15"/>
      <c r="P291" s="15"/>
      <c r="Q291" s="15"/>
      <c r="R291" s="15"/>
      <c r="S291" s="15"/>
    </row>
    <row r="292" spans="2:19" x14ac:dyDescent="0.3">
      <c r="B292" s="13">
        <v>2019</v>
      </c>
      <c r="C292" s="14" t="s">
        <v>33</v>
      </c>
      <c r="D292" s="49" t="s">
        <v>47</v>
      </c>
      <c r="E292" s="49" t="s">
        <v>47</v>
      </c>
      <c r="F292" s="49" t="s">
        <v>47</v>
      </c>
      <c r="G292" s="49" t="s">
        <v>47</v>
      </c>
      <c r="H292" s="48">
        <f>SUM(H4:H290)</f>
        <v>312598</v>
      </c>
      <c r="I292" s="16">
        <f>SUM(I4:I290)</f>
        <v>23928</v>
      </c>
      <c r="J292" s="16">
        <f>SUM(J4:J290)</f>
        <v>53572</v>
      </c>
      <c r="K292" s="16">
        <f>SUM(K4:K290)</f>
        <v>235098</v>
      </c>
      <c r="L292" s="47">
        <f>SUM(J292:K292)/$H292</f>
        <v>0.92345440469868645</v>
      </c>
      <c r="M292" s="46">
        <f>K292/$H292</f>
        <v>0.75207774841809605</v>
      </c>
      <c r="N292" s="15"/>
      <c r="O292" s="15"/>
      <c r="P292" s="15"/>
      <c r="Q292" s="15"/>
      <c r="R292" s="15"/>
      <c r="S292" s="15"/>
    </row>
    <row r="293" spans="2:19" x14ac:dyDescent="0.3">
      <c r="B293" s="13">
        <v>2019</v>
      </c>
      <c r="C293" s="14" t="s">
        <v>34</v>
      </c>
      <c r="D293" s="49" t="s">
        <v>47</v>
      </c>
      <c r="E293" s="49" t="s">
        <v>47</v>
      </c>
      <c r="F293" s="49" t="s">
        <v>47</v>
      </c>
      <c r="G293" s="49" t="s">
        <v>47</v>
      </c>
      <c r="H293" s="48">
        <v>329363</v>
      </c>
      <c r="I293" s="16">
        <f>SUM(I4:I290)</f>
        <v>23928</v>
      </c>
      <c r="J293" s="16">
        <f>SUM(J4:J290)</f>
        <v>53572</v>
      </c>
      <c r="K293" s="16">
        <f>SUM(K4:K290)</f>
        <v>235098</v>
      </c>
      <c r="L293" s="47">
        <f>SUM(J293:K293)/$H293</f>
        <v>0.8764493886684297</v>
      </c>
      <c r="M293" s="46">
        <f>K293/$H293</f>
        <v>0.71379602444719048</v>
      </c>
      <c r="N293" s="16"/>
      <c r="O293" s="16"/>
      <c r="P293" s="16"/>
      <c r="Q293" s="16"/>
      <c r="R293" s="16"/>
      <c r="S293" s="16"/>
    </row>
    <row r="294" spans="2:19" x14ac:dyDescent="0.3">
      <c r="B294" s="53">
        <v>2020</v>
      </c>
      <c r="C294" s="15" t="s">
        <v>522</v>
      </c>
      <c r="D294" s="15" t="s">
        <v>88</v>
      </c>
      <c r="E294" s="15">
        <v>2019</v>
      </c>
      <c r="F294" s="15" t="s">
        <v>82</v>
      </c>
      <c r="G294" s="15">
        <v>3</v>
      </c>
      <c r="H294" s="51">
        <v>0</v>
      </c>
      <c r="I294" s="50">
        <f t="shared" ref="I294:I357" si="15">IF(G294&lt;4,H294,0)</f>
        <v>0</v>
      </c>
      <c r="J294" s="50">
        <f t="shared" ref="J294:J357" si="16">IF(G294=4,H294,0)</f>
        <v>0</v>
      </c>
      <c r="K294" s="50">
        <f t="shared" ref="K294:K357" si="17">IF(G294=5,H294,0)</f>
        <v>0</v>
      </c>
      <c r="L294" s="15"/>
      <c r="M294" s="15"/>
      <c r="N294" s="15"/>
      <c r="O294" s="15"/>
      <c r="P294" s="15"/>
      <c r="Q294" s="15"/>
      <c r="R294" s="15"/>
      <c r="S294" s="15"/>
    </row>
    <row r="295" spans="2:19" x14ac:dyDescent="0.3">
      <c r="B295" s="53">
        <v>2020</v>
      </c>
      <c r="C295" s="15" t="s">
        <v>521</v>
      </c>
      <c r="D295" s="15" t="s">
        <v>88</v>
      </c>
      <c r="E295" s="15">
        <v>2016</v>
      </c>
      <c r="F295" s="15" t="s">
        <v>90</v>
      </c>
      <c r="G295" s="15">
        <v>5</v>
      </c>
      <c r="H295" s="51">
        <v>177</v>
      </c>
      <c r="I295" s="50">
        <f t="shared" si="15"/>
        <v>0</v>
      </c>
      <c r="J295" s="50">
        <f t="shared" si="16"/>
        <v>0</v>
      </c>
      <c r="K295" s="50">
        <f t="shared" si="17"/>
        <v>177</v>
      </c>
      <c r="L295" s="15"/>
      <c r="M295" s="15"/>
      <c r="N295" s="15"/>
      <c r="O295" s="15"/>
      <c r="P295" s="15"/>
      <c r="Q295" s="15"/>
      <c r="R295" s="15"/>
      <c r="S295" s="15"/>
    </row>
    <row r="296" spans="2:19" x14ac:dyDescent="0.3">
      <c r="B296" s="53">
        <v>2020</v>
      </c>
      <c r="C296" s="15" t="s">
        <v>520</v>
      </c>
      <c r="D296" s="15" t="s">
        <v>519</v>
      </c>
      <c r="E296" s="15">
        <v>2017</v>
      </c>
      <c r="F296" s="15" t="s">
        <v>117</v>
      </c>
      <c r="G296" s="15">
        <v>3</v>
      </c>
      <c r="H296" s="51">
        <v>589</v>
      </c>
      <c r="I296" s="50">
        <f t="shared" si="15"/>
        <v>589</v>
      </c>
      <c r="J296" s="50">
        <f t="shared" si="16"/>
        <v>0</v>
      </c>
      <c r="K296" s="50">
        <f t="shared" si="17"/>
        <v>0</v>
      </c>
      <c r="L296" s="15"/>
      <c r="M296" s="15"/>
      <c r="N296" s="15"/>
      <c r="O296" s="15"/>
      <c r="P296" s="15"/>
      <c r="Q296" s="15"/>
      <c r="R296" s="15"/>
      <c r="S296" s="15"/>
    </row>
    <row r="297" spans="2:19" x14ac:dyDescent="0.3">
      <c r="B297" s="53">
        <v>2020</v>
      </c>
      <c r="C297" s="15" t="s">
        <v>518</v>
      </c>
      <c r="D297" s="15" t="s">
        <v>517</v>
      </c>
      <c r="E297" s="15">
        <v>2017</v>
      </c>
      <c r="F297" s="15" t="s">
        <v>77</v>
      </c>
      <c r="G297" s="15">
        <v>5</v>
      </c>
      <c r="H297" s="51">
        <v>397</v>
      </c>
      <c r="I297" s="50">
        <f t="shared" si="15"/>
        <v>0</v>
      </c>
      <c r="J297" s="50">
        <f t="shared" si="16"/>
        <v>0</v>
      </c>
      <c r="K297" s="50">
        <f t="shared" si="17"/>
        <v>397</v>
      </c>
      <c r="L297" s="15"/>
      <c r="M297" s="15"/>
      <c r="N297" s="15"/>
      <c r="O297" s="15"/>
      <c r="P297" s="15"/>
      <c r="Q297" s="15"/>
      <c r="R297" s="15"/>
      <c r="S297" s="15"/>
    </row>
    <row r="298" spans="2:19" x14ac:dyDescent="0.3">
      <c r="B298" s="53">
        <v>2020</v>
      </c>
      <c r="C298" s="15" t="s">
        <v>516</v>
      </c>
      <c r="D298" s="15" t="s">
        <v>515</v>
      </c>
      <c r="E298" s="15">
        <v>2019</v>
      </c>
      <c r="F298" s="15" t="s">
        <v>94</v>
      </c>
      <c r="G298" s="15">
        <v>5</v>
      </c>
      <c r="H298" s="51">
        <v>956</v>
      </c>
      <c r="I298" s="50">
        <f t="shared" si="15"/>
        <v>0</v>
      </c>
      <c r="J298" s="50">
        <f t="shared" si="16"/>
        <v>0</v>
      </c>
      <c r="K298" s="50">
        <f t="shared" si="17"/>
        <v>956</v>
      </c>
      <c r="L298" s="15"/>
      <c r="M298" s="15"/>
      <c r="N298" s="15"/>
      <c r="O298" s="15"/>
      <c r="P298" s="15"/>
      <c r="Q298" s="15"/>
      <c r="R298" s="15"/>
      <c r="S298" s="15"/>
    </row>
    <row r="299" spans="2:19" x14ac:dyDescent="0.3">
      <c r="B299" s="53">
        <v>2020</v>
      </c>
      <c r="C299" s="15" t="s">
        <v>514</v>
      </c>
      <c r="D299" s="15" t="s">
        <v>513</v>
      </c>
      <c r="E299" s="15">
        <v>2020</v>
      </c>
      <c r="F299" s="15" t="s">
        <v>117</v>
      </c>
      <c r="G299" s="15">
        <v>5</v>
      </c>
      <c r="H299" s="51">
        <v>1524</v>
      </c>
      <c r="I299" s="50">
        <f t="shared" si="15"/>
        <v>0</v>
      </c>
      <c r="J299" s="50">
        <f t="shared" si="16"/>
        <v>0</v>
      </c>
      <c r="K299" s="50">
        <f t="shared" si="17"/>
        <v>1524</v>
      </c>
      <c r="L299" s="15"/>
      <c r="M299" s="15"/>
      <c r="N299" s="15"/>
      <c r="O299" s="15"/>
      <c r="P299" s="15"/>
      <c r="Q299" s="15"/>
      <c r="R299" s="15"/>
      <c r="S299" s="15"/>
    </row>
    <row r="300" spans="2:19" x14ac:dyDescent="0.3">
      <c r="B300" s="53">
        <v>2020</v>
      </c>
      <c r="C300" s="15" t="s">
        <v>512</v>
      </c>
      <c r="D300" s="15" t="s">
        <v>88</v>
      </c>
      <c r="E300" s="15">
        <v>2014</v>
      </c>
      <c r="F300" s="15" t="s">
        <v>117</v>
      </c>
      <c r="G300" s="15">
        <v>5</v>
      </c>
      <c r="H300" s="51">
        <v>0</v>
      </c>
      <c r="I300" s="50">
        <f t="shared" si="15"/>
        <v>0</v>
      </c>
      <c r="J300" s="50">
        <f t="shared" si="16"/>
        <v>0</v>
      </c>
      <c r="K300" s="50">
        <f t="shared" si="17"/>
        <v>0</v>
      </c>
      <c r="L300" s="15"/>
      <c r="M300" s="15"/>
      <c r="N300" s="15"/>
      <c r="O300" s="15"/>
      <c r="P300" s="15"/>
      <c r="Q300" s="15"/>
      <c r="R300" s="15"/>
      <c r="S300" s="15"/>
    </row>
    <row r="301" spans="2:19" x14ac:dyDescent="0.3">
      <c r="B301" s="53">
        <v>2020</v>
      </c>
      <c r="C301" s="15" t="s">
        <v>511</v>
      </c>
      <c r="D301" s="15" t="s">
        <v>88</v>
      </c>
      <c r="E301" s="15">
        <v>2015</v>
      </c>
      <c r="F301" s="15" t="s">
        <v>90</v>
      </c>
      <c r="G301" s="15">
        <v>5</v>
      </c>
      <c r="H301" s="51">
        <v>2109</v>
      </c>
      <c r="I301" s="50">
        <f t="shared" si="15"/>
        <v>0</v>
      </c>
      <c r="J301" s="50">
        <f t="shared" si="16"/>
        <v>0</v>
      </c>
      <c r="K301" s="50">
        <f t="shared" si="17"/>
        <v>2109</v>
      </c>
      <c r="L301" s="15"/>
      <c r="M301" s="15"/>
      <c r="N301" s="15"/>
      <c r="O301" s="15"/>
      <c r="P301" s="15"/>
      <c r="Q301" s="15"/>
      <c r="R301" s="15"/>
      <c r="S301" s="15"/>
    </row>
    <row r="302" spans="2:19" x14ac:dyDescent="0.3">
      <c r="B302" s="53">
        <v>2020</v>
      </c>
      <c r="C302" s="15" t="s">
        <v>510</v>
      </c>
      <c r="D302" s="15" t="s">
        <v>88</v>
      </c>
      <c r="E302" s="15">
        <v>2015</v>
      </c>
      <c r="F302" s="15" t="s">
        <v>90</v>
      </c>
      <c r="G302" s="15">
        <v>5</v>
      </c>
      <c r="H302" s="51">
        <v>324</v>
      </c>
      <c r="I302" s="50">
        <f t="shared" si="15"/>
        <v>0</v>
      </c>
      <c r="J302" s="50">
        <f t="shared" si="16"/>
        <v>0</v>
      </c>
      <c r="K302" s="50">
        <f t="shared" si="17"/>
        <v>324</v>
      </c>
      <c r="L302" s="15"/>
      <c r="M302" s="15"/>
      <c r="N302" s="15"/>
      <c r="O302" s="15"/>
      <c r="P302" s="15"/>
      <c r="Q302" s="15"/>
      <c r="R302" s="15"/>
      <c r="S302" s="15"/>
    </row>
    <row r="303" spans="2:19" x14ac:dyDescent="0.3">
      <c r="B303" s="53">
        <v>2020</v>
      </c>
      <c r="C303" s="15" t="s">
        <v>509</v>
      </c>
      <c r="D303" s="15" t="s">
        <v>508</v>
      </c>
      <c r="E303" s="15">
        <v>2018</v>
      </c>
      <c r="F303" s="15" t="s">
        <v>85</v>
      </c>
      <c r="G303" s="15">
        <v>5</v>
      </c>
      <c r="H303" s="51">
        <v>1174</v>
      </c>
      <c r="I303" s="50">
        <f t="shared" si="15"/>
        <v>0</v>
      </c>
      <c r="J303" s="50">
        <f t="shared" si="16"/>
        <v>0</v>
      </c>
      <c r="K303" s="50">
        <f t="shared" si="17"/>
        <v>1174</v>
      </c>
      <c r="L303" s="15"/>
      <c r="M303" s="15"/>
      <c r="N303" s="15"/>
      <c r="O303" s="15"/>
      <c r="P303" s="15"/>
      <c r="Q303" s="15"/>
      <c r="R303" s="15"/>
      <c r="S303" s="15"/>
    </row>
    <row r="304" spans="2:19" x14ac:dyDescent="0.3">
      <c r="B304" s="53">
        <v>2020</v>
      </c>
      <c r="C304" s="15" t="s">
        <v>507</v>
      </c>
      <c r="D304" s="15" t="s">
        <v>88</v>
      </c>
      <c r="E304" s="15">
        <v>2018</v>
      </c>
      <c r="F304" s="15" t="s">
        <v>85</v>
      </c>
      <c r="G304" s="15">
        <v>5</v>
      </c>
      <c r="H304" s="51">
        <v>66</v>
      </c>
      <c r="I304" s="50">
        <f t="shared" si="15"/>
        <v>0</v>
      </c>
      <c r="J304" s="50">
        <f t="shared" si="16"/>
        <v>0</v>
      </c>
      <c r="K304" s="50">
        <f t="shared" si="17"/>
        <v>66</v>
      </c>
      <c r="L304" s="15"/>
      <c r="M304" s="15"/>
      <c r="N304" s="15"/>
      <c r="O304" s="15"/>
      <c r="P304" s="15"/>
      <c r="Q304" s="15"/>
      <c r="R304" s="15"/>
      <c r="S304" s="15"/>
    </row>
    <row r="305" spans="2:19" x14ac:dyDescent="0.3">
      <c r="B305" s="53">
        <v>2020</v>
      </c>
      <c r="C305" s="15" t="s">
        <v>506</v>
      </c>
      <c r="D305" s="15" t="s">
        <v>505</v>
      </c>
      <c r="E305" s="15">
        <v>2019</v>
      </c>
      <c r="F305" s="15" t="s">
        <v>77</v>
      </c>
      <c r="G305" s="15">
        <v>5</v>
      </c>
      <c r="H305" s="51">
        <v>782</v>
      </c>
      <c r="I305" s="50">
        <f t="shared" si="15"/>
        <v>0</v>
      </c>
      <c r="J305" s="50">
        <f t="shared" si="16"/>
        <v>0</v>
      </c>
      <c r="K305" s="50">
        <f t="shared" si="17"/>
        <v>782</v>
      </c>
      <c r="L305" s="15"/>
      <c r="M305" s="15"/>
      <c r="N305" s="15"/>
      <c r="O305" s="15"/>
      <c r="P305" s="15"/>
      <c r="Q305" s="15"/>
      <c r="R305" s="15"/>
      <c r="S305" s="15"/>
    </row>
    <row r="306" spans="2:19" x14ac:dyDescent="0.3">
      <c r="B306" s="53">
        <v>2020</v>
      </c>
      <c r="C306" s="15" t="s">
        <v>504</v>
      </c>
      <c r="D306" s="15" t="s">
        <v>503</v>
      </c>
      <c r="E306" s="15">
        <v>2016</v>
      </c>
      <c r="F306" s="15" t="s">
        <v>82</v>
      </c>
      <c r="G306" s="15">
        <v>5</v>
      </c>
      <c r="H306" s="51">
        <v>565</v>
      </c>
      <c r="I306" s="50">
        <f t="shared" si="15"/>
        <v>0</v>
      </c>
      <c r="J306" s="50">
        <f t="shared" si="16"/>
        <v>0</v>
      </c>
      <c r="K306" s="50">
        <f t="shared" si="17"/>
        <v>565</v>
      </c>
      <c r="L306" s="15"/>
      <c r="M306" s="15"/>
      <c r="N306" s="15"/>
      <c r="O306" s="15"/>
      <c r="P306" s="15"/>
      <c r="Q306" s="15"/>
      <c r="R306" s="15"/>
      <c r="S306" s="15"/>
    </row>
    <row r="307" spans="2:19" x14ac:dyDescent="0.3">
      <c r="B307" s="53">
        <v>2020</v>
      </c>
      <c r="C307" s="15" t="s">
        <v>502</v>
      </c>
      <c r="D307" s="15" t="s">
        <v>501</v>
      </c>
      <c r="E307" s="15">
        <v>2018</v>
      </c>
      <c r="F307" s="15" t="s">
        <v>82</v>
      </c>
      <c r="G307" s="15">
        <v>5</v>
      </c>
      <c r="H307" s="51">
        <v>1847</v>
      </c>
      <c r="I307" s="50">
        <f t="shared" si="15"/>
        <v>0</v>
      </c>
      <c r="J307" s="50">
        <f t="shared" si="16"/>
        <v>0</v>
      </c>
      <c r="K307" s="50">
        <f t="shared" si="17"/>
        <v>1847</v>
      </c>
      <c r="L307" s="15"/>
      <c r="M307" s="15"/>
      <c r="N307" s="15"/>
      <c r="O307" s="15"/>
      <c r="P307" s="15"/>
      <c r="Q307" s="15"/>
      <c r="R307" s="15"/>
      <c r="S307" s="15"/>
    </row>
    <row r="308" spans="2:19" x14ac:dyDescent="0.3">
      <c r="B308" s="53">
        <v>2020</v>
      </c>
      <c r="C308" s="15" t="s">
        <v>500</v>
      </c>
      <c r="D308" s="15" t="s">
        <v>499</v>
      </c>
      <c r="E308" s="15">
        <v>2017</v>
      </c>
      <c r="F308" s="15" t="s">
        <v>77</v>
      </c>
      <c r="G308" s="15">
        <v>5</v>
      </c>
      <c r="H308" s="51">
        <v>717</v>
      </c>
      <c r="I308" s="50">
        <f t="shared" si="15"/>
        <v>0</v>
      </c>
      <c r="J308" s="50">
        <f t="shared" si="16"/>
        <v>0</v>
      </c>
      <c r="K308" s="50">
        <f t="shared" si="17"/>
        <v>717</v>
      </c>
      <c r="L308" s="15"/>
      <c r="M308" s="15"/>
      <c r="N308" s="15"/>
      <c r="O308" s="15"/>
      <c r="P308" s="15"/>
      <c r="Q308" s="15"/>
      <c r="R308" s="15"/>
      <c r="S308" s="15"/>
    </row>
    <row r="309" spans="2:19" x14ac:dyDescent="0.3">
      <c r="B309" s="53">
        <v>2020</v>
      </c>
      <c r="C309" s="15" t="s">
        <v>497</v>
      </c>
      <c r="D309" s="15" t="s">
        <v>498</v>
      </c>
      <c r="E309" s="15">
        <v>2015</v>
      </c>
      <c r="F309" s="15" t="s">
        <v>77</v>
      </c>
      <c r="G309" s="15">
        <v>5</v>
      </c>
      <c r="H309" s="51">
        <v>0</v>
      </c>
      <c r="I309" s="50">
        <f t="shared" si="15"/>
        <v>0</v>
      </c>
      <c r="J309" s="50">
        <f t="shared" si="16"/>
        <v>0</v>
      </c>
      <c r="K309" s="50">
        <f t="shared" si="17"/>
        <v>0</v>
      </c>
      <c r="L309" s="15"/>
      <c r="M309" s="15"/>
      <c r="N309" s="15"/>
      <c r="O309" s="15"/>
      <c r="P309" s="15"/>
      <c r="Q309" s="15"/>
      <c r="R309" s="15"/>
      <c r="S309" s="15"/>
    </row>
    <row r="310" spans="2:19" x14ac:dyDescent="0.3">
      <c r="B310" s="53">
        <v>2020</v>
      </c>
      <c r="C310" s="15" t="s">
        <v>497</v>
      </c>
      <c r="D310" s="15" t="s">
        <v>496</v>
      </c>
      <c r="E310" s="15">
        <v>2019</v>
      </c>
      <c r="F310" s="15" t="s">
        <v>77</v>
      </c>
      <c r="G310" s="15">
        <v>5</v>
      </c>
      <c r="H310" s="51">
        <v>252</v>
      </c>
      <c r="I310" s="50">
        <f t="shared" si="15"/>
        <v>0</v>
      </c>
      <c r="J310" s="50">
        <f t="shared" si="16"/>
        <v>0</v>
      </c>
      <c r="K310" s="50">
        <f t="shared" si="17"/>
        <v>252</v>
      </c>
      <c r="L310" s="15"/>
      <c r="M310" s="15"/>
      <c r="N310" s="15"/>
      <c r="O310" s="15"/>
      <c r="P310" s="15"/>
      <c r="Q310" s="15"/>
      <c r="R310" s="15"/>
      <c r="S310" s="15"/>
    </row>
    <row r="311" spans="2:19" x14ac:dyDescent="0.3">
      <c r="B311" s="53">
        <v>2020</v>
      </c>
      <c r="C311" s="15" t="s">
        <v>495</v>
      </c>
      <c r="D311" s="15" t="s">
        <v>494</v>
      </c>
      <c r="E311" s="15">
        <v>2019</v>
      </c>
      <c r="F311" s="15" t="s">
        <v>77</v>
      </c>
      <c r="G311" s="15">
        <v>5</v>
      </c>
      <c r="H311" s="51">
        <v>556</v>
      </c>
      <c r="I311" s="50">
        <f t="shared" si="15"/>
        <v>0</v>
      </c>
      <c r="J311" s="50">
        <f t="shared" si="16"/>
        <v>0</v>
      </c>
      <c r="K311" s="50">
        <f t="shared" si="17"/>
        <v>556</v>
      </c>
      <c r="L311" s="15"/>
      <c r="M311" s="15"/>
      <c r="N311" s="15"/>
      <c r="O311" s="15"/>
      <c r="P311" s="15"/>
      <c r="Q311" s="15"/>
      <c r="R311" s="15"/>
      <c r="S311" s="15"/>
    </row>
    <row r="312" spans="2:19" x14ac:dyDescent="0.3">
      <c r="B312" s="53">
        <v>2020</v>
      </c>
      <c r="C312" s="15" t="s">
        <v>493</v>
      </c>
      <c r="D312" s="15" t="s">
        <v>492</v>
      </c>
      <c r="E312" s="15">
        <v>2015</v>
      </c>
      <c r="F312" s="15" t="s">
        <v>307</v>
      </c>
      <c r="G312" s="15">
        <v>4</v>
      </c>
      <c r="H312" s="51">
        <v>59</v>
      </c>
      <c r="I312" s="50">
        <f t="shared" si="15"/>
        <v>0</v>
      </c>
      <c r="J312" s="50">
        <f t="shared" si="16"/>
        <v>59</v>
      </c>
      <c r="K312" s="50">
        <f t="shared" si="17"/>
        <v>0</v>
      </c>
      <c r="L312" s="15"/>
      <c r="M312" s="15"/>
      <c r="N312" s="15"/>
      <c r="O312" s="15"/>
      <c r="P312" s="15"/>
      <c r="Q312" s="15"/>
      <c r="R312" s="15"/>
      <c r="S312" s="15"/>
    </row>
    <row r="313" spans="2:19" x14ac:dyDescent="0.3">
      <c r="B313" s="53">
        <v>2020</v>
      </c>
      <c r="C313" s="15" t="s">
        <v>491</v>
      </c>
      <c r="D313" s="15" t="s">
        <v>88</v>
      </c>
      <c r="E313" s="15">
        <v>2019</v>
      </c>
      <c r="F313" s="15" t="s">
        <v>117</v>
      </c>
      <c r="G313" s="15">
        <v>5</v>
      </c>
      <c r="H313" s="51">
        <v>1324</v>
      </c>
      <c r="I313" s="50">
        <f t="shared" si="15"/>
        <v>0</v>
      </c>
      <c r="J313" s="50">
        <f t="shared" si="16"/>
        <v>0</v>
      </c>
      <c r="K313" s="50">
        <f t="shared" si="17"/>
        <v>1324</v>
      </c>
      <c r="L313" s="15"/>
      <c r="M313" s="15"/>
      <c r="N313" s="15"/>
      <c r="O313" s="15"/>
      <c r="P313" s="15"/>
      <c r="Q313" s="15"/>
      <c r="R313" s="15"/>
      <c r="S313" s="15"/>
    </row>
    <row r="314" spans="2:19" x14ac:dyDescent="0.3">
      <c r="B314" s="53">
        <v>2020</v>
      </c>
      <c r="C314" s="15" t="s">
        <v>490</v>
      </c>
      <c r="D314" s="15" t="s">
        <v>88</v>
      </c>
      <c r="E314" s="15">
        <v>2014</v>
      </c>
      <c r="F314" s="15" t="s">
        <v>117</v>
      </c>
      <c r="G314" s="15">
        <v>5</v>
      </c>
      <c r="H314" s="51">
        <v>871</v>
      </c>
      <c r="I314" s="50">
        <f t="shared" si="15"/>
        <v>0</v>
      </c>
      <c r="J314" s="50">
        <f t="shared" si="16"/>
        <v>0</v>
      </c>
      <c r="K314" s="50">
        <f t="shared" si="17"/>
        <v>871</v>
      </c>
      <c r="L314" s="15"/>
      <c r="M314" s="15"/>
      <c r="N314" s="15"/>
      <c r="O314" s="15"/>
      <c r="P314" s="15"/>
      <c r="Q314" s="15"/>
      <c r="R314" s="15"/>
      <c r="S314" s="15"/>
    </row>
    <row r="315" spans="2:19" x14ac:dyDescent="0.3">
      <c r="B315" s="53">
        <v>2020</v>
      </c>
      <c r="C315" s="15" t="s">
        <v>489</v>
      </c>
      <c r="D315" s="15" t="s">
        <v>88</v>
      </c>
      <c r="E315" s="15">
        <v>2019</v>
      </c>
      <c r="F315" s="15" t="s">
        <v>90</v>
      </c>
      <c r="G315" s="15">
        <v>5</v>
      </c>
      <c r="H315" s="51">
        <v>2622</v>
      </c>
      <c r="I315" s="50">
        <f t="shared" si="15"/>
        <v>0</v>
      </c>
      <c r="J315" s="50">
        <f t="shared" si="16"/>
        <v>0</v>
      </c>
      <c r="K315" s="50">
        <f t="shared" si="17"/>
        <v>2622</v>
      </c>
      <c r="L315" s="15"/>
      <c r="M315" s="15"/>
      <c r="N315" s="15"/>
      <c r="O315" s="15"/>
      <c r="P315" s="15"/>
      <c r="Q315" s="15"/>
      <c r="R315" s="15"/>
      <c r="S315" s="15"/>
    </row>
    <row r="316" spans="2:19" x14ac:dyDescent="0.3">
      <c r="B316" s="53">
        <v>2020</v>
      </c>
      <c r="C316" s="15" t="s">
        <v>488</v>
      </c>
      <c r="D316" s="15" t="s">
        <v>487</v>
      </c>
      <c r="E316" s="15">
        <v>2017</v>
      </c>
      <c r="F316" s="15" t="s">
        <v>85</v>
      </c>
      <c r="G316" s="15">
        <v>5</v>
      </c>
      <c r="H316" s="51">
        <v>1500</v>
      </c>
      <c r="I316" s="50">
        <f t="shared" si="15"/>
        <v>0</v>
      </c>
      <c r="J316" s="50">
        <f t="shared" si="16"/>
        <v>0</v>
      </c>
      <c r="K316" s="50">
        <f t="shared" si="17"/>
        <v>1500</v>
      </c>
      <c r="L316" s="15"/>
      <c r="M316" s="15"/>
      <c r="N316" s="15"/>
      <c r="O316" s="15"/>
      <c r="P316" s="15"/>
      <c r="Q316" s="15"/>
      <c r="R316" s="15"/>
      <c r="S316" s="15"/>
    </row>
    <row r="317" spans="2:19" x14ac:dyDescent="0.3">
      <c r="B317" s="53">
        <v>2020</v>
      </c>
      <c r="C317" s="15" t="s">
        <v>486</v>
      </c>
      <c r="D317" s="15" t="s">
        <v>88</v>
      </c>
      <c r="E317" s="15">
        <v>2017</v>
      </c>
      <c r="F317" s="15" t="s">
        <v>85</v>
      </c>
      <c r="G317" s="15">
        <v>5</v>
      </c>
      <c r="H317" s="51">
        <v>44</v>
      </c>
      <c r="I317" s="50">
        <f t="shared" si="15"/>
        <v>0</v>
      </c>
      <c r="J317" s="50">
        <f t="shared" si="16"/>
        <v>0</v>
      </c>
      <c r="K317" s="50">
        <f t="shared" si="17"/>
        <v>44</v>
      </c>
      <c r="L317" s="15"/>
      <c r="M317" s="15"/>
      <c r="N317" s="15"/>
      <c r="O317" s="15"/>
      <c r="P317" s="15"/>
      <c r="Q317" s="15"/>
      <c r="R317" s="15"/>
      <c r="S317" s="15"/>
    </row>
    <row r="318" spans="2:19" x14ac:dyDescent="0.3">
      <c r="B318" s="53">
        <v>2020</v>
      </c>
      <c r="C318" s="15" t="s">
        <v>485</v>
      </c>
      <c r="D318" s="15" t="s">
        <v>88</v>
      </c>
      <c r="E318" s="15">
        <v>2013</v>
      </c>
      <c r="F318" s="15" t="s">
        <v>117</v>
      </c>
      <c r="G318" s="15">
        <v>4</v>
      </c>
      <c r="H318" s="51">
        <v>679</v>
      </c>
      <c r="I318" s="50">
        <f t="shared" si="15"/>
        <v>0</v>
      </c>
      <c r="J318" s="50">
        <f t="shared" si="16"/>
        <v>679</v>
      </c>
      <c r="K318" s="50">
        <f t="shared" si="17"/>
        <v>0</v>
      </c>
      <c r="L318" s="15"/>
      <c r="M318" s="15"/>
      <c r="N318" s="15"/>
      <c r="O318" s="15"/>
      <c r="P318" s="15"/>
      <c r="Q318" s="15"/>
      <c r="R318" s="15"/>
      <c r="S318" s="15"/>
    </row>
    <row r="319" spans="2:19" x14ac:dyDescent="0.3">
      <c r="B319" s="53">
        <v>2020</v>
      </c>
      <c r="C319" s="15" t="s">
        <v>484</v>
      </c>
      <c r="D319" s="15" t="s">
        <v>483</v>
      </c>
      <c r="E319" s="15">
        <v>2015</v>
      </c>
      <c r="F319" s="15" t="s">
        <v>82</v>
      </c>
      <c r="G319" s="15">
        <v>5</v>
      </c>
      <c r="H319" s="51">
        <v>2989</v>
      </c>
      <c r="I319" s="50">
        <f t="shared" si="15"/>
        <v>0</v>
      </c>
      <c r="J319" s="50">
        <f t="shared" si="16"/>
        <v>0</v>
      </c>
      <c r="K319" s="50">
        <f t="shared" si="17"/>
        <v>2989</v>
      </c>
      <c r="L319" s="15"/>
      <c r="M319" s="15"/>
      <c r="N319" s="15"/>
      <c r="O319" s="15"/>
      <c r="P319" s="15"/>
      <c r="Q319" s="15"/>
      <c r="R319" s="15"/>
      <c r="S319" s="15"/>
    </row>
    <row r="320" spans="2:19" x14ac:dyDescent="0.3">
      <c r="B320" s="53">
        <v>2020</v>
      </c>
      <c r="C320" s="15" t="s">
        <v>482</v>
      </c>
      <c r="D320" s="15" t="s">
        <v>88</v>
      </c>
      <c r="E320" s="15">
        <v>2015</v>
      </c>
      <c r="F320" s="15" t="s">
        <v>82</v>
      </c>
      <c r="G320" s="15">
        <v>5</v>
      </c>
      <c r="H320" s="51">
        <v>353</v>
      </c>
      <c r="I320" s="50">
        <f t="shared" si="15"/>
        <v>0</v>
      </c>
      <c r="J320" s="50">
        <f t="shared" si="16"/>
        <v>0</v>
      </c>
      <c r="K320" s="50">
        <f t="shared" si="17"/>
        <v>353</v>
      </c>
      <c r="L320" s="15"/>
      <c r="M320" s="15"/>
      <c r="N320" s="15"/>
      <c r="O320" s="15"/>
      <c r="P320" s="15"/>
      <c r="Q320" s="15"/>
      <c r="R320" s="15"/>
      <c r="S320" s="15"/>
    </row>
    <row r="321" spans="2:19" x14ac:dyDescent="0.3">
      <c r="B321" s="53">
        <v>2020</v>
      </c>
      <c r="C321" s="15" t="s">
        <v>481</v>
      </c>
      <c r="D321" s="15" t="s">
        <v>88</v>
      </c>
      <c r="E321" s="15">
        <v>2017</v>
      </c>
      <c r="F321" s="15" t="s">
        <v>82</v>
      </c>
      <c r="G321" s="15">
        <v>5</v>
      </c>
      <c r="H321" s="51">
        <v>2295</v>
      </c>
      <c r="I321" s="50">
        <f t="shared" si="15"/>
        <v>0</v>
      </c>
      <c r="J321" s="50">
        <f t="shared" si="16"/>
        <v>0</v>
      </c>
      <c r="K321" s="50">
        <f t="shared" si="17"/>
        <v>2295</v>
      </c>
      <c r="L321" s="15"/>
      <c r="M321" s="15"/>
      <c r="N321" s="15"/>
      <c r="O321" s="15"/>
      <c r="P321" s="15"/>
      <c r="Q321" s="15"/>
      <c r="R321" s="15"/>
      <c r="S321" s="15"/>
    </row>
    <row r="322" spans="2:19" x14ac:dyDescent="0.3">
      <c r="B322" s="53">
        <v>2020</v>
      </c>
      <c r="C322" s="15" t="s">
        <v>480</v>
      </c>
      <c r="D322" s="15" t="s">
        <v>88</v>
      </c>
      <c r="E322" s="15">
        <v>2017</v>
      </c>
      <c r="F322" s="15" t="s">
        <v>82</v>
      </c>
      <c r="G322" s="15">
        <v>5</v>
      </c>
      <c r="H322" s="51">
        <v>436</v>
      </c>
      <c r="I322" s="50">
        <f t="shared" si="15"/>
        <v>0</v>
      </c>
      <c r="J322" s="50">
        <f t="shared" si="16"/>
        <v>0</v>
      </c>
      <c r="K322" s="50">
        <f t="shared" si="17"/>
        <v>436</v>
      </c>
      <c r="L322" s="15"/>
      <c r="M322" s="15"/>
      <c r="N322" s="15"/>
      <c r="O322" s="15"/>
      <c r="P322" s="15"/>
      <c r="Q322" s="15"/>
      <c r="R322" s="15"/>
      <c r="S322" s="15"/>
    </row>
    <row r="323" spans="2:19" x14ac:dyDescent="0.3">
      <c r="B323" s="53">
        <v>2020</v>
      </c>
      <c r="C323" s="15" t="s">
        <v>479</v>
      </c>
      <c r="D323" s="15" t="s">
        <v>478</v>
      </c>
      <c r="E323" s="15">
        <v>2018</v>
      </c>
      <c r="F323" s="15" t="s">
        <v>77</v>
      </c>
      <c r="G323" s="15">
        <v>5</v>
      </c>
      <c r="H323" s="51">
        <v>1240</v>
      </c>
      <c r="I323" s="50">
        <f t="shared" si="15"/>
        <v>0</v>
      </c>
      <c r="J323" s="50">
        <f t="shared" si="16"/>
        <v>0</v>
      </c>
      <c r="K323" s="50">
        <f t="shared" si="17"/>
        <v>1240</v>
      </c>
      <c r="L323" s="15"/>
      <c r="M323" s="15"/>
      <c r="N323" s="15"/>
      <c r="O323" s="15"/>
      <c r="P323" s="15"/>
      <c r="Q323" s="15"/>
      <c r="R323" s="15"/>
      <c r="S323" s="15"/>
    </row>
    <row r="324" spans="2:19" x14ac:dyDescent="0.3">
      <c r="B324" s="53">
        <v>2020</v>
      </c>
      <c r="C324" s="15" t="s">
        <v>477</v>
      </c>
      <c r="D324" s="15" t="s">
        <v>88</v>
      </c>
      <c r="E324" s="15">
        <v>2019</v>
      </c>
      <c r="F324" s="15" t="s">
        <v>307</v>
      </c>
      <c r="G324" s="15">
        <v>5</v>
      </c>
      <c r="H324" s="51">
        <v>163</v>
      </c>
      <c r="I324" s="50">
        <f t="shared" si="15"/>
        <v>0</v>
      </c>
      <c r="J324" s="50">
        <f t="shared" si="16"/>
        <v>0</v>
      </c>
      <c r="K324" s="50">
        <f t="shared" si="17"/>
        <v>163</v>
      </c>
      <c r="L324" s="15"/>
      <c r="M324" s="15"/>
      <c r="N324" s="15"/>
      <c r="O324" s="15"/>
      <c r="P324" s="15"/>
      <c r="Q324" s="15"/>
      <c r="R324" s="15"/>
      <c r="S324" s="15"/>
    </row>
    <row r="325" spans="2:19" x14ac:dyDescent="0.3">
      <c r="B325" s="53">
        <v>2020</v>
      </c>
      <c r="C325" s="15" t="s">
        <v>476</v>
      </c>
      <c r="D325" s="15" t="s">
        <v>88</v>
      </c>
      <c r="E325" s="15">
        <v>2013</v>
      </c>
      <c r="F325" s="15" t="s">
        <v>117</v>
      </c>
      <c r="G325" s="15">
        <v>5</v>
      </c>
      <c r="H325" s="51">
        <v>0</v>
      </c>
      <c r="I325" s="50">
        <f t="shared" si="15"/>
        <v>0</v>
      </c>
      <c r="J325" s="50">
        <f t="shared" si="16"/>
        <v>0</v>
      </c>
      <c r="K325" s="50">
        <f t="shared" si="17"/>
        <v>0</v>
      </c>
      <c r="L325" s="15"/>
      <c r="M325" s="15"/>
      <c r="N325" s="15"/>
      <c r="O325" s="15"/>
      <c r="P325" s="15"/>
      <c r="Q325" s="15"/>
      <c r="R325" s="15"/>
      <c r="S325" s="15"/>
    </row>
    <row r="326" spans="2:19" x14ac:dyDescent="0.3">
      <c r="B326" s="53">
        <v>2020</v>
      </c>
      <c r="C326" s="15" t="s">
        <v>475</v>
      </c>
      <c r="D326" s="15" t="s">
        <v>88</v>
      </c>
      <c r="E326" s="15">
        <v>2018</v>
      </c>
      <c r="F326" s="15" t="s">
        <v>101</v>
      </c>
      <c r="G326" s="15">
        <v>4</v>
      </c>
      <c r="H326" s="51">
        <v>810</v>
      </c>
      <c r="I326" s="50">
        <f t="shared" si="15"/>
        <v>0</v>
      </c>
      <c r="J326" s="50">
        <f t="shared" si="16"/>
        <v>810</v>
      </c>
      <c r="K326" s="50">
        <f t="shared" si="17"/>
        <v>0</v>
      </c>
      <c r="L326" s="15"/>
      <c r="M326" s="15"/>
      <c r="N326" s="15"/>
      <c r="O326" s="15"/>
      <c r="P326" s="15"/>
      <c r="Q326" s="15"/>
      <c r="R326" s="15"/>
      <c r="S326" s="15"/>
    </row>
    <row r="327" spans="2:19" x14ac:dyDescent="0.3">
      <c r="B327" s="53">
        <v>2020</v>
      </c>
      <c r="C327" s="15" t="s">
        <v>474</v>
      </c>
      <c r="D327" s="15" t="s">
        <v>88</v>
      </c>
      <c r="E327" s="15">
        <v>2014</v>
      </c>
      <c r="F327" s="15" t="s">
        <v>94</v>
      </c>
      <c r="G327" s="15">
        <v>4</v>
      </c>
      <c r="H327" s="51">
        <v>277</v>
      </c>
      <c r="I327" s="50">
        <f t="shared" si="15"/>
        <v>0</v>
      </c>
      <c r="J327" s="50">
        <f t="shared" si="16"/>
        <v>277</v>
      </c>
      <c r="K327" s="50">
        <f t="shared" si="17"/>
        <v>0</v>
      </c>
      <c r="L327" s="15"/>
      <c r="M327" s="15"/>
      <c r="N327" s="15"/>
      <c r="O327" s="15"/>
      <c r="P327" s="15"/>
      <c r="Q327" s="15"/>
      <c r="R327" s="15"/>
      <c r="S327" s="15"/>
    </row>
    <row r="328" spans="2:19" x14ac:dyDescent="0.3">
      <c r="B328" s="53">
        <v>2020</v>
      </c>
      <c r="C328" s="15" t="s">
        <v>473</v>
      </c>
      <c r="D328" s="15" t="s">
        <v>88</v>
      </c>
      <c r="E328" s="15">
        <v>2017</v>
      </c>
      <c r="F328" s="15" t="s">
        <v>94</v>
      </c>
      <c r="G328" s="15">
        <v>4</v>
      </c>
      <c r="H328" s="51">
        <v>1360</v>
      </c>
      <c r="I328" s="50">
        <f t="shared" si="15"/>
        <v>0</v>
      </c>
      <c r="J328" s="50">
        <f t="shared" si="16"/>
        <v>1360</v>
      </c>
      <c r="K328" s="50">
        <f t="shared" si="17"/>
        <v>0</v>
      </c>
      <c r="L328" s="15"/>
      <c r="M328" s="15"/>
      <c r="N328" s="15"/>
      <c r="O328" s="15"/>
      <c r="P328" s="15"/>
      <c r="Q328" s="15"/>
      <c r="R328" s="15"/>
      <c r="S328" s="15"/>
    </row>
    <row r="329" spans="2:19" x14ac:dyDescent="0.3">
      <c r="B329" s="53">
        <v>2020</v>
      </c>
      <c r="C329" s="15" t="s">
        <v>472</v>
      </c>
      <c r="D329" s="15" t="s">
        <v>88</v>
      </c>
      <c r="E329" s="15">
        <v>2017</v>
      </c>
      <c r="F329" s="15" t="s">
        <v>101</v>
      </c>
      <c r="G329" s="15">
        <v>5</v>
      </c>
      <c r="H329" s="51">
        <v>832</v>
      </c>
      <c r="I329" s="50">
        <f t="shared" si="15"/>
        <v>0</v>
      </c>
      <c r="J329" s="50">
        <f t="shared" si="16"/>
        <v>0</v>
      </c>
      <c r="K329" s="50">
        <f t="shared" si="17"/>
        <v>832</v>
      </c>
      <c r="L329" s="15"/>
      <c r="M329" s="15"/>
      <c r="N329" s="15"/>
      <c r="O329" s="15"/>
      <c r="P329" s="15"/>
      <c r="Q329" s="15"/>
      <c r="R329" s="15"/>
      <c r="S329" s="15"/>
    </row>
    <row r="330" spans="2:19" x14ac:dyDescent="0.3">
      <c r="B330" s="53">
        <v>2020</v>
      </c>
      <c r="C330" s="15" t="s">
        <v>471</v>
      </c>
      <c r="D330" s="15" t="s">
        <v>470</v>
      </c>
      <c r="E330" s="15">
        <v>2021</v>
      </c>
      <c r="F330" s="15" t="s">
        <v>117</v>
      </c>
      <c r="G330" s="15">
        <v>4</v>
      </c>
      <c r="H330" s="51">
        <v>880</v>
      </c>
      <c r="I330" s="50">
        <f t="shared" si="15"/>
        <v>0</v>
      </c>
      <c r="J330" s="50">
        <f t="shared" si="16"/>
        <v>880</v>
      </c>
      <c r="K330" s="50">
        <f t="shared" si="17"/>
        <v>0</v>
      </c>
      <c r="L330" s="15"/>
      <c r="M330" s="15"/>
      <c r="N330" s="15"/>
      <c r="O330" s="15"/>
      <c r="P330" s="15"/>
      <c r="Q330" s="15"/>
      <c r="R330" s="15"/>
      <c r="S330" s="15"/>
    </row>
    <row r="331" spans="2:19" x14ac:dyDescent="0.3">
      <c r="B331" s="53">
        <v>2020</v>
      </c>
      <c r="C331" s="15" t="s">
        <v>469</v>
      </c>
      <c r="D331" s="15" t="s">
        <v>468</v>
      </c>
      <c r="E331" s="15">
        <v>2014</v>
      </c>
      <c r="F331" s="15" t="s">
        <v>117</v>
      </c>
      <c r="G331" s="15">
        <v>4</v>
      </c>
      <c r="H331" s="51">
        <v>220</v>
      </c>
      <c r="I331" s="50">
        <f t="shared" si="15"/>
        <v>0</v>
      </c>
      <c r="J331" s="50">
        <f t="shared" si="16"/>
        <v>220</v>
      </c>
      <c r="K331" s="50">
        <f t="shared" si="17"/>
        <v>0</v>
      </c>
      <c r="L331" s="15"/>
      <c r="M331" s="15"/>
      <c r="N331" s="15"/>
      <c r="O331" s="15"/>
      <c r="P331" s="15"/>
      <c r="Q331" s="15"/>
      <c r="R331" s="15"/>
      <c r="S331" s="15"/>
    </row>
    <row r="332" spans="2:19" x14ac:dyDescent="0.3">
      <c r="B332" s="53">
        <v>2020</v>
      </c>
      <c r="C332" s="15" t="s">
        <v>467</v>
      </c>
      <c r="D332" s="15" t="s">
        <v>88</v>
      </c>
      <c r="E332" s="15">
        <v>2013</v>
      </c>
      <c r="F332" s="15" t="s">
        <v>101</v>
      </c>
      <c r="G332" s="15">
        <v>5</v>
      </c>
      <c r="H332" s="51">
        <v>0</v>
      </c>
      <c r="I332" s="50">
        <f t="shared" si="15"/>
        <v>0</v>
      </c>
      <c r="J332" s="50">
        <f t="shared" si="16"/>
        <v>0</v>
      </c>
      <c r="K332" s="50">
        <f t="shared" si="17"/>
        <v>0</v>
      </c>
      <c r="L332" s="15"/>
      <c r="M332" s="15"/>
      <c r="N332" s="15"/>
      <c r="O332" s="15"/>
      <c r="P332" s="15"/>
      <c r="Q332" s="15"/>
      <c r="R332" s="15"/>
      <c r="S332" s="15"/>
    </row>
    <row r="333" spans="2:19" x14ac:dyDescent="0.3">
      <c r="B333" s="53">
        <v>2020</v>
      </c>
      <c r="C333" s="15" t="s">
        <v>466</v>
      </c>
      <c r="D333" s="15" t="s">
        <v>465</v>
      </c>
      <c r="E333" s="15">
        <v>2019</v>
      </c>
      <c r="F333" s="15" t="s">
        <v>82</v>
      </c>
      <c r="G333" s="15">
        <v>5</v>
      </c>
      <c r="H333" s="51">
        <v>1283</v>
      </c>
      <c r="I333" s="50">
        <f t="shared" si="15"/>
        <v>0</v>
      </c>
      <c r="J333" s="50">
        <f t="shared" si="16"/>
        <v>0</v>
      </c>
      <c r="K333" s="50">
        <f t="shared" si="17"/>
        <v>1283</v>
      </c>
      <c r="L333" s="15"/>
      <c r="M333" s="15"/>
      <c r="N333" s="15"/>
      <c r="O333" s="15"/>
      <c r="P333" s="15"/>
      <c r="Q333" s="15"/>
      <c r="R333" s="15"/>
      <c r="S333" s="15"/>
    </row>
    <row r="334" spans="2:19" x14ac:dyDescent="0.3">
      <c r="B334" s="53">
        <v>2020</v>
      </c>
      <c r="C334" s="15" t="s">
        <v>464</v>
      </c>
      <c r="D334" s="15" t="s">
        <v>463</v>
      </c>
      <c r="E334" s="15">
        <v>2014</v>
      </c>
      <c r="F334" s="15" t="s">
        <v>117</v>
      </c>
      <c r="G334" s="15">
        <v>3</v>
      </c>
      <c r="H334" s="51">
        <v>2</v>
      </c>
      <c r="I334" s="50">
        <f t="shared" si="15"/>
        <v>2</v>
      </c>
      <c r="J334" s="50">
        <f t="shared" si="16"/>
        <v>0</v>
      </c>
      <c r="K334" s="50">
        <f t="shared" si="17"/>
        <v>0</v>
      </c>
      <c r="L334" s="15"/>
      <c r="M334" s="15"/>
      <c r="N334" s="15"/>
      <c r="O334" s="15"/>
      <c r="P334" s="15"/>
      <c r="Q334" s="15"/>
      <c r="R334" s="15"/>
      <c r="S334" s="15"/>
    </row>
    <row r="335" spans="2:19" x14ac:dyDescent="0.3">
      <c r="B335" s="53">
        <v>2020</v>
      </c>
      <c r="C335" s="15" t="s">
        <v>462</v>
      </c>
      <c r="D335" s="15" t="s">
        <v>461</v>
      </c>
      <c r="E335" s="15">
        <v>2017</v>
      </c>
      <c r="F335" s="15" t="s">
        <v>117</v>
      </c>
      <c r="G335" s="15">
        <v>3</v>
      </c>
      <c r="H335" s="51">
        <v>0</v>
      </c>
      <c r="I335" s="50">
        <f t="shared" si="15"/>
        <v>0</v>
      </c>
      <c r="J335" s="50">
        <f t="shared" si="16"/>
        <v>0</v>
      </c>
      <c r="K335" s="50">
        <f t="shared" si="17"/>
        <v>0</v>
      </c>
      <c r="L335" s="15"/>
      <c r="M335" s="15"/>
      <c r="N335" s="15"/>
      <c r="O335" s="15"/>
      <c r="P335" s="15"/>
      <c r="Q335" s="15"/>
      <c r="R335" s="15"/>
      <c r="S335" s="15"/>
    </row>
    <row r="336" spans="2:19" x14ac:dyDescent="0.3">
      <c r="B336" s="53">
        <v>2020</v>
      </c>
      <c r="C336" s="15" t="s">
        <v>460</v>
      </c>
      <c r="D336" s="15" t="s">
        <v>88</v>
      </c>
      <c r="E336" s="15">
        <v>2015</v>
      </c>
      <c r="F336" s="15" t="s">
        <v>133</v>
      </c>
      <c r="G336" s="15">
        <v>5</v>
      </c>
      <c r="H336" s="51">
        <v>255</v>
      </c>
      <c r="I336" s="50">
        <f t="shared" si="15"/>
        <v>0</v>
      </c>
      <c r="J336" s="50">
        <f t="shared" si="16"/>
        <v>0</v>
      </c>
      <c r="K336" s="50">
        <f t="shared" si="17"/>
        <v>255</v>
      </c>
      <c r="L336" s="15"/>
      <c r="M336" s="15"/>
      <c r="N336" s="15"/>
      <c r="O336" s="15"/>
      <c r="P336" s="15"/>
      <c r="Q336" s="15"/>
      <c r="R336" s="15"/>
      <c r="S336" s="15"/>
    </row>
    <row r="337" spans="2:19" x14ac:dyDescent="0.3">
      <c r="B337" s="53">
        <v>2020</v>
      </c>
      <c r="C337" s="15" t="s">
        <v>459</v>
      </c>
      <c r="D337" s="15" t="s">
        <v>458</v>
      </c>
      <c r="E337" s="15">
        <v>2021</v>
      </c>
      <c r="F337" s="15" t="s">
        <v>82</v>
      </c>
      <c r="G337" s="15">
        <v>5</v>
      </c>
      <c r="H337" s="51">
        <v>148</v>
      </c>
      <c r="I337" s="50">
        <f t="shared" si="15"/>
        <v>0</v>
      </c>
      <c r="J337" s="50">
        <f t="shared" si="16"/>
        <v>0</v>
      </c>
      <c r="K337" s="50">
        <f t="shared" si="17"/>
        <v>148</v>
      </c>
      <c r="L337" s="15"/>
      <c r="M337" s="15"/>
      <c r="N337" s="15"/>
      <c r="O337" s="15"/>
      <c r="P337" s="15"/>
      <c r="Q337" s="15"/>
      <c r="R337" s="15"/>
      <c r="S337" s="15"/>
    </row>
    <row r="338" spans="2:19" x14ac:dyDescent="0.3">
      <c r="B338" s="53">
        <v>2020</v>
      </c>
      <c r="C338" s="15" t="s">
        <v>457</v>
      </c>
      <c r="D338" s="15" t="s">
        <v>456</v>
      </c>
      <c r="E338" s="15">
        <v>2017</v>
      </c>
      <c r="F338" s="15" t="s">
        <v>82</v>
      </c>
      <c r="G338" s="15">
        <v>3</v>
      </c>
      <c r="H338" s="51">
        <v>2147</v>
      </c>
      <c r="I338" s="50">
        <f t="shared" si="15"/>
        <v>2147</v>
      </c>
      <c r="J338" s="50">
        <f t="shared" si="16"/>
        <v>0</v>
      </c>
      <c r="K338" s="50">
        <f t="shared" si="17"/>
        <v>0</v>
      </c>
      <c r="L338" s="15"/>
      <c r="M338" s="15"/>
      <c r="N338" s="15"/>
      <c r="O338" s="15"/>
      <c r="P338" s="15"/>
      <c r="Q338" s="15"/>
      <c r="R338" s="15"/>
      <c r="S338" s="15"/>
    </row>
    <row r="339" spans="2:19" x14ac:dyDescent="0.3">
      <c r="B339" s="53">
        <v>2020</v>
      </c>
      <c r="C339" s="15" t="s">
        <v>455</v>
      </c>
      <c r="D339" s="15" t="s">
        <v>454</v>
      </c>
      <c r="E339" s="15">
        <v>2014</v>
      </c>
      <c r="F339" s="15" t="s">
        <v>101</v>
      </c>
      <c r="G339" s="15">
        <v>3</v>
      </c>
      <c r="H339" s="51">
        <v>839</v>
      </c>
      <c r="I339" s="50">
        <f t="shared" si="15"/>
        <v>839</v>
      </c>
      <c r="J339" s="50">
        <f t="shared" si="16"/>
        <v>0</v>
      </c>
      <c r="K339" s="50">
        <f t="shared" si="17"/>
        <v>0</v>
      </c>
      <c r="L339" s="15"/>
      <c r="M339" s="15"/>
      <c r="N339" s="15"/>
      <c r="O339" s="15"/>
      <c r="P339" s="15"/>
      <c r="Q339" s="15"/>
      <c r="R339" s="15"/>
      <c r="S339" s="15"/>
    </row>
    <row r="340" spans="2:19" x14ac:dyDescent="0.3">
      <c r="B340" s="53">
        <v>2020</v>
      </c>
      <c r="C340" s="15" t="s">
        <v>453</v>
      </c>
      <c r="D340" s="15" t="s">
        <v>88</v>
      </c>
      <c r="E340" s="15">
        <v>2013</v>
      </c>
      <c r="F340" s="15" t="s">
        <v>94</v>
      </c>
      <c r="G340" s="15">
        <v>4</v>
      </c>
      <c r="H340" s="51">
        <v>0</v>
      </c>
      <c r="I340" s="50">
        <f t="shared" si="15"/>
        <v>0</v>
      </c>
      <c r="J340" s="50">
        <f t="shared" si="16"/>
        <v>0</v>
      </c>
      <c r="K340" s="50">
        <f t="shared" si="17"/>
        <v>0</v>
      </c>
      <c r="L340" s="15"/>
      <c r="M340" s="15"/>
      <c r="N340" s="15"/>
      <c r="O340" s="15"/>
      <c r="P340" s="15"/>
      <c r="Q340" s="15"/>
      <c r="R340" s="15"/>
      <c r="S340" s="15"/>
    </row>
    <row r="341" spans="2:19" x14ac:dyDescent="0.3">
      <c r="B341" s="53">
        <v>2020</v>
      </c>
      <c r="C341" s="15" t="s">
        <v>453</v>
      </c>
      <c r="D341" s="15" t="s">
        <v>88</v>
      </c>
      <c r="E341" s="15">
        <v>2021</v>
      </c>
      <c r="F341" s="15" t="s">
        <v>94</v>
      </c>
      <c r="G341" s="15">
        <v>2</v>
      </c>
      <c r="H341" s="51">
        <v>2591</v>
      </c>
      <c r="I341" s="50">
        <f t="shared" si="15"/>
        <v>2591</v>
      </c>
      <c r="J341" s="50">
        <f t="shared" si="16"/>
        <v>0</v>
      </c>
      <c r="K341" s="50">
        <f t="shared" si="17"/>
        <v>0</v>
      </c>
      <c r="L341" s="15"/>
      <c r="M341" s="15"/>
      <c r="N341" s="15"/>
      <c r="O341" s="15"/>
      <c r="P341" s="15"/>
      <c r="Q341" s="15"/>
      <c r="R341" s="15"/>
      <c r="S341" s="15"/>
    </row>
    <row r="342" spans="2:19" x14ac:dyDescent="0.3">
      <c r="B342" s="53">
        <v>2020</v>
      </c>
      <c r="C342" s="15" t="s">
        <v>452</v>
      </c>
      <c r="D342" s="15" t="s">
        <v>451</v>
      </c>
      <c r="E342" s="15">
        <v>2021</v>
      </c>
      <c r="F342" s="15" t="s">
        <v>94</v>
      </c>
      <c r="G342" s="15">
        <v>2</v>
      </c>
      <c r="H342" s="51">
        <v>0</v>
      </c>
      <c r="I342" s="50">
        <f t="shared" si="15"/>
        <v>0</v>
      </c>
      <c r="J342" s="50">
        <f t="shared" si="16"/>
        <v>0</v>
      </c>
      <c r="K342" s="50">
        <f t="shared" si="17"/>
        <v>0</v>
      </c>
      <c r="L342" s="15"/>
      <c r="M342" s="15"/>
      <c r="N342" s="15"/>
      <c r="O342" s="15"/>
      <c r="P342" s="15"/>
      <c r="Q342" s="15"/>
      <c r="R342" s="15"/>
      <c r="S342" s="15"/>
    </row>
    <row r="343" spans="2:19" x14ac:dyDescent="0.3">
      <c r="B343" s="53">
        <v>2020</v>
      </c>
      <c r="C343" s="15" t="s">
        <v>450</v>
      </c>
      <c r="D343" s="15" t="s">
        <v>449</v>
      </c>
      <c r="E343" s="15">
        <v>2017</v>
      </c>
      <c r="F343" s="15" t="s">
        <v>94</v>
      </c>
      <c r="G343" s="15">
        <v>3</v>
      </c>
      <c r="H343" s="51">
        <v>0</v>
      </c>
      <c r="I343" s="50">
        <f t="shared" si="15"/>
        <v>0</v>
      </c>
      <c r="J343" s="50">
        <f t="shared" si="16"/>
        <v>0</v>
      </c>
      <c r="K343" s="50">
        <f t="shared" si="17"/>
        <v>0</v>
      </c>
      <c r="L343" s="15"/>
      <c r="M343" s="15"/>
      <c r="N343" s="15"/>
      <c r="O343" s="15"/>
      <c r="P343" s="15"/>
      <c r="Q343" s="15"/>
      <c r="R343" s="15"/>
      <c r="S343" s="15"/>
    </row>
    <row r="344" spans="2:19" x14ac:dyDescent="0.3">
      <c r="B344" s="53">
        <v>2020</v>
      </c>
      <c r="C344" s="15" t="s">
        <v>448</v>
      </c>
      <c r="D344" s="15" t="s">
        <v>447</v>
      </c>
      <c r="E344" s="15">
        <v>2019</v>
      </c>
      <c r="F344" s="15" t="s">
        <v>82</v>
      </c>
      <c r="G344" s="15">
        <v>4</v>
      </c>
      <c r="H344" s="51">
        <v>81</v>
      </c>
      <c r="I344" s="50">
        <f t="shared" si="15"/>
        <v>0</v>
      </c>
      <c r="J344" s="50">
        <f t="shared" si="16"/>
        <v>81</v>
      </c>
      <c r="K344" s="50">
        <f t="shared" si="17"/>
        <v>0</v>
      </c>
      <c r="L344" s="15"/>
      <c r="M344" s="15"/>
      <c r="N344" s="15"/>
      <c r="O344" s="15"/>
      <c r="P344" s="15"/>
      <c r="Q344" s="15"/>
      <c r="R344" s="15"/>
      <c r="S344" s="15"/>
    </row>
    <row r="345" spans="2:19" x14ac:dyDescent="0.3">
      <c r="B345" s="53">
        <v>2020</v>
      </c>
      <c r="C345" s="15" t="s">
        <v>446</v>
      </c>
      <c r="D345" s="15" t="s">
        <v>88</v>
      </c>
      <c r="E345" s="15">
        <v>2017</v>
      </c>
      <c r="F345" s="15" t="s">
        <v>82</v>
      </c>
      <c r="G345" s="15">
        <v>5</v>
      </c>
      <c r="H345" s="51">
        <v>174</v>
      </c>
      <c r="I345" s="50">
        <f t="shared" si="15"/>
        <v>0</v>
      </c>
      <c r="J345" s="50">
        <f t="shared" si="16"/>
        <v>0</v>
      </c>
      <c r="K345" s="50">
        <f t="shared" si="17"/>
        <v>174</v>
      </c>
      <c r="L345" s="15"/>
      <c r="M345" s="15"/>
      <c r="N345" s="15"/>
      <c r="O345" s="15"/>
      <c r="P345" s="15"/>
      <c r="Q345" s="15"/>
      <c r="R345" s="15"/>
      <c r="S345" s="15"/>
    </row>
    <row r="346" spans="2:19" x14ac:dyDescent="0.3">
      <c r="B346" s="53">
        <v>2020</v>
      </c>
      <c r="C346" s="15" t="s">
        <v>445</v>
      </c>
      <c r="D346" s="15" t="s">
        <v>444</v>
      </c>
      <c r="E346" s="15">
        <v>2017</v>
      </c>
      <c r="F346" s="15" t="s">
        <v>94</v>
      </c>
      <c r="G346" s="15">
        <v>3</v>
      </c>
      <c r="H346" s="51">
        <v>3278</v>
      </c>
      <c r="I346" s="50">
        <f t="shared" si="15"/>
        <v>3278</v>
      </c>
      <c r="J346" s="50">
        <f t="shared" si="16"/>
        <v>0</v>
      </c>
      <c r="K346" s="50">
        <f t="shared" si="17"/>
        <v>0</v>
      </c>
      <c r="L346" s="15"/>
      <c r="M346" s="15"/>
      <c r="N346" s="15"/>
      <c r="O346" s="15"/>
      <c r="P346" s="15"/>
      <c r="Q346" s="15"/>
      <c r="R346" s="15"/>
      <c r="S346" s="15"/>
    </row>
    <row r="347" spans="2:19" x14ac:dyDescent="0.3">
      <c r="B347" s="53">
        <v>2020</v>
      </c>
      <c r="C347" s="15" t="s">
        <v>443</v>
      </c>
      <c r="D347" s="15" t="s">
        <v>88</v>
      </c>
      <c r="E347" s="15">
        <v>2015</v>
      </c>
      <c r="F347" s="15" t="s">
        <v>101</v>
      </c>
      <c r="G347" s="15">
        <v>4</v>
      </c>
      <c r="H347" s="51">
        <v>1144</v>
      </c>
      <c r="I347" s="50">
        <f t="shared" si="15"/>
        <v>0</v>
      </c>
      <c r="J347" s="50">
        <f t="shared" si="16"/>
        <v>1144</v>
      </c>
      <c r="K347" s="50">
        <f t="shared" si="17"/>
        <v>0</v>
      </c>
      <c r="L347" s="15"/>
      <c r="M347" s="15"/>
      <c r="N347" s="15"/>
      <c r="O347" s="15"/>
      <c r="P347" s="15"/>
      <c r="Q347" s="15"/>
      <c r="R347" s="15"/>
      <c r="S347" s="15"/>
    </row>
    <row r="348" spans="2:19" x14ac:dyDescent="0.3">
      <c r="B348" s="53">
        <v>2020</v>
      </c>
      <c r="C348" s="15" t="s">
        <v>442</v>
      </c>
      <c r="D348" s="15" t="s">
        <v>441</v>
      </c>
      <c r="E348" s="15">
        <v>2017</v>
      </c>
      <c r="F348" s="15" t="s">
        <v>101</v>
      </c>
      <c r="G348" s="15">
        <v>3</v>
      </c>
      <c r="H348" s="51">
        <v>10</v>
      </c>
      <c r="I348" s="50">
        <f t="shared" si="15"/>
        <v>10</v>
      </c>
      <c r="J348" s="50">
        <f t="shared" si="16"/>
        <v>0</v>
      </c>
      <c r="K348" s="50">
        <f t="shared" si="17"/>
        <v>0</v>
      </c>
      <c r="L348" s="15"/>
      <c r="M348" s="15"/>
      <c r="N348" s="15"/>
      <c r="O348" s="15"/>
      <c r="P348" s="15"/>
      <c r="Q348" s="15"/>
      <c r="R348" s="15"/>
      <c r="S348" s="15"/>
    </row>
    <row r="349" spans="2:19" x14ac:dyDescent="0.3">
      <c r="B349" s="53">
        <v>2020</v>
      </c>
      <c r="C349" s="15" t="s">
        <v>440</v>
      </c>
      <c r="D349" s="15" t="s">
        <v>438</v>
      </c>
      <c r="E349" s="15">
        <v>2018</v>
      </c>
      <c r="F349" s="15" t="s">
        <v>94</v>
      </c>
      <c r="G349" s="15">
        <v>0</v>
      </c>
      <c r="H349" s="51">
        <v>2015</v>
      </c>
      <c r="I349" s="50">
        <f t="shared" si="15"/>
        <v>2015</v>
      </c>
      <c r="J349" s="50">
        <f t="shared" si="16"/>
        <v>0</v>
      </c>
      <c r="K349" s="50">
        <f t="shared" si="17"/>
        <v>0</v>
      </c>
      <c r="L349" s="15"/>
      <c r="M349" s="15"/>
      <c r="N349" s="15"/>
      <c r="O349" s="15"/>
      <c r="P349" s="15"/>
      <c r="Q349" s="15"/>
      <c r="R349" s="15"/>
      <c r="S349" s="15"/>
    </row>
    <row r="350" spans="2:19" x14ac:dyDescent="0.3">
      <c r="B350" s="53">
        <v>2020</v>
      </c>
      <c r="C350" s="15" t="s">
        <v>439</v>
      </c>
      <c r="D350" s="15" t="s">
        <v>438</v>
      </c>
      <c r="E350" s="15">
        <v>2015</v>
      </c>
      <c r="F350" s="15" t="s">
        <v>82</v>
      </c>
      <c r="G350" s="15">
        <v>3</v>
      </c>
      <c r="H350" s="51">
        <v>0</v>
      </c>
      <c r="I350" s="50">
        <f t="shared" si="15"/>
        <v>0</v>
      </c>
      <c r="J350" s="50">
        <f t="shared" si="16"/>
        <v>0</v>
      </c>
      <c r="K350" s="50">
        <f t="shared" si="17"/>
        <v>0</v>
      </c>
      <c r="L350" s="15"/>
      <c r="M350" s="15"/>
      <c r="N350" s="15"/>
      <c r="O350" s="15"/>
      <c r="P350" s="15"/>
      <c r="Q350" s="15"/>
      <c r="R350" s="15"/>
      <c r="S350" s="15"/>
    </row>
    <row r="351" spans="2:19" x14ac:dyDescent="0.3">
      <c r="B351" s="53">
        <v>2020</v>
      </c>
      <c r="C351" s="15" t="s">
        <v>437</v>
      </c>
      <c r="D351" s="15" t="s">
        <v>436</v>
      </c>
      <c r="E351" s="15">
        <v>2017</v>
      </c>
      <c r="F351" s="15" t="s">
        <v>117</v>
      </c>
      <c r="G351" s="15">
        <v>0</v>
      </c>
      <c r="H351" s="51">
        <v>0</v>
      </c>
      <c r="I351" s="50">
        <f t="shared" si="15"/>
        <v>0</v>
      </c>
      <c r="J351" s="50">
        <f t="shared" si="16"/>
        <v>0</v>
      </c>
      <c r="K351" s="50">
        <f t="shared" si="17"/>
        <v>0</v>
      </c>
      <c r="L351" s="15"/>
      <c r="M351" s="15"/>
      <c r="N351" s="15"/>
      <c r="O351" s="15"/>
      <c r="P351" s="15"/>
      <c r="Q351" s="15"/>
      <c r="R351" s="15"/>
      <c r="S351" s="15"/>
    </row>
    <row r="352" spans="2:19" x14ac:dyDescent="0.3">
      <c r="B352" s="53">
        <v>2020</v>
      </c>
      <c r="C352" s="15" t="s">
        <v>435</v>
      </c>
      <c r="D352" s="15" t="s">
        <v>434</v>
      </c>
      <c r="E352" s="15">
        <v>2016</v>
      </c>
      <c r="F352" s="15" t="s">
        <v>117</v>
      </c>
      <c r="G352" s="15">
        <v>4</v>
      </c>
      <c r="H352" s="51">
        <v>1523</v>
      </c>
      <c r="I352" s="50">
        <f t="shared" si="15"/>
        <v>0</v>
      </c>
      <c r="J352" s="50">
        <f t="shared" si="16"/>
        <v>1523</v>
      </c>
      <c r="K352" s="50">
        <f t="shared" si="17"/>
        <v>0</v>
      </c>
      <c r="L352" s="15"/>
      <c r="M352" s="15"/>
      <c r="N352" s="15"/>
      <c r="O352" s="15"/>
      <c r="P352" s="15"/>
      <c r="Q352" s="15"/>
      <c r="R352" s="15"/>
      <c r="S352" s="15"/>
    </row>
    <row r="353" spans="2:19" x14ac:dyDescent="0.3">
      <c r="B353" s="53">
        <v>2020</v>
      </c>
      <c r="C353" s="15" t="s">
        <v>433</v>
      </c>
      <c r="D353" s="15" t="s">
        <v>88</v>
      </c>
      <c r="E353" s="15">
        <v>2017</v>
      </c>
      <c r="F353" s="15" t="s">
        <v>101</v>
      </c>
      <c r="G353" s="15">
        <v>3</v>
      </c>
      <c r="H353" s="51">
        <v>0</v>
      </c>
      <c r="I353" s="50">
        <f t="shared" si="15"/>
        <v>0</v>
      </c>
      <c r="J353" s="50">
        <f t="shared" si="16"/>
        <v>0</v>
      </c>
      <c r="K353" s="50">
        <f t="shared" si="17"/>
        <v>0</v>
      </c>
      <c r="L353" s="15"/>
      <c r="M353" s="15"/>
      <c r="N353" s="15"/>
      <c r="O353" s="15"/>
      <c r="P353" s="15"/>
      <c r="Q353" s="15"/>
      <c r="R353" s="15"/>
      <c r="S353" s="15"/>
    </row>
    <row r="354" spans="2:19" x14ac:dyDescent="0.3">
      <c r="B354" s="53">
        <v>2020</v>
      </c>
      <c r="C354" s="15" t="s">
        <v>432</v>
      </c>
      <c r="D354" s="15" t="s">
        <v>88</v>
      </c>
      <c r="E354" s="15">
        <v>2013</v>
      </c>
      <c r="F354" s="15" t="s">
        <v>117</v>
      </c>
      <c r="G354" s="15">
        <v>4</v>
      </c>
      <c r="H354" s="51">
        <v>828</v>
      </c>
      <c r="I354" s="50">
        <f t="shared" si="15"/>
        <v>0</v>
      </c>
      <c r="J354" s="50">
        <f t="shared" si="16"/>
        <v>828</v>
      </c>
      <c r="K354" s="50">
        <f t="shared" si="17"/>
        <v>0</v>
      </c>
      <c r="L354" s="15"/>
      <c r="M354" s="15"/>
      <c r="N354" s="15"/>
      <c r="O354" s="15"/>
      <c r="P354" s="15"/>
      <c r="Q354" s="15"/>
      <c r="R354" s="15"/>
      <c r="S354" s="15"/>
    </row>
    <row r="355" spans="2:19" x14ac:dyDescent="0.3">
      <c r="B355" s="53">
        <v>2020</v>
      </c>
      <c r="C355" s="15" t="s">
        <v>431</v>
      </c>
      <c r="D355" s="15" t="s">
        <v>430</v>
      </c>
      <c r="E355" s="15">
        <v>2016</v>
      </c>
      <c r="F355" s="15" t="s">
        <v>77</v>
      </c>
      <c r="G355" s="15">
        <v>5</v>
      </c>
      <c r="H355" s="51">
        <v>87</v>
      </c>
      <c r="I355" s="50">
        <f t="shared" si="15"/>
        <v>0</v>
      </c>
      <c r="J355" s="50">
        <f t="shared" si="16"/>
        <v>0</v>
      </c>
      <c r="K355" s="50">
        <f t="shared" si="17"/>
        <v>87</v>
      </c>
      <c r="L355" s="15"/>
      <c r="M355" s="15"/>
      <c r="N355" s="15"/>
      <c r="O355" s="15"/>
      <c r="P355" s="15"/>
      <c r="Q355" s="15"/>
      <c r="R355" s="15"/>
      <c r="S355" s="15"/>
    </row>
    <row r="356" spans="2:19" x14ac:dyDescent="0.3">
      <c r="B356" s="53">
        <v>2020</v>
      </c>
      <c r="C356" s="15" t="s">
        <v>429</v>
      </c>
      <c r="D356" s="15" t="s">
        <v>88</v>
      </c>
      <c r="E356" s="15">
        <v>2019</v>
      </c>
      <c r="F356" s="15" t="s">
        <v>77</v>
      </c>
      <c r="G356" s="15">
        <v>5</v>
      </c>
      <c r="H356" s="51">
        <v>47</v>
      </c>
      <c r="I356" s="50">
        <f t="shared" si="15"/>
        <v>0</v>
      </c>
      <c r="J356" s="50">
        <f t="shared" si="16"/>
        <v>0</v>
      </c>
      <c r="K356" s="50">
        <f t="shared" si="17"/>
        <v>47</v>
      </c>
      <c r="L356" s="15"/>
      <c r="M356" s="15"/>
      <c r="N356" s="15"/>
      <c r="O356" s="15"/>
      <c r="P356" s="15"/>
      <c r="Q356" s="15"/>
      <c r="R356" s="15"/>
      <c r="S356" s="15"/>
    </row>
    <row r="357" spans="2:19" x14ac:dyDescent="0.3">
      <c r="B357" s="53">
        <v>2020</v>
      </c>
      <c r="C357" s="15" t="s">
        <v>428</v>
      </c>
      <c r="D357" s="15" t="s">
        <v>88</v>
      </c>
      <c r="E357" s="15">
        <v>2017</v>
      </c>
      <c r="F357" s="15" t="s">
        <v>94</v>
      </c>
      <c r="G357" s="15">
        <v>5</v>
      </c>
      <c r="H357" s="51">
        <v>2115</v>
      </c>
      <c r="I357" s="50">
        <f t="shared" si="15"/>
        <v>0</v>
      </c>
      <c r="J357" s="50">
        <f t="shared" si="16"/>
        <v>0</v>
      </c>
      <c r="K357" s="50">
        <f t="shared" si="17"/>
        <v>2115</v>
      </c>
      <c r="L357" s="15"/>
      <c r="M357" s="15"/>
      <c r="N357" s="15"/>
      <c r="O357" s="15"/>
      <c r="P357" s="15"/>
      <c r="Q357" s="15"/>
      <c r="R357" s="15"/>
      <c r="S357" s="15"/>
    </row>
    <row r="358" spans="2:19" x14ac:dyDescent="0.3">
      <c r="B358" s="53">
        <v>2020</v>
      </c>
      <c r="C358" s="15" t="s">
        <v>427</v>
      </c>
      <c r="D358" s="15" t="s">
        <v>88</v>
      </c>
      <c r="E358" s="15">
        <v>2019</v>
      </c>
      <c r="F358" s="15" t="s">
        <v>117</v>
      </c>
      <c r="G358" s="15">
        <v>5</v>
      </c>
      <c r="H358" s="51">
        <v>3121</v>
      </c>
      <c r="I358" s="50">
        <f t="shared" ref="I358:I421" si="18">IF(G358&lt;4,H358,0)</f>
        <v>0</v>
      </c>
      <c r="J358" s="50">
        <f t="shared" ref="J358:J421" si="19">IF(G358=4,H358,0)</f>
        <v>0</v>
      </c>
      <c r="K358" s="50">
        <f t="shared" ref="K358:K421" si="20">IF(G358=5,H358,0)</f>
        <v>3121</v>
      </c>
      <c r="L358" s="15"/>
      <c r="M358" s="15"/>
      <c r="N358" s="15"/>
      <c r="O358" s="15"/>
      <c r="P358" s="15"/>
      <c r="Q358" s="15"/>
      <c r="R358" s="15"/>
      <c r="S358" s="15"/>
    </row>
    <row r="359" spans="2:19" x14ac:dyDescent="0.3">
      <c r="B359" s="53">
        <v>2020</v>
      </c>
      <c r="C359" s="15" t="s">
        <v>426</v>
      </c>
      <c r="D359" s="15" t="s">
        <v>425</v>
      </c>
      <c r="E359" s="15">
        <v>2015</v>
      </c>
      <c r="F359" s="15" t="s">
        <v>99</v>
      </c>
      <c r="G359" s="15">
        <v>5</v>
      </c>
      <c r="H359" s="51">
        <v>1894</v>
      </c>
      <c r="I359" s="50">
        <f t="shared" si="18"/>
        <v>0</v>
      </c>
      <c r="J359" s="50">
        <f t="shared" si="19"/>
        <v>0</v>
      </c>
      <c r="K359" s="50">
        <f t="shared" si="20"/>
        <v>1894</v>
      </c>
      <c r="L359" s="15"/>
      <c r="M359" s="15"/>
      <c r="N359" s="15"/>
      <c r="O359" s="15"/>
      <c r="P359" s="15"/>
      <c r="Q359" s="15"/>
      <c r="R359" s="15"/>
      <c r="S359" s="15"/>
    </row>
    <row r="360" spans="2:19" x14ac:dyDescent="0.3">
      <c r="B360" s="53">
        <v>2020</v>
      </c>
      <c r="C360" s="15" t="s">
        <v>424</v>
      </c>
      <c r="D360" s="15" t="s">
        <v>88</v>
      </c>
      <c r="E360" s="15">
        <v>2017</v>
      </c>
      <c r="F360" s="15" t="s">
        <v>101</v>
      </c>
      <c r="G360" s="15">
        <v>3</v>
      </c>
      <c r="H360" s="51">
        <v>0</v>
      </c>
      <c r="I360" s="50">
        <f t="shared" si="18"/>
        <v>0</v>
      </c>
      <c r="J360" s="50">
        <f t="shared" si="19"/>
        <v>0</v>
      </c>
      <c r="K360" s="50">
        <f t="shared" si="20"/>
        <v>0</v>
      </c>
      <c r="L360" s="15"/>
      <c r="M360" s="15"/>
      <c r="N360" s="15"/>
      <c r="O360" s="15"/>
      <c r="P360" s="15"/>
      <c r="Q360" s="15"/>
      <c r="R360" s="15"/>
      <c r="S360" s="15"/>
    </row>
    <row r="361" spans="2:19" x14ac:dyDescent="0.3">
      <c r="B361" s="53">
        <v>2020</v>
      </c>
      <c r="C361" s="15" t="s">
        <v>423</v>
      </c>
      <c r="D361" s="15" t="s">
        <v>422</v>
      </c>
      <c r="E361" s="15">
        <v>2017</v>
      </c>
      <c r="F361" s="15" t="s">
        <v>94</v>
      </c>
      <c r="G361" s="15">
        <v>3</v>
      </c>
      <c r="H361" s="51">
        <v>0</v>
      </c>
      <c r="I361" s="50">
        <f t="shared" si="18"/>
        <v>0</v>
      </c>
      <c r="J361" s="50">
        <f t="shared" si="19"/>
        <v>0</v>
      </c>
      <c r="K361" s="50">
        <f t="shared" si="20"/>
        <v>0</v>
      </c>
      <c r="L361" s="15"/>
      <c r="M361" s="15"/>
      <c r="N361" s="15"/>
      <c r="O361" s="15"/>
      <c r="P361" s="15"/>
      <c r="Q361" s="15"/>
      <c r="R361" s="15"/>
      <c r="S361" s="15"/>
    </row>
    <row r="362" spans="2:19" x14ac:dyDescent="0.3">
      <c r="B362" s="53">
        <v>2020</v>
      </c>
      <c r="C362" s="15" t="s">
        <v>421</v>
      </c>
      <c r="D362" s="15" t="s">
        <v>420</v>
      </c>
      <c r="E362" s="15">
        <v>2019</v>
      </c>
      <c r="F362" s="15" t="s">
        <v>82</v>
      </c>
      <c r="G362" s="15">
        <v>5</v>
      </c>
      <c r="H362" s="51">
        <v>1918</v>
      </c>
      <c r="I362" s="50">
        <f t="shared" si="18"/>
        <v>0</v>
      </c>
      <c r="J362" s="50">
        <f t="shared" si="19"/>
        <v>0</v>
      </c>
      <c r="K362" s="50">
        <f t="shared" si="20"/>
        <v>1918</v>
      </c>
      <c r="L362" s="15"/>
      <c r="M362" s="15"/>
      <c r="N362" s="15"/>
      <c r="O362" s="15"/>
      <c r="P362" s="15"/>
      <c r="Q362" s="15"/>
      <c r="R362" s="15"/>
      <c r="S362" s="15"/>
    </row>
    <row r="363" spans="2:19" x14ac:dyDescent="0.3">
      <c r="B363" s="53">
        <v>2020</v>
      </c>
      <c r="C363" s="15" t="s">
        <v>419</v>
      </c>
      <c r="D363" s="15" t="s">
        <v>88</v>
      </c>
      <c r="E363" s="15">
        <v>2014</v>
      </c>
      <c r="F363" s="15" t="s">
        <v>90</v>
      </c>
      <c r="G363" s="15">
        <v>5</v>
      </c>
      <c r="H363" s="51">
        <v>0</v>
      </c>
      <c r="I363" s="50">
        <f t="shared" si="18"/>
        <v>0</v>
      </c>
      <c r="J363" s="50">
        <f t="shared" si="19"/>
        <v>0</v>
      </c>
      <c r="K363" s="50">
        <f t="shared" si="20"/>
        <v>0</v>
      </c>
      <c r="L363" s="15"/>
      <c r="M363" s="15"/>
      <c r="N363" s="15"/>
      <c r="O363" s="15"/>
      <c r="P363" s="15"/>
      <c r="Q363" s="15"/>
      <c r="R363" s="15"/>
      <c r="S363" s="15"/>
    </row>
    <row r="364" spans="2:19" x14ac:dyDescent="0.3">
      <c r="B364" s="53">
        <v>2020</v>
      </c>
      <c r="C364" s="15" t="s">
        <v>419</v>
      </c>
      <c r="D364" s="15" t="s">
        <v>418</v>
      </c>
      <c r="E364" s="15">
        <v>2019</v>
      </c>
      <c r="F364" s="15" t="s">
        <v>90</v>
      </c>
      <c r="G364" s="15">
        <v>5</v>
      </c>
      <c r="H364" s="51">
        <v>356</v>
      </c>
      <c r="I364" s="50">
        <f t="shared" si="18"/>
        <v>0</v>
      </c>
      <c r="J364" s="50">
        <f t="shared" si="19"/>
        <v>0</v>
      </c>
      <c r="K364" s="50">
        <f t="shared" si="20"/>
        <v>356</v>
      </c>
      <c r="L364" s="15"/>
      <c r="M364" s="15"/>
      <c r="N364" s="15"/>
      <c r="O364" s="15"/>
      <c r="P364" s="15"/>
      <c r="Q364" s="15"/>
      <c r="R364" s="15"/>
      <c r="S364" s="15"/>
    </row>
    <row r="365" spans="2:19" x14ac:dyDescent="0.3">
      <c r="B365" s="53">
        <v>2020</v>
      </c>
      <c r="C365" s="15" t="s">
        <v>417</v>
      </c>
      <c r="D365" s="15" t="s">
        <v>88</v>
      </c>
      <c r="E365" s="15">
        <v>2017</v>
      </c>
      <c r="F365" s="15" t="s">
        <v>307</v>
      </c>
      <c r="G365" s="15">
        <v>3</v>
      </c>
      <c r="H365" s="51">
        <v>168</v>
      </c>
      <c r="I365" s="50">
        <f t="shared" si="18"/>
        <v>168</v>
      </c>
      <c r="J365" s="50">
        <f t="shared" si="19"/>
        <v>0</v>
      </c>
      <c r="K365" s="50">
        <f t="shared" si="20"/>
        <v>0</v>
      </c>
      <c r="L365" s="15"/>
      <c r="M365" s="15"/>
      <c r="N365" s="15"/>
      <c r="O365" s="15"/>
      <c r="P365" s="15"/>
      <c r="Q365" s="15"/>
      <c r="R365" s="15"/>
      <c r="S365" s="15"/>
    </row>
    <row r="366" spans="2:19" x14ac:dyDescent="0.3">
      <c r="B366" s="53">
        <v>2020</v>
      </c>
      <c r="C366" s="15" t="s">
        <v>416</v>
      </c>
      <c r="D366" s="15" t="s">
        <v>88</v>
      </c>
      <c r="E366" s="15">
        <v>2019</v>
      </c>
      <c r="F366" s="15" t="s">
        <v>94</v>
      </c>
      <c r="G366" s="15">
        <v>5</v>
      </c>
      <c r="H366" s="51">
        <v>1767</v>
      </c>
      <c r="I366" s="50">
        <f t="shared" si="18"/>
        <v>0</v>
      </c>
      <c r="J366" s="50">
        <f t="shared" si="19"/>
        <v>0</v>
      </c>
      <c r="K366" s="50">
        <f t="shared" si="20"/>
        <v>1767</v>
      </c>
      <c r="L366" s="15"/>
      <c r="M366" s="15"/>
      <c r="N366" s="15"/>
      <c r="O366" s="15"/>
      <c r="P366" s="15"/>
      <c r="Q366" s="15"/>
      <c r="R366" s="15"/>
      <c r="S366" s="15"/>
    </row>
    <row r="367" spans="2:19" x14ac:dyDescent="0.3">
      <c r="B367" s="53">
        <v>2020</v>
      </c>
      <c r="C367" s="15" t="s">
        <v>415</v>
      </c>
      <c r="D367" s="15" t="s">
        <v>88</v>
      </c>
      <c r="E367" s="15">
        <v>2015</v>
      </c>
      <c r="F367" s="15" t="s">
        <v>99</v>
      </c>
      <c r="G367" s="15">
        <v>5</v>
      </c>
      <c r="H367" s="51">
        <v>155</v>
      </c>
      <c r="I367" s="50">
        <f t="shared" si="18"/>
        <v>0</v>
      </c>
      <c r="J367" s="50">
        <f t="shared" si="19"/>
        <v>0</v>
      </c>
      <c r="K367" s="50">
        <f t="shared" si="20"/>
        <v>155</v>
      </c>
      <c r="L367" s="15"/>
      <c r="M367" s="15"/>
      <c r="N367" s="15"/>
      <c r="O367" s="15"/>
      <c r="P367" s="15"/>
      <c r="Q367" s="15"/>
      <c r="R367" s="15"/>
      <c r="S367" s="15"/>
    </row>
    <row r="368" spans="2:19" x14ac:dyDescent="0.3">
      <c r="B368" s="53">
        <v>2020</v>
      </c>
      <c r="C368" s="15" t="s">
        <v>414</v>
      </c>
      <c r="D368" s="15" t="s">
        <v>413</v>
      </c>
      <c r="E368" s="15">
        <v>2018</v>
      </c>
      <c r="F368" s="15" t="s">
        <v>101</v>
      </c>
      <c r="G368" s="15">
        <v>4</v>
      </c>
      <c r="H368" s="51">
        <v>382</v>
      </c>
      <c r="I368" s="50">
        <f t="shared" si="18"/>
        <v>0</v>
      </c>
      <c r="J368" s="50">
        <f t="shared" si="19"/>
        <v>382</v>
      </c>
      <c r="K368" s="50">
        <f t="shared" si="20"/>
        <v>0</v>
      </c>
      <c r="L368" s="15"/>
      <c r="M368" s="15"/>
      <c r="N368" s="15"/>
      <c r="O368" s="15"/>
      <c r="P368" s="15"/>
      <c r="Q368" s="15"/>
      <c r="R368" s="15"/>
      <c r="S368" s="15"/>
    </row>
    <row r="369" spans="2:19" x14ac:dyDescent="0.3">
      <c r="B369" s="53">
        <v>2020</v>
      </c>
      <c r="C369" s="15" t="s">
        <v>412</v>
      </c>
      <c r="D369" s="15" t="s">
        <v>411</v>
      </c>
      <c r="E369" s="15">
        <v>2014</v>
      </c>
      <c r="F369" s="15" t="s">
        <v>94</v>
      </c>
      <c r="G369" s="15">
        <v>4</v>
      </c>
      <c r="H369" s="51">
        <v>138</v>
      </c>
      <c r="I369" s="50">
        <f t="shared" si="18"/>
        <v>0</v>
      </c>
      <c r="J369" s="50">
        <f t="shared" si="19"/>
        <v>138</v>
      </c>
      <c r="K369" s="50">
        <f t="shared" si="20"/>
        <v>0</v>
      </c>
      <c r="L369" s="15"/>
      <c r="M369" s="15"/>
      <c r="N369" s="15"/>
      <c r="O369" s="15"/>
      <c r="P369" s="15"/>
      <c r="Q369" s="15"/>
      <c r="R369" s="15"/>
      <c r="S369" s="15"/>
    </row>
    <row r="370" spans="2:19" x14ac:dyDescent="0.3">
      <c r="B370" s="53">
        <v>2020</v>
      </c>
      <c r="C370" s="15" t="s">
        <v>410</v>
      </c>
      <c r="D370" s="15" t="s">
        <v>409</v>
      </c>
      <c r="E370" s="15">
        <v>2021</v>
      </c>
      <c r="F370" s="15" t="s">
        <v>85</v>
      </c>
      <c r="G370" s="15">
        <v>5</v>
      </c>
      <c r="H370" s="51">
        <v>0</v>
      </c>
      <c r="I370" s="50">
        <f t="shared" si="18"/>
        <v>0</v>
      </c>
      <c r="J370" s="50">
        <f t="shared" si="19"/>
        <v>0</v>
      </c>
      <c r="K370" s="50">
        <f t="shared" si="20"/>
        <v>0</v>
      </c>
      <c r="L370" s="15"/>
      <c r="M370" s="15"/>
      <c r="N370" s="15"/>
      <c r="O370" s="15"/>
      <c r="P370" s="15"/>
      <c r="Q370" s="15"/>
      <c r="R370" s="15"/>
      <c r="S370" s="15"/>
    </row>
    <row r="371" spans="2:19" x14ac:dyDescent="0.3">
      <c r="B371" s="53">
        <v>2020</v>
      </c>
      <c r="C371" s="15" t="s">
        <v>408</v>
      </c>
      <c r="D371" s="15" t="s">
        <v>407</v>
      </c>
      <c r="E371" s="15">
        <v>2021</v>
      </c>
      <c r="F371" s="15" t="s">
        <v>77</v>
      </c>
      <c r="G371" s="15">
        <v>5</v>
      </c>
      <c r="H371" s="51">
        <v>0</v>
      </c>
      <c r="I371" s="50">
        <f t="shared" si="18"/>
        <v>0</v>
      </c>
      <c r="J371" s="50">
        <f t="shared" si="19"/>
        <v>0</v>
      </c>
      <c r="K371" s="50">
        <f t="shared" si="20"/>
        <v>0</v>
      </c>
      <c r="L371" s="15"/>
      <c r="M371" s="15"/>
      <c r="N371" s="15"/>
      <c r="O371" s="15"/>
      <c r="P371" s="15"/>
      <c r="Q371" s="15"/>
      <c r="R371" s="15"/>
      <c r="S371" s="15"/>
    </row>
    <row r="372" spans="2:19" x14ac:dyDescent="0.3">
      <c r="B372" s="53">
        <v>2020</v>
      </c>
      <c r="C372" s="15" t="s">
        <v>406</v>
      </c>
      <c r="D372" s="15" t="s">
        <v>88</v>
      </c>
      <c r="E372" s="15">
        <v>2017</v>
      </c>
      <c r="F372" s="15" t="s">
        <v>117</v>
      </c>
      <c r="G372" s="15">
        <v>5</v>
      </c>
      <c r="H372" s="51">
        <v>242</v>
      </c>
      <c r="I372" s="50">
        <f t="shared" si="18"/>
        <v>0</v>
      </c>
      <c r="J372" s="50">
        <f t="shared" si="19"/>
        <v>0</v>
      </c>
      <c r="K372" s="50">
        <f t="shared" si="20"/>
        <v>242</v>
      </c>
      <c r="L372" s="15"/>
      <c r="M372" s="15"/>
      <c r="N372" s="15"/>
      <c r="O372" s="15"/>
      <c r="P372" s="15"/>
      <c r="Q372" s="15"/>
      <c r="R372" s="15"/>
      <c r="S372" s="15"/>
    </row>
    <row r="373" spans="2:19" x14ac:dyDescent="0.3">
      <c r="B373" s="53">
        <v>2020</v>
      </c>
      <c r="C373" s="15" t="s">
        <v>405</v>
      </c>
      <c r="D373" s="15" t="s">
        <v>88</v>
      </c>
      <c r="E373" s="15">
        <v>2019</v>
      </c>
      <c r="F373" s="15" t="s">
        <v>77</v>
      </c>
      <c r="G373" s="15">
        <v>5</v>
      </c>
      <c r="H373" s="51">
        <v>226</v>
      </c>
      <c r="I373" s="50">
        <f t="shared" si="18"/>
        <v>0</v>
      </c>
      <c r="J373" s="50">
        <f t="shared" si="19"/>
        <v>0</v>
      </c>
      <c r="K373" s="50">
        <f t="shared" si="20"/>
        <v>226</v>
      </c>
      <c r="L373" s="15"/>
      <c r="M373" s="15"/>
      <c r="N373" s="15"/>
      <c r="O373" s="15"/>
      <c r="P373" s="15"/>
      <c r="Q373" s="15"/>
      <c r="R373" s="15"/>
      <c r="S373" s="15"/>
    </row>
    <row r="374" spans="2:19" x14ac:dyDescent="0.3">
      <c r="B374" s="53">
        <v>2020</v>
      </c>
      <c r="C374" s="15" t="s">
        <v>404</v>
      </c>
      <c r="D374" s="15" t="s">
        <v>88</v>
      </c>
      <c r="E374" s="15">
        <v>2020</v>
      </c>
      <c r="F374" s="15" t="s">
        <v>117</v>
      </c>
      <c r="G374" s="15">
        <v>4</v>
      </c>
      <c r="H374" s="51">
        <v>85</v>
      </c>
      <c r="I374" s="50">
        <f t="shared" si="18"/>
        <v>0</v>
      </c>
      <c r="J374" s="50">
        <f t="shared" si="19"/>
        <v>85</v>
      </c>
      <c r="K374" s="50">
        <f t="shared" si="20"/>
        <v>0</v>
      </c>
      <c r="L374" s="15"/>
      <c r="M374" s="15"/>
      <c r="N374" s="15"/>
      <c r="O374" s="15"/>
      <c r="P374" s="15"/>
      <c r="Q374" s="15"/>
      <c r="R374" s="15"/>
      <c r="S374" s="15"/>
    </row>
    <row r="375" spans="2:19" x14ac:dyDescent="0.3">
      <c r="B375" s="53">
        <v>2020</v>
      </c>
      <c r="C375" s="15" t="s">
        <v>403</v>
      </c>
      <c r="D375" s="15" t="s">
        <v>402</v>
      </c>
      <c r="E375" s="15">
        <v>2015</v>
      </c>
      <c r="F375" s="15" t="s">
        <v>117</v>
      </c>
      <c r="G375" s="15">
        <v>5</v>
      </c>
      <c r="H375" s="51">
        <v>410</v>
      </c>
      <c r="I375" s="50">
        <f t="shared" si="18"/>
        <v>0</v>
      </c>
      <c r="J375" s="50">
        <f t="shared" si="19"/>
        <v>0</v>
      </c>
      <c r="K375" s="50">
        <f t="shared" si="20"/>
        <v>410</v>
      </c>
      <c r="L375" s="15"/>
      <c r="M375" s="15"/>
      <c r="N375" s="15"/>
      <c r="O375" s="15"/>
      <c r="P375" s="15"/>
      <c r="Q375" s="15"/>
      <c r="R375" s="15"/>
      <c r="S375" s="15"/>
    </row>
    <row r="376" spans="2:19" x14ac:dyDescent="0.3">
      <c r="B376" s="53">
        <v>2020</v>
      </c>
      <c r="C376" s="15" t="s">
        <v>400</v>
      </c>
      <c r="D376" s="15" t="s">
        <v>401</v>
      </c>
      <c r="E376" s="15">
        <v>2015</v>
      </c>
      <c r="F376" s="15" t="s">
        <v>94</v>
      </c>
      <c r="G376" s="15">
        <v>5</v>
      </c>
      <c r="H376" s="51">
        <v>0</v>
      </c>
      <c r="I376" s="50">
        <f t="shared" si="18"/>
        <v>0</v>
      </c>
      <c r="J376" s="50">
        <f t="shared" si="19"/>
        <v>0</v>
      </c>
      <c r="K376" s="50">
        <f t="shared" si="20"/>
        <v>0</v>
      </c>
      <c r="L376" s="15"/>
      <c r="M376" s="15"/>
      <c r="N376" s="15"/>
      <c r="O376" s="15"/>
      <c r="P376" s="15"/>
      <c r="Q376" s="15"/>
      <c r="R376" s="15"/>
      <c r="S376" s="15"/>
    </row>
    <row r="377" spans="2:19" x14ac:dyDescent="0.3">
      <c r="B377" s="53">
        <v>2020</v>
      </c>
      <c r="C377" s="15" t="s">
        <v>400</v>
      </c>
      <c r="D377" s="15" t="s">
        <v>399</v>
      </c>
      <c r="E377" s="15">
        <v>2020</v>
      </c>
      <c r="F377" s="15" t="s">
        <v>117</v>
      </c>
      <c r="G377" s="15">
        <v>5</v>
      </c>
      <c r="H377" s="51">
        <v>464</v>
      </c>
      <c r="I377" s="50">
        <f t="shared" si="18"/>
        <v>0</v>
      </c>
      <c r="J377" s="50">
        <f t="shared" si="19"/>
        <v>0</v>
      </c>
      <c r="K377" s="50">
        <f t="shared" si="20"/>
        <v>464</v>
      </c>
      <c r="L377" s="15"/>
      <c r="M377" s="15"/>
      <c r="N377" s="15"/>
      <c r="O377" s="15"/>
      <c r="P377" s="15"/>
      <c r="Q377" s="15"/>
      <c r="R377" s="15"/>
      <c r="S377" s="15"/>
    </row>
    <row r="378" spans="2:19" x14ac:dyDescent="0.3">
      <c r="B378" s="53">
        <v>2020</v>
      </c>
      <c r="C378" s="15" t="s">
        <v>398</v>
      </c>
      <c r="D378" s="15" t="s">
        <v>88</v>
      </c>
      <c r="E378" s="15">
        <v>2014</v>
      </c>
      <c r="F378" s="15" t="s">
        <v>94</v>
      </c>
      <c r="G378" s="15">
        <v>4</v>
      </c>
      <c r="H378" s="51">
        <v>0</v>
      </c>
      <c r="I378" s="50">
        <f t="shared" si="18"/>
        <v>0</v>
      </c>
      <c r="J378" s="50">
        <f t="shared" si="19"/>
        <v>0</v>
      </c>
      <c r="K378" s="50">
        <f t="shared" si="20"/>
        <v>0</v>
      </c>
      <c r="L378" s="15"/>
      <c r="M378" s="15"/>
      <c r="N378" s="15"/>
      <c r="O378" s="15"/>
      <c r="P378" s="15"/>
      <c r="Q378" s="15"/>
      <c r="R378" s="15"/>
      <c r="S378" s="15"/>
    </row>
    <row r="379" spans="2:19" x14ac:dyDescent="0.3">
      <c r="B379" s="53">
        <v>2020</v>
      </c>
      <c r="C379" s="15" t="s">
        <v>398</v>
      </c>
      <c r="D379" s="15" t="s">
        <v>397</v>
      </c>
      <c r="E379" s="15">
        <v>2020</v>
      </c>
      <c r="F379" s="15" t="s">
        <v>94</v>
      </c>
      <c r="G379" s="15">
        <v>3</v>
      </c>
      <c r="H379" s="51">
        <v>1585</v>
      </c>
      <c r="I379" s="50">
        <f t="shared" si="18"/>
        <v>1585</v>
      </c>
      <c r="J379" s="50">
        <f t="shared" si="19"/>
        <v>0</v>
      </c>
      <c r="K379" s="50">
        <f t="shared" si="20"/>
        <v>0</v>
      </c>
      <c r="L379" s="15"/>
      <c r="M379" s="15"/>
      <c r="N379" s="15"/>
      <c r="O379" s="15"/>
      <c r="P379" s="15"/>
      <c r="Q379" s="15"/>
      <c r="R379" s="15"/>
      <c r="S379" s="15"/>
    </row>
    <row r="380" spans="2:19" x14ac:dyDescent="0.3">
      <c r="B380" s="53">
        <v>2020</v>
      </c>
      <c r="C380" s="15" t="s">
        <v>396</v>
      </c>
      <c r="D380" s="15" t="s">
        <v>395</v>
      </c>
      <c r="E380" s="15">
        <v>2015</v>
      </c>
      <c r="F380" s="15" t="s">
        <v>94</v>
      </c>
      <c r="G380" s="15">
        <v>4</v>
      </c>
      <c r="H380" s="51">
        <v>2166</v>
      </c>
      <c r="I380" s="50">
        <f t="shared" si="18"/>
        <v>0</v>
      </c>
      <c r="J380" s="50">
        <f t="shared" si="19"/>
        <v>2166</v>
      </c>
      <c r="K380" s="50">
        <f t="shared" si="20"/>
        <v>0</v>
      </c>
      <c r="L380" s="15"/>
      <c r="M380" s="15"/>
      <c r="N380" s="15"/>
      <c r="O380" s="15"/>
      <c r="P380" s="15"/>
      <c r="Q380" s="15"/>
      <c r="R380" s="15"/>
      <c r="S380" s="15"/>
    </row>
    <row r="381" spans="2:19" x14ac:dyDescent="0.3">
      <c r="B381" s="53">
        <v>2020</v>
      </c>
      <c r="C381" s="15" t="s">
        <v>394</v>
      </c>
      <c r="D381" s="15" t="s">
        <v>88</v>
      </c>
      <c r="E381" s="15">
        <v>2017</v>
      </c>
      <c r="F381" s="15" t="s">
        <v>117</v>
      </c>
      <c r="G381" s="15">
        <v>5</v>
      </c>
      <c r="H381" s="51">
        <v>2596</v>
      </c>
      <c r="I381" s="50">
        <f t="shared" si="18"/>
        <v>0</v>
      </c>
      <c r="J381" s="50">
        <f t="shared" si="19"/>
        <v>0</v>
      </c>
      <c r="K381" s="50">
        <f t="shared" si="20"/>
        <v>2596</v>
      </c>
      <c r="L381" s="15"/>
      <c r="M381" s="15"/>
      <c r="N381" s="15"/>
      <c r="O381" s="15"/>
      <c r="P381" s="15"/>
      <c r="Q381" s="15"/>
      <c r="R381" s="15"/>
      <c r="S381" s="15"/>
    </row>
    <row r="382" spans="2:19" x14ac:dyDescent="0.3">
      <c r="B382" s="53">
        <v>2020</v>
      </c>
      <c r="C382" s="15" t="s">
        <v>393</v>
      </c>
      <c r="D382" s="15" t="s">
        <v>88</v>
      </c>
      <c r="E382" s="15">
        <v>2016</v>
      </c>
      <c r="F382" s="15" t="s">
        <v>117</v>
      </c>
      <c r="G382" s="15">
        <v>5</v>
      </c>
      <c r="H382" s="51">
        <v>597</v>
      </c>
      <c r="I382" s="50">
        <f t="shared" si="18"/>
        <v>0</v>
      </c>
      <c r="J382" s="50">
        <f t="shared" si="19"/>
        <v>0</v>
      </c>
      <c r="K382" s="50">
        <f t="shared" si="20"/>
        <v>597</v>
      </c>
      <c r="L382" s="15"/>
      <c r="M382" s="15"/>
      <c r="N382" s="15"/>
      <c r="O382" s="15"/>
      <c r="P382" s="15"/>
      <c r="Q382" s="15"/>
      <c r="R382" s="15"/>
      <c r="S382" s="15"/>
    </row>
    <row r="383" spans="2:19" x14ac:dyDescent="0.3">
      <c r="B383" s="53">
        <v>2020</v>
      </c>
      <c r="C383" s="15" t="s">
        <v>392</v>
      </c>
      <c r="D383" s="15" t="s">
        <v>391</v>
      </c>
      <c r="E383" s="15">
        <v>2017</v>
      </c>
      <c r="F383" s="15" t="s">
        <v>82</v>
      </c>
      <c r="G383" s="15">
        <v>5</v>
      </c>
      <c r="H383" s="51">
        <v>2569</v>
      </c>
      <c r="I383" s="50">
        <f t="shared" si="18"/>
        <v>0</v>
      </c>
      <c r="J383" s="50">
        <f t="shared" si="19"/>
        <v>0</v>
      </c>
      <c r="K383" s="50">
        <f t="shared" si="20"/>
        <v>2569</v>
      </c>
      <c r="L383" s="15"/>
      <c r="M383" s="15"/>
      <c r="N383" s="15"/>
      <c r="O383" s="15"/>
      <c r="P383" s="15"/>
      <c r="Q383" s="15"/>
      <c r="R383" s="15"/>
      <c r="S383" s="15"/>
    </row>
    <row r="384" spans="2:19" x14ac:dyDescent="0.3">
      <c r="B384" s="53">
        <v>2020</v>
      </c>
      <c r="C384" s="15" t="s">
        <v>390</v>
      </c>
      <c r="D384" s="15" t="s">
        <v>389</v>
      </c>
      <c r="E384" s="15">
        <v>2018</v>
      </c>
      <c r="F384" s="15" t="s">
        <v>77</v>
      </c>
      <c r="G384" s="15">
        <v>5</v>
      </c>
      <c r="H384" s="51">
        <v>14</v>
      </c>
      <c r="I384" s="50">
        <f t="shared" si="18"/>
        <v>0</v>
      </c>
      <c r="J384" s="50">
        <f t="shared" si="19"/>
        <v>0</v>
      </c>
      <c r="K384" s="50">
        <f t="shared" si="20"/>
        <v>14</v>
      </c>
      <c r="L384" s="15"/>
      <c r="M384" s="15"/>
      <c r="N384" s="15"/>
      <c r="O384" s="15"/>
      <c r="P384" s="15"/>
      <c r="Q384" s="15"/>
      <c r="R384" s="15"/>
      <c r="S384" s="15"/>
    </row>
    <row r="385" spans="2:19" x14ac:dyDescent="0.3">
      <c r="B385" s="53">
        <v>2020</v>
      </c>
      <c r="C385" s="15" t="s">
        <v>388</v>
      </c>
      <c r="D385" s="15" t="s">
        <v>387</v>
      </c>
      <c r="E385" s="15">
        <v>2018</v>
      </c>
      <c r="F385" s="15" t="s">
        <v>77</v>
      </c>
      <c r="G385" s="15">
        <v>5</v>
      </c>
      <c r="H385" s="51">
        <v>256</v>
      </c>
      <c r="I385" s="50">
        <f t="shared" si="18"/>
        <v>0</v>
      </c>
      <c r="J385" s="50">
        <f t="shared" si="19"/>
        <v>0</v>
      </c>
      <c r="K385" s="50">
        <f t="shared" si="20"/>
        <v>256</v>
      </c>
      <c r="L385" s="15"/>
      <c r="M385" s="15"/>
      <c r="N385" s="15"/>
      <c r="O385" s="15"/>
      <c r="P385" s="15"/>
      <c r="Q385" s="15"/>
      <c r="R385" s="15"/>
      <c r="S385" s="15"/>
    </row>
    <row r="386" spans="2:19" x14ac:dyDescent="0.3">
      <c r="B386" s="53">
        <v>2020</v>
      </c>
      <c r="C386" s="15" t="s">
        <v>386</v>
      </c>
      <c r="D386" s="15" t="s">
        <v>385</v>
      </c>
      <c r="E386" s="15">
        <v>2015</v>
      </c>
      <c r="F386" s="15" t="s">
        <v>82</v>
      </c>
      <c r="G386" s="15">
        <v>5</v>
      </c>
      <c r="H386" s="51">
        <v>3143</v>
      </c>
      <c r="I386" s="50">
        <f t="shared" si="18"/>
        <v>0</v>
      </c>
      <c r="J386" s="50">
        <f t="shared" si="19"/>
        <v>0</v>
      </c>
      <c r="K386" s="50">
        <f t="shared" si="20"/>
        <v>3143</v>
      </c>
      <c r="L386" s="15"/>
      <c r="M386" s="15"/>
      <c r="N386" s="15"/>
      <c r="O386" s="15"/>
      <c r="P386" s="15"/>
      <c r="Q386" s="15"/>
      <c r="R386" s="15"/>
      <c r="S386" s="15"/>
    </row>
    <row r="387" spans="2:19" x14ac:dyDescent="0.3">
      <c r="B387" s="53">
        <v>2020</v>
      </c>
      <c r="C387" s="15" t="s">
        <v>384</v>
      </c>
      <c r="D387" s="15" t="s">
        <v>383</v>
      </c>
      <c r="E387" s="15">
        <v>2015</v>
      </c>
      <c r="F387" s="15" t="s">
        <v>117</v>
      </c>
      <c r="G387" s="15">
        <v>5</v>
      </c>
      <c r="H387" s="51">
        <v>4</v>
      </c>
      <c r="I387" s="50">
        <f t="shared" si="18"/>
        <v>0</v>
      </c>
      <c r="J387" s="50">
        <f t="shared" si="19"/>
        <v>0</v>
      </c>
      <c r="K387" s="50">
        <f t="shared" si="20"/>
        <v>4</v>
      </c>
      <c r="L387" s="15"/>
      <c r="M387" s="15"/>
      <c r="N387" s="15"/>
      <c r="O387" s="15"/>
      <c r="P387" s="15"/>
      <c r="Q387" s="15"/>
      <c r="R387" s="15"/>
      <c r="S387" s="15"/>
    </row>
    <row r="388" spans="2:19" x14ac:dyDescent="0.3">
      <c r="B388" s="53">
        <v>2020</v>
      </c>
      <c r="C388" s="15" t="s">
        <v>382</v>
      </c>
      <c r="D388" s="15" t="s">
        <v>88</v>
      </c>
      <c r="E388" s="15">
        <v>2013</v>
      </c>
      <c r="F388" s="15" t="s">
        <v>85</v>
      </c>
      <c r="G388" s="15">
        <v>5</v>
      </c>
      <c r="H388" s="51">
        <v>0</v>
      </c>
      <c r="I388" s="50">
        <f t="shared" si="18"/>
        <v>0</v>
      </c>
      <c r="J388" s="50">
        <f t="shared" si="19"/>
        <v>0</v>
      </c>
      <c r="K388" s="50">
        <f t="shared" si="20"/>
        <v>0</v>
      </c>
      <c r="L388" s="15"/>
      <c r="M388" s="15"/>
      <c r="N388" s="15"/>
      <c r="O388" s="15"/>
      <c r="P388" s="15"/>
      <c r="Q388" s="15"/>
      <c r="R388" s="15"/>
      <c r="S388" s="15"/>
    </row>
    <row r="389" spans="2:19" x14ac:dyDescent="0.3">
      <c r="B389" s="53">
        <v>2020</v>
      </c>
      <c r="C389" s="15" t="s">
        <v>381</v>
      </c>
      <c r="D389" s="15" t="s">
        <v>380</v>
      </c>
      <c r="E389" s="15">
        <v>2020</v>
      </c>
      <c r="F389" s="15" t="s">
        <v>137</v>
      </c>
      <c r="G389" s="15">
        <v>5</v>
      </c>
      <c r="H389" s="51">
        <v>0</v>
      </c>
      <c r="I389" s="50">
        <f t="shared" si="18"/>
        <v>0</v>
      </c>
      <c r="J389" s="50">
        <f t="shared" si="19"/>
        <v>0</v>
      </c>
      <c r="K389" s="50">
        <f t="shared" si="20"/>
        <v>0</v>
      </c>
      <c r="L389" s="15"/>
      <c r="M389" s="15"/>
      <c r="N389" s="15"/>
      <c r="O389" s="15"/>
      <c r="P389" s="15"/>
      <c r="Q389" s="15"/>
      <c r="R389" s="15"/>
      <c r="S389" s="15"/>
    </row>
    <row r="390" spans="2:19" x14ac:dyDescent="0.3">
      <c r="B390" s="53">
        <v>2020</v>
      </c>
      <c r="C390" s="15" t="s">
        <v>379</v>
      </c>
      <c r="D390" s="15" t="s">
        <v>88</v>
      </c>
      <c r="E390" s="15">
        <v>2017</v>
      </c>
      <c r="F390" s="15" t="s">
        <v>82</v>
      </c>
      <c r="G390" s="15">
        <v>5</v>
      </c>
      <c r="H390" s="51">
        <v>220</v>
      </c>
      <c r="I390" s="50">
        <f t="shared" si="18"/>
        <v>0</v>
      </c>
      <c r="J390" s="50">
        <f t="shared" si="19"/>
        <v>0</v>
      </c>
      <c r="K390" s="50">
        <f t="shared" si="20"/>
        <v>220</v>
      </c>
      <c r="L390" s="15"/>
      <c r="M390" s="15"/>
      <c r="N390" s="15"/>
      <c r="O390" s="15"/>
      <c r="P390" s="15"/>
      <c r="Q390" s="15"/>
      <c r="R390" s="15"/>
      <c r="S390" s="15"/>
    </row>
    <row r="391" spans="2:19" x14ac:dyDescent="0.3">
      <c r="B391" s="53">
        <v>2020</v>
      </c>
      <c r="C391" s="15" t="s">
        <v>378</v>
      </c>
      <c r="D391" s="15" t="s">
        <v>377</v>
      </c>
      <c r="E391" s="15">
        <v>2017</v>
      </c>
      <c r="F391" s="15" t="s">
        <v>82</v>
      </c>
      <c r="G391" s="15">
        <v>5</v>
      </c>
      <c r="H391" s="51">
        <v>63</v>
      </c>
      <c r="I391" s="50">
        <f t="shared" si="18"/>
        <v>0</v>
      </c>
      <c r="J391" s="50">
        <f t="shared" si="19"/>
        <v>0</v>
      </c>
      <c r="K391" s="50">
        <f t="shared" si="20"/>
        <v>63</v>
      </c>
      <c r="L391" s="15"/>
      <c r="M391" s="15"/>
      <c r="N391" s="15"/>
      <c r="O391" s="15"/>
      <c r="P391" s="15"/>
      <c r="Q391" s="15"/>
      <c r="R391" s="15"/>
      <c r="S391" s="15"/>
    </row>
    <row r="392" spans="2:19" x14ac:dyDescent="0.3">
      <c r="B392" s="53">
        <v>2020</v>
      </c>
      <c r="C392" s="15" t="s">
        <v>376</v>
      </c>
      <c r="D392" s="15" t="s">
        <v>375</v>
      </c>
      <c r="E392" s="15">
        <v>2018</v>
      </c>
      <c r="F392" s="15" t="s">
        <v>85</v>
      </c>
      <c r="G392" s="15">
        <v>5</v>
      </c>
      <c r="H392" s="51">
        <v>206</v>
      </c>
      <c r="I392" s="50">
        <f t="shared" si="18"/>
        <v>0</v>
      </c>
      <c r="J392" s="50">
        <f t="shared" si="19"/>
        <v>0</v>
      </c>
      <c r="K392" s="50">
        <f t="shared" si="20"/>
        <v>206</v>
      </c>
      <c r="L392" s="15"/>
      <c r="M392" s="15"/>
      <c r="N392" s="15"/>
      <c r="O392" s="15"/>
      <c r="P392" s="15"/>
      <c r="Q392" s="15"/>
      <c r="R392" s="15"/>
      <c r="S392" s="15"/>
    </row>
    <row r="393" spans="2:19" x14ac:dyDescent="0.3">
      <c r="B393" s="53">
        <v>2020</v>
      </c>
      <c r="C393" s="15" t="s">
        <v>374</v>
      </c>
      <c r="D393" s="15" t="s">
        <v>373</v>
      </c>
      <c r="E393" s="15">
        <v>2015</v>
      </c>
      <c r="F393" s="15" t="s">
        <v>90</v>
      </c>
      <c r="G393" s="15">
        <v>5</v>
      </c>
      <c r="H393" s="51">
        <v>21</v>
      </c>
      <c r="I393" s="50">
        <f t="shared" si="18"/>
        <v>0</v>
      </c>
      <c r="J393" s="50">
        <f t="shared" si="19"/>
        <v>0</v>
      </c>
      <c r="K393" s="50">
        <f t="shared" si="20"/>
        <v>21</v>
      </c>
      <c r="L393" s="15"/>
      <c r="M393" s="15"/>
      <c r="N393" s="15"/>
      <c r="O393" s="15"/>
      <c r="P393" s="15"/>
      <c r="Q393" s="15"/>
      <c r="R393" s="15"/>
      <c r="S393" s="15"/>
    </row>
    <row r="394" spans="2:19" x14ac:dyDescent="0.3">
      <c r="B394" s="53">
        <v>2020</v>
      </c>
      <c r="C394" s="15" t="s">
        <v>372</v>
      </c>
      <c r="D394" s="15" t="s">
        <v>88</v>
      </c>
      <c r="E394" s="15">
        <v>2015</v>
      </c>
      <c r="F394" s="15" t="s">
        <v>85</v>
      </c>
      <c r="G394" s="15">
        <v>5</v>
      </c>
      <c r="H394" s="51">
        <v>12</v>
      </c>
      <c r="I394" s="50">
        <f t="shared" si="18"/>
        <v>0</v>
      </c>
      <c r="J394" s="50">
        <f t="shared" si="19"/>
        <v>0</v>
      </c>
      <c r="K394" s="50">
        <f t="shared" si="20"/>
        <v>12</v>
      </c>
      <c r="L394" s="15"/>
      <c r="M394" s="15"/>
      <c r="N394" s="15"/>
      <c r="O394" s="15"/>
      <c r="P394" s="15"/>
      <c r="Q394" s="15"/>
      <c r="R394" s="15"/>
      <c r="S394" s="15"/>
    </row>
    <row r="395" spans="2:19" x14ac:dyDescent="0.3">
      <c r="B395" s="53">
        <v>2020</v>
      </c>
      <c r="C395" s="15" t="s">
        <v>371</v>
      </c>
      <c r="D395" s="15" t="s">
        <v>88</v>
      </c>
      <c r="E395" s="15">
        <v>2013</v>
      </c>
      <c r="F395" s="15" t="s">
        <v>82</v>
      </c>
      <c r="G395" s="15">
        <v>5</v>
      </c>
      <c r="H395" s="51">
        <v>0</v>
      </c>
      <c r="I395" s="50">
        <f t="shared" si="18"/>
        <v>0</v>
      </c>
      <c r="J395" s="50">
        <f t="shared" si="19"/>
        <v>0</v>
      </c>
      <c r="K395" s="50">
        <f t="shared" si="20"/>
        <v>0</v>
      </c>
      <c r="L395" s="15"/>
      <c r="M395" s="15"/>
      <c r="N395" s="15"/>
      <c r="O395" s="15"/>
      <c r="P395" s="15"/>
      <c r="Q395" s="15"/>
      <c r="R395" s="15"/>
      <c r="S395" s="15"/>
    </row>
    <row r="396" spans="2:19" x14ac:dyDescent="0.3">
      <c r="B396" s="53">
        <v>2020</v>
      </c>
      <c r="C396" s="15" t="s">
        <v>371</v>
      </c>
      <c r="D396" s="15" t="s">
        <v>370</v>
      </c>
      <c r="E396" s="15">
        <v>2019</v>
      </c>
      <c r="F396" s="15" t="s">
        <v>82</v>
      </c>
      <c r="G396" s="15">
        <v>4</v>
      </c>
      <c r="H396" s="51">
        <v>44</v>
      </c>
      <c r="I396" s="50">
        <f t="shared" si="18"/>
        <v>0</v>
      </c>
      <c r="J396" s="50">
        <f t="shared" si="19"/>
        <v>44</v>
      </c>
      <c r="K396" s="50">
        <f t="shared" si="20"/>
        <v>0</v>
      </c>
      <c r="L396" s="15"/>
      <c r="M396" s="15"/>
      <c r="N396" s="15"/>
      <c r="O396" s="15"/>
      <c r="P396" s="15"/>
      <c r="Q396" s="15"/>
      <c r="R396" s="15"/>
      <c r="S396" s="15"/>
    </row>
    <row r="397" spans="2:19" x14ac:dyDescent="0.3">
      <c r="B397" s="53">
        <v>2020</v>
      </c>
      <c r="C397" s="15" t="s">
        <v>369</v>
      </c>
      <c r="D397" s="15" t="s">
        <v>368</v>
      </c>
      <c r="E397" s="15">
        <v>2017</v>
      </c>
      <c r="F397" s="15" t="s">
        <v>82</v>
      </c>
      <c r="G397" s="15">
        <v>5</v>
      </c>
      <c r="H397" s="51">
        <v>1062</v>
      </c>
      <c r="I397" s="50">
        <f t="shared" si="18"/>
        <v>0</v>
      </c>
      <c r="J397" s="50">
        <f t="shared" si="19"/>
        <v>0</v>
      </c>
      <c r="K397" s="50">
        <f t="shared" si="20"/>
        <v>1062</v>
      </c>
      <c r="L397" s="15"/>
      <c r="M397" s="15"/>
      <c r="N397" s="15"/>
      <c r="O397" s="15"/>
      <c r="P397" s="15"/>
      <c r="Q397" s="15"/>
      <c r="R397" s="15"/>
      <c r="S397" s="15"/>
    </row>
    <row r="398" spans="2:19" x14ac:dyDescent="0.3">
      <c r="B398" s="53">
        <v>2020</v>
      </c>
      <c r="C398" s="15" t="s">
        <v>367</v>
      </c>
      <c r="D398" s="15" t="s">
        <v>88</v>
      </c>
      <c r="E398" s="15">
        <v>2014</v>
      </c>
      <c r="F398" s="15" t="s">
        <v>82</v>
      </c>
      <c r="G398" s="15">
        <v>5</v>
      </c>
      <c r="H398" s="51">
        <v>0</v>
      </c>
      <c r="I398" s="50">
        <f t="shared" si="18"/>
        <v>0</v>
      </c>
      <c r="J398" s="50">
        <f t="shared" si="19"/>
        <v>0</v>
      </c>
      <c r="K398" s="50">
        <f t="shared" si="20"/>
        <v>0</v>
      </c>
      <c r="L398" s="15"/>
      <c r="M398" s="15"/>
      <c r="N398" s="15"/>
      <c r="O398" s="15"/>
      <c r="P398" s="15"/>
      <c r="Q398" s="15"/>
      <c r="R398" s="15"/>
      <c r="S398" s="15"/>
    </row>
    <row r="399" spans="2:19" x14ac:dyDescent="0.3">
      <c r="B399" s="53">
        <v>2020</v>
      </c>
      <c r="C399" s="15" t="s">
        <v>367</v>
      </c>
      <c r="D399" s="15" t="s">
        <v>366</v>
      </c>
      <c r="E399" s="15">
        <v>2019</v>
      </c>
      <c r="F399" s="15" t="s">
        <v>82</v>
      </c>
      <c r="G399" s="15">
        <v>3</v>
      </c>
      <c r="H399" s="51">
        <v>851</v>
      </c>
      <c r="I399" s="50">
        <f t="shared" si="18"/>
        <v>851</v>
      </c>
      <c r="J399" s="50">
        <f t="shared" si="19"/>
        <v>0</v>
      </c>
      <c r="K399" s="50">
        <f t="shared" si="20"/>
        <v>0</v>
      </c>
      <c r="L399" s="15"/>
      <c r="M399" s="15"/>
      <c r="N399" s="15"/>
      <c r="O399" s="15"/>
      <c r="P399" s="15"/>
      <c r="Q399" s="15"/>
      <c r="R399" s="15"/>
      <c r="S399" s="15"/>
    </row>
    <row r="400" spans="2:19" x14ac:dyDescent="0.3">
      <c r="B400" s="53">
        <v>2020</v>
      </c>
      <c r="C400" s="15" t="s">
        <v>365</v>
      </c>
      <c r="D400" s="15" t="s">
        <v>364</v>
      </c>
      <c r="E400" s="15">
        <v>2018</v>
      </c>
      <c r="F400" s="15" t="s">
        <v>77</v>
      </c>
      <c r="G400" s="15">
        <v>1</v>
      </c>
      <c r="H400" s="51">
        <v>147</v>
      </c>
      <c r="I400" s="50">
        <f t="shared" si="18"/>
        <v>147</v>
      </c>
      <c r="J400" s="50">
        <f t="shared" si="19"/>
        <v>0</v>
      </c>
      <c r="K400" s="50">
        <f t="shared" si="20"/>
        <v>0</v>
      </c>
      <c r="L400" s="15"/>
      <c r="M400" s="15"/>
      <c r="N400" s="15"/>
      <c r="O400" s="15"/>
      <c r="P400" s="15"/>
      <c r="Q400" s="15"/>
      <c r="R400" s="15"/>
      <c r="S400" s="15"/>
    </row>
    <row r="401" spans="2:19" x14ac:dyDescent="0.3">
      <c r="B401" s="53">
        <v>2020</v>
      </c>
      <c r="C401" s="15" t="s">
        <v>363</v>
      </c>
      <c r="D401" s="15" t="s">
        <v>88</v>
      </c>
      <c r="E401" s="15">
        <v>2013</v>
      </c>
      <c r="F401" s="15" t="s">
        <v>101</v>
      </c>
      <c r="G401" s="15">
        <v>5</v>
      </c>
      <c r="H401" s="51">
        <v>0</v>
      </c>
      <c r="I401" s="50">
        <f t="shared" si="18"/>
        <v>0</v>
      </c>
      <c r="J401" s="50">
        <f t="shared" si="19"/>
        <v>0</v>
      </c>
      <c r="K401" s="50">
        <f t="shared" si="20"/>
        <v>0</v>
      </c>
      <c r="L401" s="15"/>
      <c r="M401" s="15"/>
      <c r="N401" s="15"/>
      <c r="O401" s="15"/>
      <c r="P401" s="15"/>
      <c r="Q401" s="15"/>
      <c r="R401" s="15"/>
      <c r="S401" s="15"/>
    </row>
    <row r="402" spans="2:19" x14ac:dyDescent="0.3">
      <c r="B402" s="53">
        <v>2020</v>
      </c>
      <c r="C402" s="15" t="s">
        <v>362</v>
      </c>
      <c r="D402" s="15" t="s">
        <v>361</v>
      </c>
      <c r="E402" s="15">
        <v>2019</v>
      </c>
      <c r="F402" s="15" t="s">
        <v>117</v>
      </c>
      <c r="G402" s="15">
        <v>5</v>
      </c>
      <c r="H402" s="51">
        <v>2170</v>
      </c>
      <c r="I402" s="50">
        <f t="shared" si="18"/>
        <v>0</v>
      </c>
      <c r="J402" s="50">
        <f t="shared" si="19"/>
        <v>0</v>
      </c>
      <c r="K402" s="50">
        <f t="shared" si="20"/>
        <v>2170</v>
      </c>
      <c r="L402" s="15"/>
      <c r="M402" s="15"/>
      <c r="N402" s="15"/>
      <c r="O402" s="15"/>
      <c r="P402" s="15"/>
      <c r="Q402" s="15"/>
      <c r="R402" s="15"/>
      <c r="S402" s="15"/>
    </row>
    <row r="403" spans="2:19" x14ac:dyDescent="0.3">
      <c r="B403" s="53">
        <v>2020</v>
      </c>
      <c r="C403" s="15" t="s">
        <v>360</v>
      </c>
      <c r="D403" s="15" t="s">
        <v>359</v>
      </c>
      <c r="E403" s="15">
        <v>2016</v>
      </c>
      <c r="F403" s="15" t="s">
        <v>117</v>
      </c>
      <c r="G403" s="15">
        <v>5</v>
      </c>
      <c r="H403" s="51">
        <v>1255</v>
      </c>
      <c r="I403" s="50">
        <f t="shared" si="18"/>
        <v>0</v>
      </c>
      <c r="J403" s="50">
        <f t="shared" si="19"/>
        <v>0</v>
      </c>
      <c r="K403" s="50">
        <f t="shared" si="20"/>
        <v>1255</v>
      </c>
      <c r="L403" s="15"/>
      <c r="M403" s="15"/>
      <c r="N403" s="15"/>
      <c r="O403" s="15"/>
      <c r="P403" s="15"/>
      <c r="Q403" s="15"/>
      <c r="R403" s="15"/>
      <c r="S403" s="15"/>
    </row>
    <row r="404" spans="2:19" x14ac:dyDescent="0.3">
      <c r="B404" s="53">
        <v>2020</v>
      </c>
      <c r="C404" s="15" t="s">
        <v>358</v>
      </c>
      <c r="D404" s="15" t="s">
        <v>357</v>
      </c>
      <c r="E404" s="15">
        <v>2015</v>
      </c>
      <c r="F404" s="15" t="s">
        <v>90</v>
      </c>
      <c r="G404" s="15">
        <v>5</v>
      </c>
      <c r="H404" s="51">
        <v>11</v>
      </c>
      <c r="I404" s="50">
        <f t="shared" si="18"/>
        <v>0</v>
      </c>
      <c r="J404" s="50">
        <f t="shared" si="19"/>
        <v>0</v>
      </c>
      <c r="K404" s="50">
        <f t="shared" si="20"/>
        <v>11</v>
      </c>
      <c r="L404" s="15"/>
      <c r="M404" s="15"/>
      <c r="N404" s="15"/>
      <c r="O404" s="15"/>
      <c r="P404" s="15"/>
      <c r="Q404" s="15"/>
      <c r="R404" s="15"/>
      <c r="S404" s="15"/>
    </row>
    <row r="405" spans="2:19" x14ac:dyDescent="0.3">
      <c r="B405" s="53">
        <v>2020</v>
      </c>
      <c r="C405" s="15" t="s">
        <v>356</v>
      </c>
      <c r="D405" s="15" t="s">
        <v>88</v>
      </c>
      <c r="E405" s="15">
        <v>2017</v>
      </c>
      <c r="F405" s="15" t="s">
        <v>94</v>
      </c>
      <c r="G405" s="15">
        <v>4</v>
      </c>
      <c r="H405" s="51">
        <v>386</v>
      </c>
      <c r="I405" s="50">
        <f t="shared" si="18"/>
        <v>0</v>
      </c>
      <c r="J405" s="50">
        <f t="shared" si="19"/>
        <v>386</v>
      </c>
      <c r="K405" s="50">
        <f t="shared" si="20"/>
        <v>0</v>
      </c>
      <c r="L405" s="15"/>
      <c r="M405" s="15"/>
      <c r="N405" s="15"/>
      <c r="O405" s="15"/>
      <c r="P405" s="15"/>
      <c r="Q405" s="15"/>
      <c r="R405" s="15"/>
      <c r="S405" s="15"/>
    </row>
    <row r="406" spans="2:19" x14ac:dyDescent="0.3">
      <c r="B406" s="53">
        <v>2020</v>
      </c>
      <c r="C406" s="15" t="s">
        <v>355</v>
      </c>
      <c r="D406" s="15" t="s">
        <v>354</v>
      </c>
      <c r="E406" s="15">
        <v>2017</v>
      </c>
      <c r="F406" s="15" t="s">
        <v>117</v>
      </c>
      <c r="G406" s="15">
        <v>5</v>
      </c>
      <c r="H406" s="51">
        <v>949</v>
      </c>
      <c r="I406" s="50">
        <f t="shared" si="18"/>
        <v>0</v>
      </c>
      <c r="J406" s="50">
        <f t="shared" si="19"/>
        <v>0</v>
      </c>
      <c r="K406" s="50">
        <f t="shared" si="20"/>
        <v>949</v>
      </c>
      <c r="L406" s="15"/>
      <c r="M406" s="15"/>
      <c r="N406" s="15"/>
      <c r="O406" s="15"/>
      <c r="P406" s="15"/>
      <c r="Q406" s="15"/>
      <c r="R406" s="15"/>
      <c r="S406" s="15"/>
    </row>
    <row r="407" spans="2:19" x14ac:dyDescent="0.3">
      <c r="B407" s="53">
        <v>2020</v>
      </c>
      <c r="C407" s="15" t="s">
        <v>352</v>
      </c>
      <c r="D407" s="15" t="s">
        <v>353</v>
      </c>
      <c r="E407" s="15">
        <v>2014</v>
      </c>
      <c r="F407" s="15" t="s">
        <v>77</v>
      </c>
      <c r="G407" s="15">
        <v>5</v>
      </c>
      <c r="H407" s="51">
        <v>0</v>
      </c>
      <c r="I407" s="50">
        <f t="shared" si="18"/>
        <v>0</v>
      </c>
      <c r="J407" s="50">
        <f t="shared" si="19"/>
        <v>0</v>
      </c>
      <c r="K407" s="50">
        <f t="shared" si="20"/>
        <v>0</v>
      </c>
      <c r="L407" s="15"/>
      <c r="M407" s="15"/>
      <c r="N407" s="15"/>
      <c r="O407" s="15"/>
      <c r="P407" s="15"/>
      <c r="Q407" s="15"/>
      <c r="R407" s="15"/>
      <c r="S407" s="15"/>
    </row>
    <row r="408" spans="2:19" x14ac:dyDescent="0.3">
      <c r="B408" s="53">
        <v>2020</v>
      </c>
      <c r="C408" s="15" t="s">
        <v>352</v>
      </c>
      <c r="D408" s="15" t="s">
        <v>351</v>
      </c>
      <c r="E408" s="15">
        <v>2020</v>
      </c>
      <c r="F408" s="15" t="s">
        <v>77</v>
      </c>
      <c r="G408" s="15">
        <v>5</v>
      </c>
      <c r="H408" s="51">
        <v>94</v>
      </c>
      <c r="I408" s="50">
        <f t="shared" si="18"/>
        <v>0</v>
      </c>
      <c r="J408" s="50">
        <f t="shared" si="19"/>
        <v>0</v>
      </c>
      <c r="K408" s="50">
        <f t="shared" si="20"/>
        <v>94</v>
      </c>
      <c r="L408" s="15"/>
      <c r="M408" s="15"/>
      <c r="N408" s="15"/>
      <c r="O408" s="15"/>
      <c r="P408" s="15"/>
      <c r="Q408" s="15"/>
      <c r="R408" s="15"/>
      <c r="S408" s="15"/>
    </row>
    <row r="409" spans="2:19" x14ac:dyDescent="0.3">
      <c r="B409" s="53">
        <v>2020</v>
      </c>
      <c r="C409" s="15" t="s">
        <v>350</v>
      </c>
      <c r="D409" s="15" t="s">
        <v>349</v>
      </c>
      <c r="E409" s="15">
        <v>2014</v>
      </c>
      <c r="F409" s="15" t="s">
        <v>101</v>
      </c>
      <c r="G409" s="15">
        <v>4</v>
      </c>
      <c r="H409" s="51">
        <v>58</v>
      </c>
      <c r="I409" s="50">
        <f t="shared" si="18"/>
        <v>0</v>
      </c>
      <c r="J409" s="50">
        <f t="shared" si="19"/>
        <v>58</v>
      </c>
      <c r="K409" s="50">
        <f t="shared" si="20"/>
        <v>0</v>
      </c>
      <c r="L409" s="15"/>
      <c r="M409" s="15"/>
      <c r="N409" s="15"/>
      <c r="O409" s="15"/>
      <c r="P409" s="15"/>
      <c r="Q409" s="15"/>
      <c r="R409" s="15"/>
      <c r="S409" s="15"/>
    </row>
    <row r="410" spans="2:19" x14ac:dyDescent="0.3">
      <c r="B410" s="53">
        <v>2020</v>
      </c>
      <c r="C410" s="15" t="s">
        <v>348</v>
      </c>
      <c r="D410" s="15" t="s">
        <v>88</v>
      </c>
      <c r="E410" s="15">
        <v>2014</v>
      </c>
      <c r="F410" s="15" t="s">
        <v>101</v>
      </c>
      <c r="G410" s="15">
        <v>4</v>
      </c>
      <c r="H410" s="51">
        <v>153</v>
      </c>
      <c r="I410" s="50">
        <f t="shared" si="18"/>
        <v>0</v>
      </c>
      <c r="J410" s="50">
        <f t="shared" si="19"/>
        <v>153</v>
      </c>
      <c r="K410" s="50">
        <f t="shared" si="20"/>
        <v>0</v>
      </c>
      <c r="L410" s="15"/>
      <c r="M410" s="15"/>
      <c r="N410" s="15"/>
      <c r="O410" s="15"/>
      <c r="P410" s="15"/>
      <c r="Q410" s="15"/>
      <c r="R410" s="15"/>
      <c r="S410" s="15"/>
    </row>
    <row r="411" spans="2:19" x14ac:dyDescent="0.3">
      <c r="B411" s="53">
        <v>2020</v>
      </c>
      <c r="C411" s="15" t="s">
        <v>347</v>
      </c>
      <c r="D411" s="15" t="s">
        <v>346</v>
      </c>
      <c r="E411" s="15">
        <v>2015</v>
      </c>
      <c r="F411" s="15" t="s">
        <v>82</v>
      </c>
      <c r="G411" s="15">
        <v>5</v>
      </c>
      <c r="H411" s="51">
        <v>606</v>
      </c>
      <c r="I411" s="50">
        <f t="shared" si="18"/>
        <v>0</v>
      </c>
      <c r="J411" s="50">
        <f t="shared" si="19"/>
        <v>0</v>
      </c>
      <c r="K411" s="50">
        <f t="shared" si="20"/>
        <v>606</v>
      </c>
      <c r="L411" s="15"/>
      <c r="M411" s="15"/>
      <c r="N411" s="15"/>
      <c r="O411" s="15"/>
      <c r="P411" s="15"/>
      <c r="Q411" s="15"/>
      <c r="R411" s="15"/>
      <c r="S411" s="15"/>
    </row>
    <row r="412" spans="2:19" x14ac:dyDescent="0.3">
      <c r="B412" s="53">
        <v>2020</v>
      </c>
      <c r="C412" s="15" t="s">
        <v>345</v>
      </c>
      <c r="D412" s="15" t="s">
        <v>344</v>
      </c>
      <c r="E412" s="15">
        <v>2017</v>
      </c>
      <c r="F412" s="15" t="s">
        <v>85</v>
      </c>
      <c r="G412" s="15">
        <v>5</v>
      </c>
      <c r="H412" s="51">
        <v>11</v>
      </c>
      <c r="I412" s="50">
        <f t="shared" si="18"/>
        <v>0</v>
      </c>
      <c r="J412" s="50">
        <f t="shared" si="19"/>
        <v>0</v>
      </c>
      <c r="K412" s="50">
        <f t="shared" si="20"/>
        <v>11</v>
      </c>
      <c r="L412" s="15"/>
      <c r="M412" s="15"/>
      <c r="N412" s="15"/>
      <c r="O412" s="15"/>
      <c r="P412" s="15"/>
      <c r="Q412" s="15"/>
      <c r="R412" s="15"/>
      <c r="S412" s="15"/>
    </row>
    <row r="413" spans="2:19" x14ac:dyDescent="0.3">
      <c r="B413" s="53">
        <v>2020</v>
      </c>
      <c r="C413" s="15" t="s">
        <v>343</v>
      </c>
      <c r="D413" s="15" t="s">
        <v>88</v>
      </c>
      <c r="E413" s="15">
        <v>2017</v>
      </c>
      <c r="F413" s="15" t="s">
        <v>117</v>
      </c>
      <c r="G413" s="15">
        <v>5</v>
      </c>
      <c r="H413" s="51">
        <v>1230</v>
      </c>
      <c r="I413" s="50">
        <f t="shared" si="18"/>
        <v>0</v>
      </c>
      <c r="J413" s="50">
        <f t="shared" si="19"/>
        <v>0</v>
      </c>
      <c r="K413" s="50">
        <f t="shared" si="20"/>
        <v>1230</v>
      </c>
      <c r="L413" s="15"/>
      <c r="M413" s="15"/>
      <c r="N413" s="15"/>
      <c r="O413" s="15"/>
      <c r="P413" s="15"/>
      <c r="Q413" s="15"/>
      <c r="R413" s="15"/>
      <c r="S413" s="15"/>
    </row>
    <row r="414" spans="2:19" x14ac:dyDescent="0.3">
      <c r="B414" s="53">
        <v>2020</v>
      </c>
      <c r="C414" s="15" t="s">
        <v>342</v>
      </c>
      <c r="D414" s="15" t="s">
        <v>341</v>
      </c>
      <c r="E414" s="15">
        <v>2015</v>
      </c>
      <c r="F414" s="15" t="s">
        <v>94</v>
      </c>
      <c r="G414" s="15">
        <v>2</v>
      </c>
      <c r="H414" s="51">
        <v>0</v>
      </c>
      <c r="I414" s="50">
        <f t="shared" si="18"/>
        <v>0</v>
      </c>
      <c r="J414" s="50">
        <f t="shared" si="19"/>
        <v>0</v>
      </c>
      <c r="K414" s="50">
        <f t="shared" si="20"/>
        <v>0</v>
      </c>
      <c r="L414" s="15"/>
      <c r="M414" s="15"/>
      <c r="N414" s="15"/>
      <c r="O414" s="15"/>
      <c r="P414" s="15"/>
      <c r="Q414" s="15"/>
      <c r="R414" s="15"/>
      <c r="S414" s="15"/>
    </row>
    <row r="415" spans="2:19" x14ac:dyDescent="0.3">
      <c r="B415" s="53">
        <v>2020</v>
      </c>
      <c r="C415" s="15" t="s">
        <v>340</v>
      </c>
      <c r="D415" s="15" t="s">
        <v>339</v>
      </c>
      <c r="E415" s="15">
        <v>2020</v>
      </c>
      <c r="F415" s="15" t="s">
        <v>77</v>
      </c>
      <c r="G415" s="15">
        <v>5</v>
      </c>
      <c r="H415" s="51">
        <v>174</v>
      </c>
      <c r="I415" s="50">
        <f t="shared" si="18"/>
        <v>0</v>
      </c>
      <c r="J415" s="50">
        <f t="shared" si="19"/>
        <v>0</v>
      </c>
      <c r="K415" s="50">
        <f t="shared" si="20"/>
        <v>174</v>
      </c>
      <c r="L415" s="15"/>
      <c r="M415" s="15"/>
      <c r="N415" s="15"/>
      <c r="O415" s="15"/>
      <c r="P415" s="15"/>
      <c r="Q415" s="15"/>
      <c r="R415" s="15"/>
      <c r="S415" s="15"/>
    </row>
    <row r="416" spans="2:19" x14ac:dyDescent="0.3">
      <c r="B416" s="53">
        <v>2020</v>
      </c>
      <c r="C416" s="15" t="s">
        <v>338</v>
      </c>
      <c r="D416" s="15" t="s">
        <v>88</v>
      </c>
      <c r="E416" s="15">
        <v>2017</v>
      </c>
      <c r="F416" s="15" t="s">
        <v>77</v>
      </c>
      <c r="G416" s="15">
        <v>5</v>
      </c>
      <c r="H416" s="51">
        <v>63</v>
      </c>
      <c r="I416" s="50">
        <f t="shared" si="18"/>
        <v>0</v>
      </c>
      <c r="J416" s="50">
        <f t="shared" si="19"/>
        <v>0</v>
      </c>
      <c r="K416" s="50">
        <f t="shared" si="20"/>
        <v>63</v>
      </c>
      <c r="L416" s="15"/>
      <c r="M416" s="15"/>
      <c r="N416" s="15"/>
      <c r="O416" s="15"/>
      <c r="P416" s="15"/>
      <c r="Q416" s="15"/>
      <c r="R416" s="15"/>
      <c r="S416" s="15"/>
    </row>
    <row r="417" spans="2:19" x14ac:dyDescent="0.3">
      <c r="B417" s="53">
        <v>2020</v>
      </c>
      <c r="C417" s="15" t="s">
        <v>337</v>
      </c>
      <c r="D417" s="15" t="s">
        <v>336</v>
      </c>
      <c r="E417" s="15">
        <v>2014</v>
      </c>
      <c r="F417" s="15" t="s">
        <v>82</v>
      </c>
      <c r="G417" s="15">
        <v>5</v>
      </c>
      <c r="H417" s="51">
        <v>297</v>
      </c>
      <c r="I417" s="50">
        <f t="shared" si="18"/>
        <v>0</v>
      </c>
      <c r="J417" s="50">
        <f t="shared" si="19"/>
        <v>0</v>
      </c>
      <c r="K417" s="50">
        <f t="shared" si="20"/>
        <v>297</v>
      </c>
      <c r="L417" s="15"/>
      <c r="M417" s="15"/>
      <c r="N417" s="15"/>
      <c r="O417" s="15"/>
      <c r="P417" s="15"/>
      <c r="Q417" s="15"/>
      <c r="R417" s="15"/>
      <c r="S417" s="15"/>
    </row>
    <row r="418" spans="2:19" x14ac:dyDescent="0.3">
      <c r="B418" s="53">
        <v>2020</v>
      </c>
      <c r="C418" s="15" t="s">
        <v>335</v>
      </c>
      <c r="D418" s="15" t="s">
        <v>334</v>
      </c>
      <c r="E418" s="15">
        <v>2019</v>
      </c>
      <c r="F418" s="15" t="s">
        <v>82</v>
      </c>
      <c r="G418" s="15">
        <v>5</v>
      </c>
      <c r="H418" s="51">
        <v>456</v>
      </c>
      <c r="I418" s="50">
        <f t="shared" si="18"/>
        <v>0</v>
      </c>
      <c r="J418" s="50">
        <f t="shared" si="19"/>
        <v>0</v>
      </c>
      <c r="K418" s="50">
        <f t="shared" si="20"/>
        <v>456</v>
      </c>
      <c r="L418" s="15"/>
      <c r="M418" s="15"/>
      <c r="N418" s="15"/>
      <c r="O418" s="15"/>
      <c r="P418" s="15"/>
      <c r="Q418" s="15"/>
      <c r="R418" s="15"/>
      <c r="S418" s="15"/>
    </row>
    <row r="419" spans="2:19" x14ac:dyDescent="0.3">
      <c r="B419" s="53">
        <v>2020</v>
      </c>
      <c r="C419" s="15" t="s">
        <v>333</v>
      </c>
      <c r="D419" s="15" t="s">
        <v>332</v>
      </c>
      <c r="E419" s="15">
        <v>2017</v>
      </c>
      <c r="F419" s="15" t="s">
        <v>82</v>
      </c>
      <c r="G419" s="15">
        <v>5</v>
      </c>
      <c r="H419" s="51">
        <v>94</v>
      </c>
      <c r="I419" s="50">
        <f t="shared" si="18"/>
        <v>0</v>
      </c>
      <c r="J419" s="50">
        <f t="shared" si="19"/>
        <v>0</v>
      </c>
      <c r="K419" s="50">
        <f t="shared" si="20"/>
        <v>94</v>
      </c>
      <c r="L419" s="15"/>
      <c r="M419" s="15"/>
      <c r="N419" s="15"/>
      <c r="O419" s="15"/>
      <c r="P419" s="15"/>
      <c r="Q419" s="15"/>
      <c r="R419" s="15"/>
      <c r="S419" s="15"/>
    </row>
    <row r="420" spans="2:19" x14ac:dyDescent="0.3">
      <c r="B420" s="53">
        <v>2020</v>
      </c>
      <c r="C420" s="15" t="s">
        <v>331</v>
      </c>
      <c r="D420" s="15" t="s">
        <v>330</v>
      </c>
      <c r="E420" s="15">
        <v>2018</v>
      </c>
      <c r="F420" s="15" t="s">
        <v>90</v>
      </c>
      <c r="G420" s="15">
        <v>5</v>
      </c>
      <c r="H420" s="51">
        <v>16</v>
      </c>
      <c r="I420" s="50">
        <f t="shared" si="18"/>
        <v>0</v>
      </c>
      <c r="J420" s="50">
        <f t="shared" si="19"/>
        <v>0</v>
      </c>
      <c r="K420" s="50">
        <f t="shared" si="20"/>
        <v>16</v>
      </c>
      <c r="L420" s="15"/>
      <c r="M420" s="15"/>
      <c r="N420" s="15"/>
      <c r="O420" s="15"/>
      <c r="P420" s="15"/>
      <c r="Q420" s="15"/>
      <c r="R420" s="15"/>
      <c r="S420" s="15"/>
    </row>
    <row r="421" spans="2:19" x14ac:dyDescent="0.3">
      <c r="B421" s="53">
        <v>2020</v>
      </c>
      <c r="C421" s="15" t="s">
        <v>329</v>
      </c>
      <c r="D421" s="15" t="s">
        <v>88</v>
      </c>
      <c r="E421" s="15">
        <v>2013</v>
      </c>
      <c r="F421" s="15" t="s">
        <v>90</v>
      </c>
      <c r="G421" s="15">
        <v>5</v>
      </c>
      <c r="H421" s="51">
        <v>13</v>
      </c>
      <c r="I421" s="50">
        <f t="shared" si="18"/>
        <v>0</v>
      </c>
      <c r="J421" s="50">
        <f t="shared" si="19"/>
        <v>0</v>
      </c>
      <c r="K421" s="50">
        <f t="shared" si="20"/>
        <v>13</v>
      </c>
      <c r="L421" s="15"/>
      <c r="M421" s="15"/>
      <c r="N421" s="15"/>
      <c r="O421" s="15"/>
      <c r="P421" s="15"/>
      <c r="Q421" s="15"/>
      <c r="R421" s="15"/>
      <c r="S421" s="15"/>
    </row>
    <row r="422" spans="2:19" x14ac:dyDescent="0.3">
      <c r="B422" s="53">
        <v>2020</v>
      </c>
      <c r="C422" s="15" t="s">
        <v>328</v>
      </c>
      <c r="D422" s="15" t="s">
        <v>327</v>
      </c>
      <c r="E422" s="15">
        <v>2014</v>
      </c>
      <c r="F422" s="15" t="s">
        <v>82</v>
      </c>
      <c r="G422" s="15">
        <v>5</v>
      </c>
      <c r="H422" s="51">
        <v>47</v>
      </c>
      <c r="I422" s="50">
        <f t="shared" ref="I422:I485" si="21">IF(G422&lt;4,H422,0)</f>
        <v>0</v>
      </c>
      <c r="J422" s="50">
        <f t="shared" ref="J422:J485" si="22">IF(G422=4,H422,0)</f>
        <v>0</v>
      </c>
      <c r="K422" s="50">
        <f t="shared" ref="K422:K485" si="23">IF(G422=5,H422,0)</f>
        <v>47</v>
      </c>
      <c r="L422" s="15"/>
      <c r="M422" s="15"/>
      <c r="N422" s="15"/>
      <c r="O422" s="15"/>
      <c r="P422" s="15"/>
      <c r="Q422" s="15"/>
      <c r="R422" s="15"/>
      <c r="S422" s="15"/>
    </row>
    <row r="423" spans="2:19" x14ac:dyDescent="0.3">
      <c r="B423" s="53">
        <v>2020</v>
      </c>
      <c r="C423" s="15" t="s">
        <v>326</v>
      </c>
      <c r="D423" s="15" t="s">
        <v>325</v>
      </c>
      <c r="E423" s="15">
        <v>2015</v>
      </c>
      <c r="F423" s="15" t="s">
        <v>77</v>
      </c>
      <c r="G423" s="15">
        <v>5</v>
      </c>
      <c r="H423" s="51">
        <v>57</v>
      </c>
      <c r="I423" s="50">
        <f t="shared" si="21"/>
        <v>0</v>
      </c>
      <c r="J423" s="50">
        <f t="shared" si="22"/>
        <v>0</v>
      </c>
      <c r="K423" s="50">
        <f t="shared" si="23"/>
        <v>57</v>
      </c>
      <c r="L423" s="15"/>
      <c r="M423" s="15"/>
      <c r="N423" s="15"/>
      <c r="O423" s="15"/>
      <c r="P423" s="15"/>
      <c r="Q423" s="15"/>
      <c r="R423" s="15"/>
      <c r="S423" s="15"/>
    </row>
    <row r="424" spans="2:19" x14ac:dyDescent="0.3">
      <c r="B424" s="53">
        <v>2020</v>
      </c>
      <c r="C424" s="15" t="s">
        <v>324</v>
      </c>
      <c r="D424" s="15" t="s">
        <v>323</v>
      </c>
      <c r="E424" s="15">
        <v>2019</v>
      </c>
      <c r="F424" s="15" t="s">
        <v>82</v>
      </c>
      <c r="G424" s="15">
        <v>5</v>
      </c>
      <c r="H424" s="51">
        <v>72</v>
      </c>
      <c r="I424" s="50">
        <f t="shared" si="21"/>
        <v>0</v>
      </c>
      <c r="J424" s="50">
        <f t="shared" si="22"/>
        <v>0</v>
      </c>
      <c r="K424" s="50">
        <f t="shared" si="23"/>
        <v>72</v>
      </c>
      <c r="L424" s="15"/>
      <c r="M424" s="15"/>
      <c r="N424" s="15"/>
      <c r="O424" s="15"/>
      <c r="P424" s="15"/>
      <c r="Q424" s="15"/>
      <c r="R424" s="15"/>
      <c r="S424" s="15"/>
    </row>
    <row r="425" spans="2:19" x14ac:dyDescent="0.3">
      <c r="B425" s="53">
        <v>2020</v>
      </c>
      <c r="C425" s="15" t="s">
        <v>322</v>
      </c>
      <c r="D425" s="15" t="s">
        <v>88</v>
      </c>
      <c r="E425" s="15">
        <v>2013</v>
      </c>
      <c r="F425" s="15" t="s">
        <v>85</v>
      </c>
      <c r="G425" s="15">
        <v>5</v>
      </c>
      <c r="H425" s="51">
        <v>8</v>
      </c>
      <c r="I425" s="50">
        <f t="shared" si="21"/>
        <v>0</v>
      </c>
      <c r="J425" s="50">
        <f t="shared" si="22"/>
        <v>0</v>
      </c>
      <c r="K425" s="50">
        <f t="shared" si="23"/>
        <v>8</v>
      </c>
      <c r="L425" s="15"/>
      <c r="M425" s="15"/>
      <c r="N425" s="15"/>
      <c r="O425" s="15"/>
      <c r="P425" s="15"/>
      <c r="Q425" s="15"/>
      <c r="R425" s="15"/>
      <c r="S425" s="15"/>
    </row>
    <row r="426" spans="2:19" x14ac:dyDescent="0.3">
      <c r="B426" s="53">
        <v>2020</v>
      </c>
      <c r="C426" s="15" t="s">
        <v>321</v>
      </c>
      <c r="D426" s="15" t="s">
        <v>315</v>
      </c>
      <c r="E426" s="15">
        <v>2015</v>
      </c>
      <c r="F426" s="15" t="s">
        <v>94</v>
      </c>
      <c r="G426" s="15">
        <v>4</v>
      </c>
      <c r="H426" s="51">
        <v>797</v>
      </c>
      <c r="I426" s="50">
        <f t="shared" si="21"/>
        <v>0</v>
      </c>
      <c r="J426" s="50">
        <f t="shared" si="22"/>
        <v>797</v>
      </c>
      <c r="K426" s="50">
        <f t="shared" si="23"/>
        <v>0</v>
      </c>
      <c r="L426" s="15"/>
      <c r="M426" s="15"/>
      <c r="N426" s="15"/>
      <c r="O426" s="15"/>
      <c r="P426" s="15"/>
      <c r="Q426" s="15"/>
      <c r="R426" s="15"/>
      <c r="S426" s="15"/>
    </row>
    <row r="427" spans="2:19" x14ac:dyDescent="0.3">
      <c r="B427" s="53">
        <v>2020</v>
      </c>
      <c r="C427" s="15" t="s">
        <v>320</v>
      </c>
      <c r="D427" s="15" t="s">
        <v>319</v>
      </c>
      <c r="E427" s="15">
        <v>2019</v>
      </c>
      <c r="F427" s="15" t="s">
        <v>117</v>
      </c>
      <c r="G427" s="15">
        <v>5</v>
      </c>
      <c r="H427" s="51">
        <v>1377</v>
      </c>
      <c r="I427" s="50">
        <f t="shared" si="21"/>
        <v>0</v>
      </c>
      <c r="J427" s="50">
        <f t="shared" si="22"/>
        <v>0</v>
      </c>
      <c r="K427" s="50">
        <f t="shared" si="23"/>
        <v>1377</v>
      </c>
      <c r="L427" s="15"/>
      <c r="M427" s="15"/>
      <c r="N427" s="15"/>
      <c r="O427" s="15"/>
      <c r="P427" s="15"/>
      <c r="Q427" s="15"/>
      <c r="R427" s="15"/>
      <c r="S427" s="15"/>
    </row>
    <row r="428" spans="2:19" x14ac:dyDescent="0.3">
      <c r="B428" s="53">
        <v>2020</v>
      </c>
      <c r="C428" s="15" t="s">
        <v>318</v>
      </c>
      <c r="D428" s="15" t="s">
        <v>317</v>
      </c>
      <c r="E428" s="15">
        <v>2018</v>
      </c>
      <c r="F428" s="15" t="s">
        <v>90</v>
      </c>
      <c r="G428" s="15">
        <v>5</v>
      </c>
      <c r="H428" s="51">
        <v>185</v>
      </c>
      <c r="I428" s="50">
        <f t="shared" si="21"/>
        <v>0</v>
      </c>
      <c r="J428" s="50">
        <f t="shared" si="22"/>
        <v>0</v>
      </c>
      <c r="K428" s="50">
        <f t="shared" si="23"/>
        <v>185</v>
      </c>
      <c r="L428" s="15"/>
      <c r="M428" s="15"/>
      <c r="N428" s="15"/>
      <c r="O428" s="15"/>
      <c r="P428" s="15"/>
      <c r="Q428" s="15"/>
      <c r="R428" s="15"/>
      <c r="S428" s="15"/>
    </row>
    <row r="429" spans="2:19" x14ac:dyDescent="0.3">
      <c r="B429" s="53">
        <v>2020</v>
      </c>
      <c r="C429" s="15" t="s">
        <v>316</v>
      </c>
      <c r="D429" s="15" t="s">
        <v>315</v>
      </c>
      <c r="E429" s="15">
        <v>2015</v>
      </c>
      <c r="F429" s="15" t="s">
        <v>94</v>
      </c>
      <c r="G429" s="15">
        <v>4</v>
      </c>
      <c r="H429" s="51">
        <v>479</v>
      </c>
      <c r="I429" s="50">
        <f t="shared" si="21"/>
        <v>0</v>
      </c>
      <c r="J429" s="50">
        <f t="shared" si="22"/>
        <v>479</v>
      </c>
      <c r="K429" s="50">
        <f t="shared" si="23"/>
        <v>0</v>
      </c>
      <c r="L429" s="15"/>
      <c r="M429" s="15"/>
      <c r="N429" s="15"/>
      <c r="O429" s="15"/>
      <c r="P429" s="15"/>
      <c r="Q429" s="15"/>
      <c r="R429" s="15"/>
      <c r="S429" s="15"/>
    </row>
    <row r="430" spans="2:19" x14ac:dyDescent="0.3">
      <c r="B430" s="53">
        <v>2020</v>
      </c>
      <c r="C430" s="15" t="s">
        <v>314</v>
      </c>
      <c r="D430" s="15" t="s">
        <v>313</v>
      </c>
      <c r="E430" s="15">
        <v>2019</v>
      </c>
      <c r="F430" s="15" t="s">
        <v>82</v>
      </c>
      <c r="G430" s="15">
        <v>5</v>
      </c>
      <c r="H430" s="51">
        <v>2335</v>
      </c>
      <c r="I430" s="50">
        <f t="shared" si="21"/>
        <v>0</v>
      </c>
      <c r="J430" s="50">
        <f t="shared" si="22"/>
        <v>0</v>
      </c>
      <c r="K430" s="50">
        <f t="shared" si="23"/>
        <v>2335</v>
      </c>
      <c r="L430" s="15"/>
      <c r="M430" s="15"/>
      <c r="N430" s="15"/>
      <c r="O430" s="15"/>
      <c r="P430" s="15"/>
      <c r="Q430" s="15"/>
      <c r="R430" s="15"/>
      <c r="S430" s="15"/>
    </row>
    <row r="431" spans="2:19" x14ac:dyDescent="0.3">
      <c r="B431" s="53">
        <v>2020</v>
      </c>
      <c r="C431" s="15" t="s">
        <v>312</v>
      </c>
      <c r="D431" s="15" t="s">
        <v>88</v>
      </c>
      <c r="E431" s="15">
        <v>2017</v>
      </c>
      <c r="F431" s="15" t="s">
        <v>82</v>
      </c>
      <c r="G431" s="15">
        <v>5</v>
      </c>
      <c r="H431" s="51">
        <v>1245</v>
      </c>
      <c r="I431" s="50">
        <f t="shared" si="21"/>
        <v>0</v>
      </c>
      <c r="J431" s="50">
        <f t="shared" si="22"/>
        <v>0</v>
      </c>
      <c r="K431" s="50">
        <f t="shared" si="23"/>
        <v>1245</v>
      </c>
      <c r="L431" s="15"/>
      <c r="M431" s="15"/>
      <c r="N431" s="15"/>
      <c r="O431" s="15"/>
      <c r="P431" s="15"/>
      <c r="Q431" s="15"/>
      <c r="R431" s="15"/>
      <c r="S431" s="15"/>
    </row>
    <row r="432" spans="2:19" x14ac:dyDescent="0.3">
      <c r="B432" s="53">
        <v>2020</v>
      </c>
      <c r="C432" s="15" t="s">
        <v>311</v>
      </c>
      <c r="D432" s="15" t="s">
        <v>310</v>
      </c>
      <c r="E432" s="15">
        <v>2020</v>
      </c>
      <c r="F432" s="15" t="s">
        <v>117</v>
      </c>
      <c r="G432" s="15">
        <v>5</v>
      </c>
      <c r="H432" s="51">
        <v>370</v>
      </c>
      <c r="I432" s="50">
        <f t="shared" si="21"/>
        <v>0</v>
      </c>
      <c r="J432" s="50">
        <f t="shared" si="22"/>
        <v>0</v>
      </c>
      <c r="K432" s="50">
        <f t="shared" si="23"/>
        <v>370</v>
      </c>
      <c r="L432" s="15"/>
      <c r="M432" s="15"/>
      <c r="N432" s="15"/>
      <c r="O432" s="15"/>
      <c r="P432" s="15"/>
      <c r="Q432" s="15"/>
      <c r="R432" s="15"/>
      <c r="S432" s="15"/>
    </row>
    <row r="433" spans="2:19" x14ac:dyDescent="0.3">
      <c r="B433" s="53">
        <v>2020</v>
      </c>
      <c r="C433" s="15" t="s">
        <v>309</v>
      </c>
      <c r="D433" s="15" t="s">
        <v>308</v>
      </c>
      <c r="E433" s="15">
        <v>2015</v>
      </c>
      <c r="F433" s="15" t="s">
        <v>307</v>
      </c>
      <c r="G433" s="15">
        <v>4</v>
      </c>
      <c r="H433" s="51">
        <v>88</v>
      </c>
      <c r="I433" s="50">
        <f t="shared" si="21"/>
        <v>0</v>
      </c>
      <c r="J433" s="50">
        <f t="shared" si="22"/>
        <v>88</v>
      </c>
      <c r="K433" s="50">
        <f t="shared" si="23"/>
        <v>0</v>
      </c>
      <c r="L433" s="15"/>
      <c r="M433" s="15"/>
      <c r="N433" s="15"/>
      <c r="O433" s="15"/>
      <c r="P433" s="15"/>
      <c r="Q433" s="15"/>
      <c r="R433" s="15"/>
      <c r="S433" s="15"/>
    </row>
    <row r="434" spans="2:19" x14ac:dyDescent="0.3">
      <c r="B434" s="53">
        <v>2020</v>
      </c>
      <c r="C434" s="15" t="s">
        <v>306</v>
      </c>
      <c r="D434" s="15" t="s">
        <v>305</v>
      </c>
      <c r="E434" s="15">
        <v>2018</v>
      </c>
      <c r="F434" s="15" t="s">
        <v>117</v>
      </c>
      <c r="G434" s="15">
        <v>5</v>
      </c>
      <c r="H434" s="51">
        <v>1994</v>
      </c>
      <c r="I434" s="50">
        <f t="shared" si="21"/>
        <v>0</v>
      </c>
      <c r="J434" s="50">
        <f t="shared" si="22"/>
        <v>0</v>
      </c>
      <c r="K434" s="50">
        <f t="shared" si="23"/>
        <v>1994</v>
      </c>
      <c r="L434" s="15"/>
      <c r="M434" s="15"/>
      <c r="N434" s="15"/>
      <c r="O434" s="15"/>
      <c r="P434" s="15"/>
      <c r="Q434" s="15"/>
      <c r="R434" s="15"/>
      <c r="S434" s="15"/>
    </row>
    <row r="435" spans="2:19" x14ac:dyDescent="0.3">
      <c r="B435" s="53">
        <v>2020</v>
      </c>
      <c r="C435" s="15" t="s">
        <v>304</v>
      </c>
      <c r="D435" s="15" t="s">
        <v>303</v>
      </c>
      <c r="E435" s="15">
        <v>2019</v>
      </c>
      <c r="F435" s="15" t="s">
        <v>101</v>
      </c>
      <c r="G435" s="15">
        <v>5</v>
      </c>
      <c r="H435" s="51">
        <v>977</v>
      </c>
      <c r="I435" s="50">
        <f t="shared" si="21"/>
        <v>0</v>
      </c>
      <c r="J435" s="50">
        <f t="shared" si="22"/>
        <v>0</v>
      </c>
      <c r="K435" s="50">
        <f t="shared" si="23"/>
        <v>977</v>
      </c>
      <c r="L435" s="15"/>
      <c r="M435" s="15"/>
      <c r="N435" s="15"/>
      <c r="O435" s="15"/>
      <c r="P435" s="15"/>
      <c r="Q435" s="15"/>
      <c r="R435" s="15"/>
      <c r="S435" s="15"/>
    </row>
    <row r="436" spans="2:19" x14ac:dyDescent="0.3">
      <c r="B436" s="53">
        <v>2020</v>
      </c>
      <c r="C436" s="15" t="s">
        <v>302</v>
      </c>
      <c r="D436" s="15" t="s">
        <v>301</v>
      </c>
      <c r="E436" s="15">
        <v>2014</v>
      </c>
      <c r="F436" s="15" t="s">
        <v>90</v>
      </c>
      <c r="G436" s="15">
        <v>5</v>
      </c>
      <c r="H436" s="51">
        <v>915</v>
      </c>
      <c r="I436" s="50">
        <f t="shared" si="21"/>
        <v>0</v>
      </c>
      <c r="J436" s="50">
        <f t="shared" si="22"/>
        <v>0</v>
      </c>
      <c r="K436" s="50">
        <f t="shared" si="23"/>
        <v>915</v>
      </c>
      <c r="L436" s="15"/>
      <c r="M436" s="15"/>
      <c r="N436" s="15"/>
      <c r="O436" s="15"/>
      <c r="P436" s="15"/>
      <c r="Q436" s="15"/>
      <c r="R436" s="15"/>
      <c r="S436" s="15"/>
    </row>
    <row r="437" spans="2:19" x14ac:dyDescent="0.3">
      <c r="B437" s="53">
        <v>2020</v>
      </c>
      <c r="C437" s="15" t="s">
        <v>300</v>
      </c>
      <c r="D437" s="15" t="s">
        <v>88</v>
      </c>
      <c r="E437" s="15">
        <v>2017</v>
      </c>
      <c r="F437" s="15" t="s">
        <v>90</v>
      </c>
      <c r="G437" s="15">
        <v>5</v>
      </c>
      <c r="H437" s="51">
        <v>82</v>
      </c>
      <c r="I437" s="50">
        <f t="shared" si="21"/>
        <v>0</v>
      </c>
      <c r="J437" s="50">
        <f t="shared" si="22"/>
        <v>0</v>
      </c>
      <c r="K437" s="50">
        <f t="shared" si="23"/>
        <v>82</v>
      </c>
      <c r="L437" s="15"/>
      <c r="M437" s="15"/>
      <c r="N437" s="15"/>
      <c r="O437" s="15"/>
      <c r="P437" s="15"/>
      <c r="Q437" s="15"/>
      <c r="R437" s="15"/>
      <c r="S437" s="15"/>
    </row>
    <row r="438" spans="2:19" x14ac:dyDescent="0.3">
      <c r="B438" s="53">
        <v>2020</v>
      </c>
      <c r="C438" s="15" t="s">
        <v>299</v>
      </c>
      <c r="D438" s="15" t="s">
        <v>88</v>
      </c>
      <c r="E438" s="15">
        <v>2013</v>
      </c>
      <c r="F438" s="15" t="s">
        <v>101</v>
      </c>
      <c r="G438" s="15">
        <v>4</v>
      </c>
      <c r="H438" s="51">
        <v>47</v>
      </c>
      <c r="I438" s="50">
        <f t="shared" si="21"/>
        <v>0</v>
      </c>
      <c r="J438" s="50">
        <f t="shared" si="22"/>
        <v>47</v>
      </c>
      <c r="K438" s="50">
        <f t="shared" si="23"/>
        <v>0</v>
      </c>
      <c r="L438" s="15"/>
      <c r="M438" s="15"/>
      <c r="N438" s="15"/>
      <c r="O438" s="15"/>
      <c r="P438" s="15"/>
      <c r="Q438" s="15"/>
      <c r="R438" s="15"/>
      <c r="S438" s="15"/>
    </row>
    <row r="439" spans="2:19" x14ac:dyDescent="0.3">
      <c r="B439" s="53">
        <v>2020</v>
      </c>
      <c r="C439" s="15" t="s">
        <v>298</v>
      </c>
      <c r="D439" s="15" t="s">
        <v>297</v>
      </c>
      <c r="E439" s="15">
        <v>2019</v>
      </c>
      <c r="F439" s="15" t="s">
        <v>117</v>
      </c>
      <c r="G439" s="15">
        <v>5</v>
      </c>
      <c r="H439" s="51">
        <v>1478</v>
      </c>
      <c r="I439" s="50">
        <f t="shared" si="21"/>
        <v>0</v>
      </c>
      <c r="J439" s="50">
        <f t="shared" si="22"/>
        <v>0</v>
      </c>
      <c r="K439" s="50">
        <f t="shared" si="23"/>
        <v>1478</v>
      </c>
      <c r="L439" s="15"/>
      <c r="M439" s="15"/>
      <c r="N439" s="15"/>
      <c r="O439" s="15"/>
      <c r="P439" s="15"/>
      <c r="Q439" s="15"/>
      <c r="R439" s="15"/>
      <c r="S439" s="15"/>
    </row>
    <row r="440" spans="2:19" x14ac:dyDescent="0.3">
      <c r="B440" s="53">
        <v>2020</v>
      </c>
      <c r="C440" s="15" t="s">
        <v>296</v>
      </c>
      <c r="D440" s="15" t="s">
        <v>88</v>
      </c>
      <c r="E440" s="15">
        <v>2013</v>
      </c>
      <c r="F440" s="15" t="s">
        <v>117</v>
      </c>
      <c r="G440" s="15">
        <v>5</v>
      </c>
      <c r="H440" s="51">
        <v>0</v>
      </c>
      <c r="I440" s="50">
        <f t="shared" si="21"/>
        <v>0</v>
      </c>
      <c r="J440" s="50">
        <f t="shared" si="22"/>
        <v>0</v>
      </c>
      <c r="K440" s="50">
        <f t="shared" si="23"/>
        <v>0</v>
      </c>
      <c r="L440" s="15"/>
      <c r="M440" s="15"/>
      <c r="N440" s="15"/>
      <c r="O440" s="15"/>
      <c r="P440" s="15"/>
      <c r="Q440" s="15"/>
      <c r="R440" s="15"/>
      <c r="S440" s="15"/>
    </row>
    <row r="441" spans="2:19" x14ac:dyDescent="0.3">
      <c r="B441" s="53">
        <v>2020</v>
      </c>
      <c r="C441" s="15" t="s">
        <v>295</v>
      </c>
      <c r="D441" s="15" t="s">
        <v>88</v>
      </c>
      <c r="E441" s="15">
        <v>2016</v>
      </c>
      <c r="F441" s="15" t="s">
        <v>85</v>
      </c>
      <c r="G441" s="15">
        <v>5</v>
      </c>
      <c r="H441" s="51">
        <v>54</v>
      </c>
      <c r="I441" s="50">
        <f t="shared" si="21"/>
        <v>0</v>
      </c>
      <c r="J441" s="50">
        <f t="shared" si="22"/>
        <v>0</v>
      </c>
      <c r="K441" s="50">
        <f t="shared" si="23"/>
        <v>54</v>
      </c>
      <c r="L441" s="15"/>
      <c r="M441" s="15"/>
      <c r="N441" s="15"/>
      <c r="O441" s="15"/>
      <c r="P441" s="15"/>
      <c r="Q441" s="15"/>
      <c r="R441" s="15"/>
      <c r="S441" s="15"/>
    </row>
    <row r="442" spans="2:19" x14ac:dyDescent="0.3">
      <c r="B442" s="53">
        <v>2020</v>
      </c>
      <c r="C442" s="15" t="s">
        <v>294</v>
      </c>
      <c r="D442" s="15" t="s">
        <v>293</v>
      </c>
      <c r="E442" s="15">
        <v>2016</v>
      </c>
      <c r="F442" s="15" t="s">
        <v>85</v>
      </c>
      <c r="G442" s="15">
        <v>5</v>
      </c>
      <c r="H442" s="51">
        <v>863</v>
      </c>
      <c r="I442" s="50">
        <f t="shared" si="21"/>
        <v>0</v>
      </c>
      <c r="J442" s="50">
        <f t="shared" si="22"/>
        <v>0</v>
      </c>
      <c r="K442" s="50">
        <f t="shared" si="23"/>
        <v>863</v>
      </c>
      <c r="L442" s="15"/>
      <c r="M442" s="15"/>
      <c r="N442" s="15"/>
      <c r="O442" s="15"/>
      <c r="P442" s="15"/>
      <c r="Q442" s="15"/>
      <c r="R442" s="15"/>
      <c r="S442" s="15"/>
    </row>
    <row r="443" spans="2:19" x14ac:dyDescent="0.3">
      <c r="B443" s="53">
        <v>2020</v>
      </c>
      <c r="C443" s="15" t="s">
        <v>292</v>
      </c>
      <c r="D443" s="15" t="s">
        <v>291</v>
      </c>
      <c r="E443" s="15">
        <v>2019</v>
      </c>
      <c r="F443" s="15" t="s">
        <v>82</v>
      </c>
      <c r="G443" s="15">
        <v>5</v>
      </c>
      <c r="H443" s="51">
        <v>262</v>
      </c>
      <c r="I443" s="50">
        <f t="shared" si="21"/>
        <v>0</v>
      </c>
      <c r="J443" s="50">
        <f t="shared" si="22"/>
        <v>0</v>
      </c>
      <c r="K443" s="50">
        <f t="shared" si="23"/>
        <v>262</v>
      </c>
      <c r="L443" s="15"/>
      <c r="M443" s="15"/>
      <c r="N443" s="15"/>
      <c r="O443" s="15"/>
      <c r="P443" s="15"/>
      <c r="Q443" s="15"/>
      <c r="R443" s="15"/>
      <c r="S443" s="15"/>
    </row>
    <row r="444" spans="2:19" x14ac:dyDescent="0.3">
      <c r="B444" s="53">
        <v>2020</v>
      </c>
      <c r="C444" s="15" t="s">
        <v>290</v>
      </c>
      <c r="D444" s="15" t="s">
        <v>289</v>
      </c>
      <c r="E444" s="15">
        <v>2019</v>
      </c>
      <c r="F444" s="15" t="s">
        <v>77</v>
      </c>
      <c r="G444" s="15">
        <v>5</v>
      </c>
      <c r="H444" s="51">
        <v>124</v>
      </c>
      <c r="I444" s="50">
        <f t="shared" si="21"/>
        <v>0</v>
      </c>
      <c r="J444" s="50">
        <f t="shared" si="22"/>
        <v>0</v>
      </c>
      <c r="K444" s="50">
        <f t="shared" si="23"/>
        <v>124</v>
      </c>
      <c r="L444" s="15"/>
      <c r="M444" s="15"/>
      <c r="N444" s="15"/>
      <c r="O444" s="15"/>
      <c r="P444" s="15"/>
      <c r="Q444" s="15"/>
      <c r="R444" s="15"/>
      <c r="S444" s="15"/>
    </row>
    <row r="445" spans="2:19" x14ac:dyDescent="0.3">
      <c r="B445" s="53">
        <v>2020</v>
      </c>
      <c r="C445" s="15" t="s">
        <v>288</v>
      </c>
      <c r="D445" s="15" t="s">
        <v>287</v>
      </c>
      <c r="E445" s="15">
        <v>2014</v>
      </c>
      <c r="F445" s="15" t="s">
        <v>82</v>
      </c>
      <c r="G445" s="15">
        <v>5</v>
      </c>
      <c r="H445" s="51">
        <v>732</v>
      </c>
      <c r="I445" s="50">
        <f t="shared" si="21"/>
        <v>0</v>
      </c>
      <c r="J445" s="50">
        <f t="shared" si="22"/>
        <v>0</v>
      </c>
      <c r="K445" s="50">
        <f t="shared" si="23"/>
        <v>732</v>
      </c>
      <c r="L445" s="15"/>
      <c r="M445" s="15"/>
      <c r="N445" s="15"/>
      <c r="O445" s="15"/>
      <c r="P445" s="15"/>
      <c r="Q445" s="15"/>
      <c r="R445" s="15"/>
      <c r="S445" s="15"/>
    </row>
    <row r="446" spans="2:19" x14ac:dyDescent="0.3">
      <c r="B446" s="53">
        <v>2020</v>
      </c>
      <c r="C446" s="15" t="s">
        <v>286</v>
      </c>
      <c r="D446" s="15" t="s">
        <v>285</v>
      </c>
      <c r="E446" s="15">
        <v>2019</v>
      </c>
      <c r="F446" s="15" t="s">
        <v>82</v>
      </c>
      <c r="G446" s="15">
        <v>5</v>
      </c>
      <c r="H446" s="51">
        <v>541</v>
      </c>
      <c r="I446" s="50">
        <f t="shared" si="21"/>
        <v>0</v>
      </c>
      <c r="J446" s="50">
        <f t="shared" si="22"/>
        <v>0</v>
      </c>
      <c r="K446" s="50">
        <f t="shared" si="23"/>
        <v>541</v>
      </c>
      <c r="L446" s="15"/>
      <c r="M446" s="15"/>
      <c r="N446" s="15"/>
      <c r="O446" s="15"/>
      <c r="P446" s="15"/>
      <c r="Q446" s="15"/>
      <c r="R446" s="15"/>
      <c r="S446" s="15"/>
    </row>
    <row r="447" spans="2:19" x14ac:dyDescent="0.3">
      <c r="B447" s="53">
        <v>2020</v>
      </c>
      <c r="C447" s="15" t="s">
        <v>284</v>
      </c>
      <c r="D447" s="15" t="s">
        <v>283</v>
      </c>
      <c r="E447" s="15">
        <v>2015</v>
      </c>
      <c r="F447" s="15" t="s">
        <v>82</v>
      </c>
      <c r="G447" s="15">
        <v>5</v>
      </c>
      <c r="H447" s="51">
        <v>2026</v>
      </c>
      <c r="I447" s="50">
        <f t="shared" si="21"/>
        <v>0</v>
      </c>
      <c r="J447" s="50">
        <f t="shared" si="22"/>
        <v>0</v>
      </c>
      <c r="K447" s="50">
        <f t="shared" si="23"/>
        <v>2026</v>
      </c>
      <c r="L447" s="15"/>
      <c r="M447" s="15"/>
      <c r="N447" s="15"/>
      <c r="O447" s="15"/>
      <c r="P447" s="15"/>
      <c r="Q447" s="15"/>
      <c r="R447" s="15"/>
      <c r="S447" s="15"/>
    </row>
    <row r="448" spans="2:19" x14ac:dyDescent="0.3">
      <c r="B448" s="53">
        <v>2020</v>
      </c>
      <c r="C448" s="15" t="s">
        <v>282</v>
      </c>
      <c r="D448" s="15" t="s">
        <v>281</v>
      </c>
      <c r="E448" s="15">
        <v>2019</v>
      </c>
      <c r="F448" s="15" t="s">
        <v>77</v>
      </c>
      <c r="G448" s="15">
        <v>5</v>
      </c>
      <c r="H448" s="51">
        <v>1050</v>
      </c>
      <c r="I448" s="50">
        <f t="shared" si="21"/>
        <v>0</v>
      </c>
      <c r="J448" s="50">
        <f t="shared" si="22"/>
        <v>0</v>
      </c>
      <c r="K448" s="50">
        <f t="shared" si="23"/>
        <v>1050</v>
      </c>
      <c r="L448" s="15"/>
      <c r="M448" s="15"/>
      <c r="N448" s="15"/>
      <c r="O448" s="15"/>
      <c r="P448" s="15"/>
      <c r="Q448" s="15"/>
      <c r="R448" s="15"/>
      <c r="S448" s="15"/>
    </row>
    <row r="449" spans="2:19" x14ac:dyDescent="0.3">
      <c r="B449" s="53">
        <v>2020</v>
      </c>
      <c r="C449" s="15" t="s">
        <v>280</v>
      </c>
      <c r="D449" s="15" t="s">
        <v>88</v>
      </c>
      <c r="E449" s="15">
        <v>2014</v>
      </c>
      <c r="F449" s="15" t="s">
        <v>99</v>
      </c>
      <c r="G449" s="15">
        <v>5</v>
      </c>
      <c r="H449" s="51">
        <v>1218</v>
      </c>
      <c r="I449" s="50">
        <f t="shared" si="21"/>
        <v>0</v>
      </c>
      <c r="J449" s="50">
        <f t="shared" si="22"/>
        <v>0</v>
      </c>
      <c r="K449" s="50">
        <f t="shared" si="23"/>
        <v>1218</v>
      </c>
      <c r="L449" s="15"/>
      <c r="M449" s="15"/>
      <c r="N449" s="15"/>
      <c r="O449" s="15"/>
      <c r="P449" s="15"/>
      <c r="Q449" s="15"/>
      <c r="R449" s="15"/>
      <c r="S449" s="15"/>
    </row>
    <row r="450" spans="2:19" x14ac:dyDescent="0.3">
      <c r="B450" s="53">
        <v>2020</v>
      </c>
      <c r="C450" s="15" t="s">
        <v>279</v>
      </c>
      <c r="D450" s="15" t="s">
        <v>278</v>
      </c>
      <c r="E450" s="15">
        <v>2017</v>
      </c>
      <c r="F450" s="15" t="s">
        <v>137</v>
      </c>
      <c r="G450" s="15">
        <v>5</v>
      </c>
      <c r="H450" s="51">
        <v>0</v>
      </c>
      <c r="I450" s="50">
        <f t="shared" si="21"/>
        <v>0</v>
      </c>
      <c r="J450" s="50">
        <f t="shared" si="22"/>
        <v>0</v>
      </c>
      <c r="K450" s="50">
        <f t="shared" si="23"/>
        <v>0</v>
      </c>
      <c r="L450" s="15"/>
      <c r="M450" s="15"/>
      <c r="N450" s="15"/>
      <c r="O450" s="15"/>
      <c r="P450" s="15"/>
      <c r="Q450" s="15"/>
      <c r="R450" s="15"/>
      <c r="S450" s="15"/>
    </row>
    <row r="451" spans="2:19" x14ac:dyDescent="0.3">
      <c r="B451" s="53">
        <v>2020</v>
      </c>
      <c r="C451" s="15" t="s">
        <v>277</v>
      </c>
      <c r="D451" s="15" t="s">
        <v>88</v>
      </c>
      <c r="E451" s="15">
        <v>2014</v>
      </c>
      <c r="F451" s="15" t="s">
        <v>94</v>
      </c>
      <c r="G451" s="15">
        <v>3</v>
      </c>
      <c r="H451" s="51">
        <v>0</v>
      </c>
      <c r="I451" s="50">
        <f t="shared" si="21"/>
        <v>0</v>
      </c>
      <c r="J451" s="50">
        <f t="shared" si="22"/>
        <v>0</v>
      </c>
      <c r="K451" s="50">
        <f t="shared" si="23"/>
        <v>0</v>
      </c>
      <c r="L451" s="15"/>
      <c r="M451" s="15"/>
      <c r="N451" s="15"/>
      <c r="O451" s="15"/>
      <c r="P451" s="15"/>
      <c r="Q451" s="15"/>
      <c r="R451" s="15"/>
      <c r="S451" s="15"/>
    </row>
    <row r="452" spans="2:19" x14ac:dyDescent="0.3">
      <c r="B452" s="53">
        <v>2020</v>
      </c>
      <c r="C452" s="15" t="s">
        <v>276</v>
      </c>
      <c r="D452" s="15" t="s">
        <v>88</v>
      </c>
      <c r="E452" s="15">
        <v>2019</v>
      </c>
      <c r="F452" s="15" t="s">
        <v>82</v>
      </c>
      <c r="G452" s="15">
        <v>5</v>
      </c>
      <c r="H452" s="51">
        <v>0</v>
      </c>
      <c r="I452" s="50">
        <f t="shared" si="21"/>
        <v>0</v>
      </c>
      <c r="J452" s="50">
        <f t="shared" si="22"/>
        <v>0</v>
      </c>
      <c r="K452" s="50">
        <f t="shared" si="23"/>
        <v>0</v>
      </c>
      <c r="L452" s="15"/>
      <c r="M452" s="15"/>
      <c r="N452" s="15"/>
      <c r="O452" s="15"/>
      <c r="P452" s="15"/>
      <c r="Q452" s="15"/>
      <c r="R452" s="15"/>
      <c r="S452" s="15"/>
    </row>
    <row r="453" spans="2:19" x14ac:dyDescent="0.3">
      <c r="B453" s="53">
        <v>2020</v>
      </c>
      <c r="C453" s="15" t="s">
        <v>275</v>
      </c>
      <c r="D453" s="15" t="s">
        <v>88</v>
      </c>
      <c r="E453" s="15">
        <v>2017</v>
      </c>
      <c r="F453" s="15" t="s">
        <v>117</v>
      </c>
      <c r="G453" s="15">
        <v>3</v>
      </c>
      <c r="H453" s="51">
        <v>176</v>
      </c>
      <c r="I453" s="50">
        <f t="shared" si="21"/>
        <v>176</v>
      </c>
      <c r="J453" s="50">
        <f t="shared" si="22"/>
        <v>0</v>
      </c>
      <c r="K453" s="50">
        <f t="shared" si="23"/>
        <v>0</v>
      </c>
      <c r="L453" s="15"/>
      <c r="M453" s="15"/>
      <c r="N453" s="15"/>
      <c r="O453" s="15"/>
      <c r="P453" s="15"/>
      <c r="Q453" s="15"/>
      <c r="R453" s="15"/>
      <c r="S453" s="15"/>
    </row>
    <row r="454" spans="2:19" x14ac:dyDescent="0.3">
      <c r="B454" s="53">
        <v>2020</v>
      </c>
      <c r="C454" s="15" t="s">
        <v>274</v>
      </c>
      <c r="D454" s="15" t="s">
        <v>88</v>
      </c>
      <c r="E454" s="15">
        <v>2019</v>
      </c>
      <c r="F454" s="15" t="s">
        <v>117</v>
      </c>
      <c r="G454" s="15">
        <v>5</v>
      </c>
      <c r="H454" s="51">
        <v>0</v>
      </c>
      <c r="I454" s="50">
        <f t="shared" si="21"/>
        <v>0</v>
      </c>
      <c r="J454" s="50">
        <f t="shared" si="22"/>
        <v>0</v>
      </c>
      <c r="K454" s="50">
        <f t="shared" si="23"/>
        <v>0</v>
      </c>
      <c r="L454" s="15"/>
      <c r="M454" s="15"/>
      <c r="N454" s="15"/>
      <c r="O454" s="15"/>
      <c r="P454" s="15"/>
      <c r="Q454" s="15"/>
      <c r="R454" s="15"/>
      <c r="S454" s="15"/>
    </row>
    <row r="455" spans="2:19" x14ac:dyDescent="0.3">
      <c r="B455" s="53">
        <v>2020</v>
      </c>
      <c r="C455" s="15" t="s">
        <v>273</v>
      </c>
      <c r="D455" s="15" t="s">
        <v>88</v>
      </c>
      <c r="E455" s="15">
        <v>2015</v>
      </c>
      <c r="F455" s="15" t="s">
        <v>94</v>
      </c>
      <c r="G455" s="15">
        <v>4</v>
      </c>
      <c r="H455" s="51">
        <v>144</v>
      </c>
      <c r="I455" s="50">
        <f t="shared" si="21"/>
        <v>0</v>
      </c>
      <c r="J455" s="50">
        <f t="shared" si="22"/>
        <v>144</v>
      </c>
      <c r="K455" s="50">
        <f t="shared" si="23"/>
        <v>0</v>
      </c>
      <c r="L455" s="15"/>
      <c r="M455" s="15"/>
      <c r="N455" s="15"/>
      <c r="O455" s="15"/>
      <c r="P455" s="15"/>
      <c r="Q455" s="15"/>
      <c r="R455" s="15"/>
      <c r="S455" s="15"/>
    </row>
    <row r="456" spans="2:19" x14ac:dyDescent="0.3">
      <c r="B456" s="53">
        <v>2020</v>
      </c>
      <c r="C456" s="15" t="s">
        <v>272</v>
      </c>
      <c r="D456" s="15" t="s">
        <v>88</v>
      </c>
      <c r="E456" s="15">
        <v>2017</v>
      </c>
      <c r="F456" s="15" t="s">
        <v>101</v>
      </c>
      <c r="G456" s="15">
        <v>5</v>
      </c>
      <c r="H456" s="51">
        <v>525</v>
      </c>
      <c r="I456" s="50">
        <f t="shared" si="21"/>
        <v>0</v>
      </c>
      <c r="J456" s="50">
        <f t="shared" si="22"/>
        <v>0</v>
      </c>
      <c r="K456" s="50">
        <f t="shared" si="23"/>
        <v>525</v>
      </c>
      <c r="L456" s="15"/>
      <c r="M456" s="15"/>
      <c r="N456" s="15"/>
      <c r="O456" s="15"/>
      <c r="P456" s="15"/>
      <c r="Q456" s="15"/>
      <c r="R456" s="15"/>
      <c r="S456" s="15"/>
    </row>
    <row r="457" spans="2:19" x14ac:dyDescent="0.3">
      <c r="B457" s="53">
        <v>2020</v>
      </c>
      <c r="C457" s="15" t="s">
        <v>271</v>
      </c>
      <c r="D457" s="15" t="s">
        <v>270</v>
      </c>
      <c r="E457" s="15">
        <v>2014</v>
      </c>
      <c r="F457" s="15" t="s">
        <v>94</v>
      </c>
      <c r="G457" s="15">
        <v>4</v>
      </c>
      <c r="H457" s="51">
        <v>1466</v>
      </c>
      <c r="I457" s="50">
        <f t="shared" si="21"/>
        <v>0</v>
      </c>
      <c r="J457" s="50">
        <f t="shared" si="22"/>
        <v>1466</v>
      </c>
      <c r="K457" s="50">
        <f t="shared" si="23"/>
        <v>0</v>
      </c>
      <c r="L457" s="15"/>
      <c r="M457" s="15"/>
      <c r="N457" s="15"/>
      <c r="O457" s="15"/>
      <c r="P457" s="15"/>
      <c r="Q457" s="15"/>
      <c r="R457" s="15"/>
      <c r="S457" s="15"/>
    </row>
    <row r="458" spans="2:19" x14ac:dyDescent="0.3">
      <c r="B458" s="53">
        <v>2020</v>
      </c>
      <c r="C458" s="15" t="s">
        <v>269</v>
      </c>
      <c r="D458" s="15" t="s">
        <v>268</v>
      </c>
      <c r="E458" s="15">
        <v>2017</v>
      </c>
      <c r="F458" s="15" t="s">
        <v>82</v>
      </c>
      <c r="G458" s="15">
        <v>5</v>
      </c>
      <c r="H458" s="51">
        <v>199</v>
      </c>
      <c r="I458" s="50">
        <f t="shared" si="21"/>
        <v>0</v>
      </c>
      <c r="J458" s="50">
        <f t="shared" si="22"/>
        <v>0</v>
      </c>
      <c r="K458" s="50">
        <f t="shared" si="23"/>
        <v>199</v>
      </c>
      <c r="L458" s="15"/>
      <c r="M458" s="15"/>
      <c r="N458" s="15"/>
      <c r="O458" s="15"/>
      <c r="P458" s="15"/>
      <c r="Q458" s="15"/>
      <c r="R458" s="15"/>
      <c r="S458" s="15"/>
    </row>
    <row r="459" spans="2:19" x14ac:dyDescent="0.3">
      <c r="B459" s="53">
        <v>2020</v>
      </c>
      <c r="C459" s="15" t="s">
        <v>267</v>
      </c>
      <c r="D459" s="15" t="s">
        <v>88</v>
      </c>
      <c r="E459" s="15">
        <v>2015</v>
      </c>
      <c r="F459" s="15" t="s">
        <v>137</v>
      </c>
      <c r="G459" s="15">
        <v>4</v>
      </c>
      <c r="H459" s="51">
        <v>0</v>
      </c>
      <c r="I459" s="50">
        <f t="shared" si="21"/>
        <v>0</v>
      </c>
      <c r="J459" s="50">
        <f t="shared" si="22"/>
        <v>0</v>
      </c>
      <c r="K459" s="50">
        <f t="shared" si="23"/>
        <v>0</v>
      </c>
      <c r="L459" s="15"/>
      <c r="M459" s="15"/>
      <c r="N459" s="15"/>
      <c r="O459" s="15"/>
      <c r="P459" s="15"/>
      <c r="Q459" s="15"/>
      <c r="R459" s="15"/>
      <c r="S459" s="15"/>
    </row>
    <row r="460" spans="2:19" x14ac:dyDescent="0.3">
      <c r="B460" s="53">
        <v>2020</v>
      </c>
      <c r="C460" s="15" t="s">
        <v>266</v>
      </c>
      <c r="D460" s="15" t="s">
        <v>88</v>
      </c>
      <c r="E460" s="15">
        <v>2013</v>
      </c>
      <c r="F460" s="15" t="s">
        <v>82</v>
      </c>
      <c r="G460" s="15">
        <v>5</v>
      </c>
      <c r="H460" s="51">
        <v>586</v>
      </c>
      <c r="I460" s="50">
        <f t="shared" si="21"/>
        <v>0</v>
      </c>
      <c r="J460" s="50">
        <f t="shared" si="22"/>
        <v>0</v>
      </c>
      <c r="K460" s="50">
        <f t="shared" si="23"/>
        <v>586</v>
      </c>
      <c r="L460" s="15"/>
      <c r="M460" s="15"/>
      <c r="N460" s="15"/>
      <c r="O460" s="15"/>
      <c r="P460" s="15"/>
      <c r="Q460" s="15"/>
      <c r="R460" s="15"/>
      <c r="S460" s="15"/>
    </row>
    <row r="461" spans="2:19" x14ac:dyDescent="0.3">
      <c r="B461" s="53">
        <v>2020</v>
      </c>
      <c r="C461" s="15" t="s">
        <v>265</v>
      </c>
      <c r="D461" s="15" t="s">
        <v>88</v>
      </c>
      <c r="E461" s="15">
        <v>2013</v>
      </c>
      <c r="F461" s="15" t="s">
        <v>94</v>
      </c>
      <c r="G461" s="15">
        <v>4</v>
      </c>
      <c r="H461" s="51">
        <v>1421</v>
      </c>
      <c r="I461" s="50">
        <f t="shared" si="21"/>
        <v>0</v>
      </c>
      <c r="J461" s="50">
        <f t="shared" si="22"/>
        <v>1421</v>
      </c>
      <c r="K461" s="50">
        <f t="shared" si="23"/>
        <v>0</v>
      </c>
      <c r="L461" s="15"/>
      <c r="M461" s="15"/>
      <c r="N461" s="15"/>
      <c r="O461" s="15"/>
      <c r="P461" s="15"/>
      <c r="Q461" s="15"/>
      <c r="R461" s="15"/>
      <c r="S461" s="15"/>
    </row>
    <row r="462" spans="2:19" x14ac:dyDescent="0.3">
      <c r="B462" s="53">
        <v>2020</v>
      </c>
      <c r="C462" s="15" t="s">
        <v>264</v>
      </c>
      <c r="D462" s="15" t="s">
        <v>88</v>
      </c>
      <c r="E462" s="15">
        <v>2014</v>
      </c>
      <c r="F462" s="15" t="s">
        <v>101</v>
      </c>
      <c r="G462" s="15">
        <v>3</v>
      </c>
      <c r="H462" s="51">
        <v>35</v>
      </c>
      <c r="I462" s="50">
        <f t="shared" si="21"/>
        <v>35</v>
      </c>
      <c r="J462" s="50">
        <f t="shared" si="22"/>
        <v>0</v>
      </c>
      <c r="K462" s="50">
        <f t="shared" si="23"/>
        <v>0</v>
      </c>
      <c r="L462" s="15"/>
      <c r="M462" s="15"/>
      <c r="N462" s="15"/>
      <c r="O462" s="15"/>
      <c r="P462" s="15"/>
      <c r="Q462" s="15"/>
      <c r="R462" s="15"/>
      <c r="S462" s="15"/>
    </row>
    <row r="463" spans="2:19" x14ac:dyDescent="0.3">
      <c r="B463" s="53">
        <v>2020</v>
      </c>
      <c r="C463" s="15" t="s">
        <v>263</v>
      </c>
      <c r="D463" s="15" t="s">
        <v>88</v>
      </c>
      <c r="E463" s="15">
        <v>2013</v>
      </c>
      <c r="F463" s="15" t="s">
        <v>101</v>
      </c>
      <c r="G463" s="15">
        <v>3</v>
      </c>
      <c r="H463" s="51">
        <v>0</v>
      </c>
      <c r="I463" s="50">
        <f t="shared" si="21"/>
        <v>0</v>
      </c>
      <c r="J463" s="50">
        <f t="shared" si="22"/>
        <v>0</v>
      </c>
      <c r="K463" s="50">
        <f t="shared" si="23"/>
        <v>0</v>
      </c>
      <c r="L463" s="15"/>
      <c r="M463" s="15"/>
      <c r="N463" s="15"/>
      <c r="O463" s="15"/>
      <c r="P463" s="15"/>
      <c r="Q463" s="15"/>
      <c r="R463" s="15"/>
      <c r="S463" s="15"/>
    </row>
    <row r="464" spans="2:19" x14ac:dyDescent="0.3">
      <c r="B464" s="53">
        <v>2020</v>
      </c>
      <c r="C464" s="15" t="s">
        <v>262</v>
      </c>
      <c r="D464" s="15" t="s">
        <v>261</v>
      </c>
      <c r="E464" s="15">
        <v>2019</v>
      </c>
      <c r="F464" s="15" t="s">
        <v>82</v>
      </c>
      <c r="G464" s="15">
        <v>5</v>
      </c>
      <c r="H464" s="51">
        <v>681</v>
      </c>
      <c r="I464" s="50">
        <f t="shared" si="21"/>
        <v>0</v>
      </c>
      <c r="J464" s="50">
        <f t="shared" si="22"/>
        <v>0</v>
      </c>
      <c r="K464" s="50">
        <f t="shared" si="23"/>
        <v>681</v>
      </c>
      <c r="L464" s="15"/>
      <c r="M464" s="15"/>
      <c r="N464" s="15"/>
      <c r="O464" s="15"/>
      <c r="P464" s="15"/>
      <c r="Q464" s="15"/>
      <c r="R464" s="15"/>
      <c r="S464" s="15"/>
    </row>
    <row r="465" spans="2:19" x14ac:dyDescent="0.3">
      <c r="B465" s="53">
        <v>2020</v>
      </c>
      <c r="C465" s="15" t="s">
        <v>260</v>
      </c>
      <c r="D465" s="15" t="s">
        <v>259</v>
      </c>
      <c r="E465" s="15">
        <v>2018</v>
      </c>
      <c r="F465" s="15" t="s">
        <v>117</v>
      </c>
      <c r="G465" s="15">
        <v>5</v>
      </c>
      <c r="H465" s="51">
        <v>250</v>
      </c>
      <c r="I465" s="50">
        <f t="shared" si="21"/>
        <v>0</v>
      </c>
      <c r="J465" s="50">
        <f t="shared" si="22"/>
        <v>0</v>
      </c>
      <c r="K465" s="50">
        <f t="shared" si="23"/>
        <v>250</v>
      </c>
      <c r="L465" s="15"/>
      <c r="M465" s="15"/>
      <c r="N465" s="15"/>
      <c r="O465" s="15"/>
      <c r="P465" s="15"/>
      <c r="Q465" s="15"/>
      <c r="R465" s="15"/>
      <c r="S465" s="15"/>
    </row>
    <row r="466" spans="2:19" x14ac:dyDescent="0.3">
      <c r="B466" s="53">
        <v>2020</v>
      </c>
      <c r="C466" s="15" t="s">
        <v>258</v>
      </c>
      <c r="D466" s="15" t="s">
        <v>88</v>
      </c>
      <c r="E466" s="15">
        <v>2017</v>
      </c>
      <c r="F466" s="15" t="s">
        <v>94</v>
      </c>
      <c r="G466" s="15">
        <v>5</v>
      </c>
      <c r="H466" s="51">
        <v>551</v>
      </c>
      <c r="I466" s="50">
        <f t="shared" si="21"/>
        <v>0</v>
      </c>
      <c r="J466" s="50">
        <f t="shared" si="22"/>
        <v>0</v>
      </c>
      <c r="K466" s="50">
        <f t="shared" si="23"/>
        <v>551</v>
      </c>
      <c r="L466" s="15"/>
      <c r="M466" s="15"/>
      <c r="N466" s="15"/>
      <c r="O466" s="15"/>
      <c r="P466" s="15"/>
      <c r="Q466" s="15"/>
      <c r="R466" s="15"/>
      <c r="S466" s="15"/>
    </row>
    <row r="467" spans="2:19" x14ac:dyDescent="0.3">
      <c r="B467" s="53">
        <v>2020</v>
      </c>
      <c r="C467" s="15" t="s">
        <v>257</v>
      </c>
      <c r="D467" s="15" t="s">
        <v>88</v>
      </c>
      <c r="E467" s="15">
        <v>2013</v>
      </c>
      <c r="F467" s="15" t="s">
        <v>94</v>
      </c>
      <c r="G467" s="15">
        <v>4</v>
      </c>
      <c r="H467" s="51">
        <v>0</v>
      </c>
      <c r="I467" s="50">
        <f t="shared" si="21"/>
        <v>0</v>
      </c>
      <c r="J467" s="50">
        <f t="shared" si="22"/>
        <v>0</v>
      </c>
      <c r="K467" s="50">
        <f t="shared" si="23"/>
        <v>0</v>
      </c>
      <c r="L467" s="15"/>
      <c r="M467" s="15"/>
      <c r="N467" s="15"/>
      <c r="O467" s="15"/>
      <c r="P467" s="15"/>
      <c r="Q467" s="15"/>
      <c r="R467" s="15"/>
      <c r="S467" s="15"/>
    </row>
    <row r="468" spans="2:19" x14ac:dyDescent="0.3">
      <c r="B468" s="53">
        <v>2020</v>
      </c>
      <c r="C468" s="15" t="s">
        <v>256</v>
      </c>
      <c r="D468" s="15" t="s">
        <v>88</v>
      </c>
      <c r="E468" s="15">
        <v>2015</v>
      </c>
      <c r="F468" s="15" t="s">
        <v>137</v>
      </c>
      <c r="G468" s="15">
        <v>4</v>
      </c>
      <c r="H468" s="51">
        <v>0</v>
      </c>
      <c r="I468" s="50">
        <f t="shared" si="21"/>
        <v>0</v>
      </c>
      <c r="J468" s="50">
        <f t="shared" si="22"/>
        <v>0</v>
      </c>
      <c r="K468" s="50">
        <f t="shared" si="23"/>
        <v>0</v>
      </c>
      <c r="L468" s="15"/>
      <c r="M468" s="15"/>
      <c r="N468" s="15"/>
      <c r="O468" s="15"/>
      <c r="P468" s="15"/>
      <c r="Q468" s="15"/>
      <c r="R468" s="15"/>
      <c r="S468" s="15"/>
    </row>
    <row r="469" spans="2:19" x14ac:dyDescent="0.3">
      <c r="B469" s="53">
        <v>2020</v>
      </c>
      <c r="C469" s="15" t="s">
        <v>255</v>
      </c>
      <c r="D469" s="15" t="s">
        <v>254</v>
      </c>
      <c r="E469" s="15">
        <v>2014</v>
      </c>
      <c r="F469" s="15" t="s">
        <v>117</v>
      </c>
      <c r="G469" s="15">
        <v>5</v>
      </c>
      <c r="H469" s="51">
        <v>0</v>
      </c>
      <c r="I469" s="50">
        <f t="shared" si="21"/>
        <v>0</v>
      </c>
      <c r="J469" s="50">
        <f t="shared" si="22"/>
        <v>0</v>
      </c>
      <c r="K469" s="50">
        <f t="shared" si="23"/>
        <v>0</v>
      </c>
      <c r="L469" s="15"/>
      <c r="M469" s="15"/>
      <c r="N469" s="15"/>
      <c r="O469" s="15"/>
      <c r="P469" s="15"/>
      <c r="Q469" s="15"/>
      <c r="R469" s="15"/>
      <c r="S469" s="15"/>
    </row>
    <row r="470" spans="2:19" x14ac:dyDescent="0.3">
      <c r="B470" s="53">
        <v>2020</v>
      </c>
      <c r="C470" s="15" t="s">
        <v>253</v>
      </c>
      <c r="D470" s="15" t="s">
        <v>88</v>
      </c>
      <c r="E470" s="15">
        <v>2014</v>
      </c>
      <c r="F470" s="15" t="s">
        <v>117</v>
      </c>
      <c r="G470" s="15">
        <v>5</v>
      </c>
      <c r="H470" s="51">
        <v>1160</v>
      </c>
      <c r="I470" s="50">
        <f t="shared" si="21"/>
        <v>0</v>
      </c>
      <c r="J470" s="50">
        <f t="shared" si="22"/>
        <v>0</v>
      </c>
      <c r="K470" s="50">
        <f t="shared" si="23"/>
        <v>1160</v>
      </c>
      <c r="L470" s="15"/>
      <c r="M470" s="15"/>
      <c r="N470" s="15"/>
      <c r="O470" s="15"/>
      <c r="P470" s="15"/>
      <c r="Q470" s="15"/>
      <c r="R470" s="15"/>
      <c r="S470" s="15"/>
    </row>
    <row r="471" spans="2:19" x14ac:dyDescent="0.3">
      <c r="B471" s="53">
        <v>2020</v>
      </c>
      <c r="C471" s="15" t="s">
        <v>252</v>
      </c>
      <c r="D471" s="15" t="s">
        <v>251</v>
      </c>
      <c r="E471" s="15">
        <v>2014</v>
      </c>
      <c r="F471" s="15" t="s">
        <v>82</v>
      </c>
      <c r="G471" s="15">
        <v>5</v>
      </c>
      <c r="H471" s="51">
        <v>152</v>
      </c>
      <c r="I471" s="50">
        <f t="shared" si="21"/>
        <v>0</v>
      </c>
      <c r="J471" s="50">
        <f t="shared" si="22"/>
        <v>0</v>
      </c>
      <c r="K471" s="50">
        <f t="shared" si="23"/>
        <v>152</v>
      </c>
      <c r="L471" s="15"/>
      <c r="M471" s="15"/>
      <c r="N471" s="15"/>
      <c r="O471" s="15"/>
      <c r="P471" s="15"/>
      <c r="Q471" s="15"/>
      <c r="R471" s="15"/>
      <c r="S471" s="15"/>
    </row>
    <row r="472" spans="2:19" x14ac:dyDescent="0.3">
      <c r="B472" s="53">
        <v>2020</v>
      </c>
      <c r="C472" s="15" t="s">
        <v>250</v>
      </c>
      <c r="D472" s="15" t="s">
        <v>88</v>
      </c>
      <c r="E472" s="15">
        <v>2013</v>
      </c>
      <c r="F472" s="15" t="s">
        <v>94</v>
      </c>
      <c r="G472" s="15">
        <v>4</v>
      </c>
      <c r="H472" s="51">
        <v>0</v>
      </c>
      <c r="I472" s="50">
        <f t="shared" si="21"/>
        <v>0</v>
      </c>
      <c r="J472" s="50">
        <f t="shared" si="22"/>
        <v>0</v>
      </c>
      <c r="K472" s="50">
        <f t="shared" si="23"/>
        <v>0</v>
      </c>
      <c r="L472" s="15"/>
      <c r="M472" s="15"/>
      <c r="N472" s="15"/>
      <c r="O472" s="15"/>
      <c r="P472" s="15"/>
      <c r="Q472" s="15"/>
      <c r="R472" s="15"/>
      <c r="S472" s="15"/>
    </row>
    <row r="473" spans="2:19" x14ac:dyDescent="0.3">
      <c r="B473" s="53">
        <v>2020</v>
      </c>
      <c r="C473" s="15" t="s">
        <v>249</v>
      </c>
      <c r="D473" s="15" t="s">
        <v>88</v>
      </c>
      <c r="E473" s="15">
        <v>2017</v>
      </c>
      <c r="F473" s="15" t="s">
        <v>117</v>
      </c>
      <c r="G473" s="15">
        <v>4</v>
      </c>
      <c r="H473" s="51">
        <v>0</v>
      </c>
      <c r="I473" s="50">
        <f t="shared" si="21"/>
        <v>0</v>
      </c>
      <c r="J473" s="50">
        <f t="shared" si="22"/>
        <v>0</v>
      </c>
      <c r="K473" s="50">
        <f t="shared" si="23"/>
        <v>0</v>
      </c>
      <c r="L473" s="15"/>
      <c r="M473" s="15"/>
      <c r="N473" s="15"/>
      <c r="O473" s="15"/>
      <c r="P473" s="15"/>
      <c r="Q473" s="15"/>
      <c r="R473" s="15"/>
      <c r="S473" s="15"/>
    </row>
    <row r="474" spans="2:19" x14ac:dyDescent="0.3">
      <c r="B474" s="53">
        <v>2020</v>
      </c>
      <c r="C474" s="15" t="s">
        <v>248</v>
      </c>
      <c r="D474" s="15" t="s">
        <v>88</v>
      </c>
      <c r="E474" s="15">
        <v>2015</v>
      </c>
      <c r="F474" s="15" t="s">
        <v>117</v>
      </c>
      <c r="G474" s="15">
        <v>5</v>
      </c>
      <c r="H474" s="51">
        <v>1576</v>
      </c>
      <c r="I474" s="50">
        <f t="shared" si="21"/>
        <v>0</v>
      </c>
      <c r="J474" s="50">
        <f t="shared" si="22"/>
        <v>0</v>
      </c>
      <c r="K474" s="50">
        <f t="shared" si="23"/>
        <v>1576</v>
      </c>
      <c r="L474" s="15"/>
      <c r="M474" s="15"/>
      <c r="N474" s="15"/>
      <c r="O474" s="15"/>
      <c r="P474" s="15"/>
      <c r="Q474" s="15"/>
      <c r="R474" s="15"/>
      <c r="S474" s="15"/>
    </row>
    <row r="475" spans="2:19" x14ac:dyDescent="0.3">
      <c r="B475" s="53">
        <v>2020</v>
      </c>
      <c r="C475" s="15" t="s">
        <v>247</v>
      </c>
      <c r="D475" s="15" t="s">
        <v>88</v>
      </c>
      <c r="E475" s="15">
        <v>2018</v>
      </c>
      <c r="F475" s="15" t="s">
        <v>101</v>
      </c>
      <c r="G475" s="15">
        <v>4</v>
      </c>
      <c r="H475" s="51">
        <v>733</v>
      </c>
      <c r="I475" s="50">
        <f t="shared" si="21"/>
        <v>0</v>
      </c>
      <c r="J475" s="50">
        <f t="shared" si="22"/>
        <v>733</v>
      </c>
      <c r="K475" s="50">
        <f t="shared" si="23"/>
        <v>0</v>
      </c>
      <c r="L475" s="15"/>
      <c r="M475" s="15"/>
      <c r="N475" s="15"/>
      <c r="O475" s="15"/>
      <c r="P475" s="15"/>
      <c r="Q475" s="15"/>
      <c r="R475" s="15"/>
      <c r="S475" s="15"/>
    </row>
    <row r="476" spans="2:19" x14ac:dyDescent="0.3">
      <c r="B476" s="53">
        <v>2020</v>
      </c>
      <c r="C476" s="15" t="s">
        <v>246</v>
      </c>
      <c r="D476" s="15" t="s">
        <v>88</v>
      </c>
      <c r="E476" s="15">
        <v>2019</v>
      </c>
      <c r="F476" s="15" t="s">
        <v>94</v>
      </c>
      <c r="G476" s="15">
        <v>4</v>
      </c>
      <c r="H476" s="51">
        <v>3217</v>
      </c>
      <c r="I476" s="50">
        <f t="shared" si="21"/>
        <v>0</v>
      </c>
      <c r="J476" s="50">
        <f t="shared" si="22"/>
        <v>3217</v>
      </c>
      <c r="K476" s="50">
        <f t="shared" si="23"/>
        <v>0</v>
      </c>
      <c r="L476" s="15"/>
      <c r="M476" s="15"/>
      <c r="N476" s="15"/>
      <c r="O476" s="15"/>
      <c r="P476" s="15"/>
      <c r="Q476" s="15"/>
      <c r="R476" s="15"/>
      <c r="S476" s="15"/>
    </row>
    <row r="477" spans="2:19" x14ac:dyDescent="0.3">
      <c r="B477" s="53">
        <v>2020</v>
      </c>
      <c r="C477" s="15" t="s">
        <v>245</v>
      </c>
      <c r="D477" s="15" t="s">
        <v>88</v>
      </c>
      <c r="E477" s="15">
        <v>2017</v>
      </c>
      <c r="F477" s="15" t="s">
        <v>101</v>
      </c>
      <c r="G477" s="15">
        <v>5</v>
      </c>
      <c r="H477" s="51">
        <v>1777</v>
      </c>
      <c r="I477" s="50">
        <f t="shared" si="21"/>
        <v>0</v>
      </c>
      <c r="J477" s="50">
        <f t="shared" si="22"/>
        <v>0</v>
      </c>
      <c r="K477" s="50">
        <f t="shared" si="23"/>
        <v>1777</v>
      </c>
      <c r="L477" s="15"/>
      <c r="M477" s="15"/>
      <c r="N477" s="15"/>
      <c r="O477" s="15"/>
      <c r="P477" s="15"/>
      <c r="Q477" s="15"/>
      <c r="R477" s="15"/>
      <c r="S477" s="15"/>
    </row>
    <row r="478" spans="2:19" x14ac:dyDescent="0.3">
      <c r="B478" s="53">
        <v>2020</v>
      </c>
      <c r="C478" s="15" t="s">
        <v>244</v>
      </c>
      <c r="D478" s="15" t="s">
        <v>88</v>
      </c>
      <c r="E478" s="15">
        <v>2017</v>
      </c>
      <c r="F478" s="15" t="s">
        <v>82</v>
      </c>
      <c r="G478" s="15">
        <v>5</v>
      </c>
      <c r="H478" s="51">
        <v>1559</v>
      </c>
      <c r="I478" s="50">
        <f t="shared" si="21"/>
        <v>0</v>
      </c>
      <c r="J478" s="50">
        <f t="shared" si="22"/>
        <v>0</v>
      </c>
      <c r="K478" s="50">
        <f t="shared" si="23"/>
        <v>1559</v>
      </c>
      <c r="L478" s="15"/>
      <c r="M478" s="15"/>
      <c r="N478" s="15"/>
      <c r="O478" s="15"/>
      <c r="P478" s="15"/>
      <c r="Q478" s="15"/>
      <c r="R478" s="15"/>
      <c r="S478" s="15"/>
    </row>
    <row r="479" spans="2:19" x14ac:dyDescent="0.3">
      <c r="B479" s="53">
        <v>2020</v>
      </c>
      <c r="C479" s="15" t="s">
        <v>243</v>
      </c>
      <c r="D479" s="15" t="s">
        <v>88</v>
      </c>
      <c r="E479" s="15">
        <v>2017</v>
      </c>
      <c r="F479" s="15" t="s">
        <v>90</v>
      </c>
      <c r="G479" s="15">
        <v>5</v>
      </c>
      <c r="H479" s="51">
        <v>396</v>
      </c>
      <c r="I479" s="50">
        <f t="shared" si="21"/>
        <v>0</v>
      </c>
      <c r="J479" s="50">
        <f t="shared" si="22"/>
        <v>0</v>
      </c>
      <c r="K479" s="50">
        <f t="shared" si="23"/>
        <v>396</v>
      </c>
      <c r="L479" s="15"/>
      <c r="M479" s="15"/>
      <c r="N479" s="15"/>
      <c r="O479" s="15"/>
      <c r="P479" s="15"/>
      <c r="Q479" s="15"/>
      <c r="R479" s="15"/>
      <c r="S479" s="15"/>
    </row>
    <row r="480" spans="2:19" x14ac:dyDescent="0.3">
      <c r="B480" s="53">
        <v>2020</v>
      </c>
      <c r="C480" s="15" t="s">
        <v>242</v>
      </c>
      <c r="D480" s="15" t="s">
        <v>88</v>
      </c>
      <c r="E480" s="15">
        <v>2017</v>
      </c>
      <c r="F480" s="15" t="s">
        <v>94</v>
      </c>
      <c r="G480" s="15">
        <v>3</v>
      </c>
      <c r="H480" s="51">
        <v>0</v>
      </c>
      <c r="I480" s="50">
        <f t="shared" si="21"/>
        <v>0</v>
      </c>
      <c r="J480" s="50">
        <f t="shared" si="22"/>
        <v>0</v>
      </c>
      <c r="K480" s="50">
        <f t="shared" si="23"/>
        <v>0</v>
      </c>
      <c r="L480" s="15"/>
      <c r="M480" s="15"/>
      <c r="N480" s="15"/>
      <c r="O480" s="15"/>
      <c r="P480" s="15"/>
      <c r="Q480" s="15"/>
      <c r="R480" s="15"/>
      <c r="S480" s="15"/>
    </row>
    <row r="481" spans="2:19" x14ac:dyDescent="0.3">
      <c r="B481" s="53">
        <v>2020</v>
      </c>
      <c r="C481" s="15" t="s">
        <v>241</v>
      </c>
      <c r="D481" s="15" t="s">
        <v>88</v>
      </c>
      <c r="E481" s="15">
        <v>2014</v>
      </c>
      <c r="F481" s="15" t="s">
        <v>94</v>
      </c>
      <c r="G481" s="15">
        <v>4</v>
      </c>
      <c r="H481" s="51">
        <v>354</v>
      </c>
      <c r="I481" s="50">
        <f t="shared" si="21"/>
        <v>0</v>
      </c>
      <c r="J481" s="50">
        <f t="shared" si="22"/>
        <v>354</v>
      </c>
      <c r="K481" s="50">
        <f t="shared" si="23"/>
        <v>0</v>
      </c>
      <c r="L481" s="15"/>
      <c r="M481" s="15"/>
      <c r="N481" s="15"/>
      <c r="O481" s="15"/>
      <c r="P481" s="15"/>
      <c r="Q481" s="15"/>
      <c r="R481" s="15"/>
      <c r="S481" s="15"/>
    </row>
    <row r="482" spans="2:19" x14ac:dyDescent="0.3">
      <c r="B482" s="53">
        <v>2020</v>
      </c>
      <c r="C482" s="15" t="s">
        <v>240</v>
      </c>
      <c r="D482" s="15" t="s">
        <v>88</v>
      </c>
      <c r="E482" s="15">
        <v>2013</v>
      </c>
      <c r="F482" s="15" t="s">
        <v>94</v>
      </c>
      <c r="G482" s="15">
        <v>5</v>
      </c>
      <c r="H482" s="51">
        <v>0</v>
      </c>
      <c r="I482" s="50">
        <f t="shared" si="21"/>
        <v>0</v>
      </c>
      <c r="J482" s="50">
        <f t="shared" si="22"/>
        <v>0</v>
      </c>
      <c r="K482" s="50">
        <f t="shared" si="23"/>
        <v>0</v>
      </c>
      <c r="L482" s="15"/>
      <c r="M482" s="15"/>
      <c r="N482" s="15"/>
      <c r="O482" s="15"/>
      <c r="P482" s="15"/>
      <c r="Q482" s="15"/>
      <c r="R482" s="15"/>
      <c r="S482" s="15"/>
    </row>
    <row r="483" spans="2:19" x14ac:dyDescent="0.3">
      <c r="B483" s="53">
        <v>2020</v>
      </c>
      <c r="C483" s="15" t="s">
        <v>240</v>
      </c>
      <c r="D483" s="15" t="s">
        <v>239</v>
      </c>
      <c r="E483" s="15">
        <v>2019</v>
      </c>
      <c r="F483" s="15" t="s">
        <v>82</v>
      </c>
      <c r="G483" s="15">
        <v>5</v>
      </c>
      <c r="H483" s="51">
        <v>1555</v>
      </c>
      <c r="I483" s="50">
        <f t="shared" si="21"/>
        <v>0</v>
      </c>
      <c r="J483" s="50">
        <f t="shared" si="22"/>
        <v>0</v>
      </c>
      <c r="K483" s="50">
        <f t="shared" si="23"/>
        <v>1555</v>
      </c>
      <c r="L483" s="15"/>
      <c r="M483" s="15"/>
      <c r="N483" s="15"/>
      <c r="O483" s="15"/>
      <c r="P483" s="15"/>
      <c r="Q483" s="15"/>
      <c r="R483" s="15"/>
      <c r="S483" s="15"/>
    </row>
    <row r="484" spans="2:19" x14ac:dyDescent="0.3">
      <c r="B484" s="53">
        <v>2020</v>
      </c>
      <c r="C484" s="15" t="s">
        <v>238</v>
      </c>
      <c r="D484" s="15" t="s">
        <v>237</v>
      </c>
      <c r="E484" s="15">
        <v>2019</v>
      </c>
      <c r="F484" s="15" t="s">
        <v>94</v>
      </c>
      <c r="G484" s="15">
        <v>4</v>
      </c>
      <c r="H484" s="51">
        <v>2019</v>
      </c>
      <c r="I484" s="50">
        <f t="shared" si="21"/>
        <v>0</v>
      </c>
      <c r="J484" s="50">
        <f t="shared" si="22"/>
        <v>2019</v>
      </c>
      <c r="K484" s="50">
        <f t="shared" si="23"/>
        <v>0</v>
      </c>
      <c r="L484" s="15"/>
      <c r="M484" s="15"/>
      <c r="N484" s="15"/>
      <c r="O484" s="15"/>
      <c r="P484" s="15"/>
      <c r="Q484" s="15"/>
      <c r="R484" s="15"/>
      <c r="S484" s="15"/>
    </row>
    <row r="485" spans="2:19" x14ac:dyDescent="0.3">
      <c r="B485" s="53">
        <v>2020</v>
      </c>
      <c r="C485" s="15" t="s">
        <v>236</v>
      </c>
      <c r="D485" s="15" t="s">
        <v>88</v>
      </c>
      <c r="E485" s="15">
        <v>2016</v>
      </c>
      <c r="F485" s="15" t="s">
        <v>82</v>
      </c>
      <c r="G485" s="15">
        <v>5</v>
      </c>
      <c r="H485" s="51">
        <v>1533</v>
      </c>
      <c r="I485" s="50">
        <f t="shared" si="21"/>
        <v>0</v>
      </c>
      <c r="J485" s="50">
        <f t="shared" si="22"/>
        <v>0</v>
      </c>
      <c r="K485" s="50">
        <f t="shared" si="23"/>
        <v>1533</v>
      </c>
      <c r="L485" s="15"/>
      <c r="M485" s="15"/>
      <c r="N485" s="15"/>
      <c r="O485" s="15"/>
      <c r="P485" s="15"/>
      <c r="Q485" s="15"/>
      <c r="R485" s="15"/>
      <c r="S485" s="15"/>
    </row>
    <row r="486" spans="2:19" x14ac:dyDescent="0.3">
      <c r="B486" s="53">
        <v>2020</v>
      </c>
      <c r="C486" s="15" t="s">
        <v>235</v>
      </c>
      <c r="D486" s="15" t="s">
        <v>88</v>
      </c>
      <c r="E486" s="15">
        <v>2014</v>
      </c>
      <c r="F486" s="15" t="s">
        <v>117</v>
      </c>
      <c r="G486" s="15">
        <v>3</v>
      </c>
      <c r="H486" s="51">
        <v>0</v>
      </c>
      <c r="I486" s="50">
        <f t="shared" ref="I486:I549" si="24">IF(G486&lt;4,H486,0)</f>
        <v>0</v>
      </c>
      <c r="J486" s="50">
        <f t="shared" ref="J486:J549" si="25">IF(G486=4,H486,0)</f>
        <v>0</v>
      </c>
      <c r="K486" s="50">
        <f t="shared" ref="K486:K549" si="26">IF(G486=5,H486,0)</f>
        <v>0</v>
      </c>
      <c r="L486" s="15"/>
      <c r="M486" s="15"/>
      <c r="N486" s="15"/>
      <c r="O486" s="15"/>
      <c r="P486" s="15"/>
      <c r="Q486" s="15"/>
      <c r="R486" s="15"/>
      <c r="S486" s="15"/>
    </row>
    <row r="487" spans="2:19" x14ac:dyDescent="0.3">
      <c r="B487" s="53">
        <v>2020</v>
      </c>
      <c r="C487" s="15" t="s">
        <v>234</v>
      </c>
      <c r="D487" s="15" t="s">
        <v>88</v>
      </c>
      <c r="E487" s="15">
        <v>2013</v>
      </c>
      <c r="F487" s="15" t="s">
        <v>117</v>
      </c>
      <c r="G487" s="15">
        <v>5</v>
      </c>
      <c r="H487" s="51">
        <v>956</v>
      </c>
      <c r="I487" s="50">
        <f t="shared" si="24"/>
        <v>0</v>
      </c>
      <c r="J487" s="50">
        <f t="shared" si="25"/>
        <v>0</v>
      </c>
      <c r="K487" s="50">
        <f t="shared" si="26"/>
        <v>956</v>
      </c>
      <c r="L487" s="15"/>
      <c r="M487" s="15"/>
      <c r="N487" s="15"/>
      <c r="O487" s="15"/>
      <c r="P487" s="15"/>
      <c r="Q487" s="15"/>
      <c r="R487" s="15"/>
      <c r="S487" s="15"/>
    </row>
    <row r="488" spans="2:19" x14ac:dyDescent="0.3">
      <c r="B488" s="53">
        <v>2020</v>
      </c>
      <c r="C488" s="15" t="s">
        <v>233</v>
      </c>
      <c r="D488" s="15" t="s">
        <v>88</v>
      </c>
      <c r="E488" s="15">
        <v>2016</v>
      </c>
      <c r="F488" s="15" t="s">
        <v>82</v>
      </c>
      <c r="G488" s="15">
        <v>5</v>
      </c>
      <c r="H488" s="51">
        <v>946</v>
      </c>
      <c r="I488" s="50">
        <f t="shared" si="24"/>
        <v>0</v>
      </c>
      <c r="J488" s="50">
        <f t="shared" si="25"/>
        <v>0</v>
      </c>
      <c r="K488" s="50">
        <f t="shared" si="26"/>
        <v>946</v>
      </c>
      <c r="L488" s="15"/>
      <c r="M488" s="15"/>
      <c r="N488" s="15"/>
      <c r="O488" s="15"/>
      <c r="P488" s="15"/>
      <c r="Q488" s="15"/>
      <c r="R488" s="15"/>
      <c r="S488" s="15"/>
    </row>
    <row r="489" spans="2:19" x14ac:dyDescent="0.3">
      <c r="B489" s="53">
        <v>2020</v>
      </c>
      <c r="C489" s="15" t="s">
        <v>232</v>
      </c>
      <c r="D489" s="15" t="s">
        <v>88</v>
      </c>
      <c r="E489" s="15">
        <v>2018</v>
      </c>
      <c r="F489" s="15" t="s">
        <v>90</v>
      </c>
      <c r="G489" s="15">
        <v>5</v>
      </c>
      <c r="H489" s="51">
        <v>428</v>
      </c>
      <c r="I489" s="50">
        <f t="shared" si="24"/>
        <v>0</v>
      </c>
      <c r="J489" s="50">
        <f t="shared" si="25"/>
        <v>0</v>
      </c>
      <c r="K489" s="50">
        <f t="shared" si="26"/>
        <v>428</v>
      </c>
      <c r="L489" s="15"/>
      <c r="M489" s="15"/>
      <c r="N489" s="15"/>
      <c r="O489" s="15"/>
      <c r="P489" s="15"/>
      <c r="Q489" s="15"/>
      <c r="R489" s="15"/>
      <c r="S489" s="15"/>
    </row>
    <row r="490" spans="2:19" x14ac:dyDescent="0.3">
      <c r="B490" s="53">
        <v>2020</v>
      </c>
      <c r="C490" s="15" t="s">
        <v>231</v>
      </c>
      <c r="D490" s="15" t="s">
        <v>88</v>
      </c>
      <c r="E490" s="15">
        <v>2014</v>
      </c>
      <c r="F490" s="15" t="s">
        <v>101</v>
      </c>
      <c r="G490" s="15">
        <v>3</v>
      </c>
      <c r="H490" s="51">
        <v>0</v>
      </c>
      <c r="I490" s="50">
        <f t="shared" si="24"/>
        <v>0</v>
      </c>
      <c r="J490" s="50">
        <f t="shared" si="25"/>
        <v>0</v>
      </c>
      <c r="K490" s="50">
        <f t="shared" si="26"/>
        <v>0</v>
      </c>
      <c r="L490" s="15"/>
      <c r="M490" s="15"/>
      <c r="N490" s="15"/>
      <c r="O490" s="15"/>
      <c r="P490" s="15"/>
      <c r="Q490" s="15"/>
      <c r="R490" s="15"/>
      <c r="S490" s="15"/>
    </row>
    <row r="491" spans="2:19" x14ac:dyDescent="0.3">
      <c r="B491" s="53">
        <v>2020</v>
      </c>
      <c r="C491" s="15" t="s">
        <v>230</v>
      </c>
      <c r="D491" s="15" t="s">
        <v>229</v>
      </c>
      <c r="E491" s="15">
        <v>2018</v>
      </c>
      <c r="F491" s="15" t="s">
        <v>101</v>
      </c>
      <c r="G491" s="15">
        <v>4</v>
      </c>
      <c r="H491" s="51">
        <v>865</v>
      </c>
      <c r="I491" s="50">
        <f t="shared" si="24"/>
        <v>0</v>
      </c>
      <c r="J491" s="50">
        <f t="shared" si="25"/>
        <v>865</v>
      </c>
      <c r="K491" s="50">
        <f t="shared" si="26"/>
        <v>0</v>
      </c>
      <c r="L491" s="15"/>
      <c r="M491" s="15"/>
      <c r="N491" s="15"/>
      <c r="O491" s="15"/>
      <c r="P491" s="15"/>
      <c r="Q491" s="15"/>
      <c r="R491" s="15"/>
      <c r="S491" s="15"/>
    </row>
    <row r="492" spans="2:19" x14ac:dyDescent="0.3">
      <c r="B492" s="53">
        <v>2020</v>
      </c>
      <c r="C492" s="15" t="s">
        <v>228</v>
      </c>
      <c r="D492" s="15" t="s">
        <v>88</v>
      </c>
      <c r="E492" s="15">
        <v>2015</v>
      </c>
      <c r="F492" s="15" t="s">
        <v>133</v>
      </c>
      <c r="G492" s="15">
        <v>5</v>
      </c>
      <c r="H492" s="51">
        <v>284</v>
      </c>
      <c r="I492" s="50">
        <f t="shared" si="24"/>
        <v>0</v>
      </c>
      <c r="J492" s="50">
        <f t="shared" si="25"/>
        <v>0</v>
      </c>
      <c r="K492" s="50">
        <f t="shared" si="26"/>
        <v>284</v>
      </c>
      <c r="L492" s="15"/>
      <c r="M492" s="15"/>
      <c r="N492" s="15"/>
      <c r="O492" s="15"/>
      <c r="P492" s="15"/>
      <c r="Q492" s="15"/>
      <c r="R492" s="15"/>
      <c r="S492" s="15"/>
    </row>
    <row r="493" spans="2:19" x14ac:dyDescent="0.3">
      <c r="B493" s="53">
        <v>2020</v>
      </c>
      <c r="C493" s="15" t="s">
        <v>227</v>
      </c>
      <c r="D493" s="15" t="s">
        <v>226</v>
      </c>
      <c r="E493" s="15">
        <v>2021</v>
      </c>
      <c r="F493" s="15" t="s">
        <v>85</v>
      </c>
      <c r="G493" s="15">
        <v>5</v>
      </c>
      <c r="H493" s="51">
        <v>0</v>
      </c>
      <c r="I493" s="50">
        <f t="shared" si="24"/>
        <v>0</v>
      </c>
      <c r="J493" s="50">
        <f t="shared" si="25"/>
        <v>0</v>
      </c>
      <c r="K493" s="50">
        <f t="shared" si="26"/>
        <v>0</v>
      </c>
      <c r="L493" s="15"/>
      <c r="M493" s="15"/>
      <c r="N493" s="15"/>
      <c r="O493" s="15"/>
      <c r="P493" s="15"/>
      <c r="Q493" s="15"/>
      <c r="R493" s="15"/>
      <c r="S493" s="15"/>
    </row>
    <row r="494" spans="2:19" x14ac:dyDescent="0.3">
      <c r="B494" s="53">
        <v>2020</v>
      </c>
      <c r="C494" s="15" t="s">
        <v>225</v>
      </c>
      <c r="D494" s="15" t="s">
        <v>224</v>
      </c>
      <c r="E494" s="15">
        <v>2017</v>
      </c>
      <c r="F494" s="15" t="s">
        <v>77</v>
      </c>
      <c r="G494" s="15">
        <v>5</v>
      </c>
      <c r="H494" s="51">
        <v>486</v>
      </c>
      <c r="I494" s="50">
        <f t="shared" si="24"/>
        <v>0</v>
      </c>
      <c r="J494" s="50">
        <f t="shared" si="25"/>
        <v>0</v>
      </c>
      <c r="K494" s="50">
        <f t="shared" si="26"/>
        <v>486</v>
      </c>
      <c r="L494" s="15"/>
      <c r="M494" s="15"/>
      <c r="N494" s="15"/>
      <c r="O494" s="15"/>
      <c r="P494" s="15"/>
      <c r="Q494" s="15"/>
      <c r="R494" s="15"/>
      <c r="S494" s="15"/>
    </row>
    <row r="495" spans="2:19" x14ac:dyDescent="0.3">
      <c r="B495" s="53">
        <v>2020</v>
      </c>
      <c r="C495" s="15" t="s">
        <v>223</v>
      </c>
      <c r="D495" s="15" t="s">
        <v>88</v>
      </c>
      <c r="E495" s="15">
        <v>2014</v>
      </c>
      <c r="F495" s="15" t="s">
        <v>82</v>
      </c>
      <c r="G495" s="15">
        <v>5</v>
      </c>
      <c r="H495" s="51">
        <v>185</v>
      </c>
      <c r="I495" s="50">
        <f t="shared" si="24"/>
        <v>0</v>
      </c>
      <c r="J495" s="50">
        <f t="shared" si="25"/>
        <v>0</v>
      </c>
      <c r="K495" s="50">
        <f t="shared" si="26"/>
        <v>185</v>
      </c>
      <c r="L495" s="15"/>
      <c r="M495" s="15"/>
      <c r="N495" s="15"/>
      <c r="O495" s="15"/>
      <c r="P495" s="15"/>
      <c r="Q495" s="15"/>
      <c r="R495" s="15"/>
      <c r="S495" s="15"/>
    </row>
    <row r="496" spans="2:19" x14ac:dyDescent="0.3">
      <c r="B496" s="53">
        <v>2020</v>
      </c>
      <c r="C496" s="15" t="s">
        <v>222</v>
      </c>
      <c r="D496" s="15" t="s">
        <v>88</v>
      </c>
      <c r="E496" s="15">
        <v>2019</v>
      </c>
      <c r="F496" s="15" t="s">
        <v>85</v>
      </c>
      <c r="G496" s="15">
        <v>5</v>
      </c>
      <c r="H496" s="51">
        <v>162</v>
      </c>
      <c r="I496" s="50">
        <f t="shared" si="24"/>
        <v>0</v>
      </c>
      <c r="J496" s="50">
        <f t="shared" si="25"/>
        <v>0</v>
      </c>
      <c r="K496" s="50">
        <f t="shared" si="26"/>
        <v>162</v>
      </c>
      <c r="L496" s="15"/>
      <c r="M496" s="15"/>
      <c r="N496" s="15"/>
      <c r="O496" s="15"/>
      <c r="P496" s="15"/>
      <c r="Q496" s="15"/>
      <c r="R496" s="15"/>
      <c r="S496" s="15"/>
    </row>
    <row r="497" spans="2:19" x14ac:dyDescent="0.3">
      <c r="B497" s="53">
        <v>2020</v>
      </c>
      <c r="C497" s="15" t="s">
        <v>221</v>
      </c>
      <c r="D497" s="15" t="s">
        <v>88</v>
      </c>
      <c r="E497" s="15">
        <v>2013</v>
      </c>
      <c r="F497" s="15" t="s">
        <v>117</v>
      </c>
      <c r="G497" s="15">
        <v>5</v>
      </c>
      <c r="H497" s="51">
        <v>0</v>
      </c>
      <c r="I497" s="50">
        <f t="shared" si="24"/>
        <v>0</v>
      </c>
      <c r="J497" s="50">
        <f t="shared" si="25"/>
        <v>0</v>
      </c>
      <c r="K497" s="50">
        <f t="shared" si="26"/>
        <v>0</v>
      </c>
      <c r="L497" s="15"/>
      <c r="M497" s="15"/>
      <c r="N497" s="15"/>
      <c r="O497" s="15"/>
      <c r="P497" s="15"/>
      <c r="Q497" s="15"/>
      <c r="R497" s="15"/>
      <c r="S497" s="15"/>
    </row>
    <row r="498" spans="2:19" x14ac:dyDescent="0.3">
      <c r="B498" s="53">
        <v>2020</v>
      </c>
      <c r="C498" s="15" t="s">
        <v>220</v>
      </c>
      <c r="D498" s="15" t="s">
        <v>88</v>
      </c>
      <c r="E498" s="15">
        <v>2019</v>
      </c>
      <c r="F498" s="15" t="s">
        <v>82</v>
      </c>
      <c r="G498" s="15">
        <v>5</v>
      </c>
      <c r="H498" s="51">
        <v>0</v>
      </c>
      <c r="I498" s="50">
        <f t="shared" si="24"/>
        <v>0</v>
      </c>
      <c r="J498" s="50">
        <f t="shared" si="25"/>
        <v>0</v>
      </c>
      <c r="K498" s="50">
        <f t="shared" si="26"/>
        <v>0</v>
      </c>
      <c r="L498" s="15"/>
      <c r="M498" s="15"/>
      <c r="N498" s="15"/>
      <c r="O498" s="15"/>
      <c r="P498" s="15"/>
      <c r="Q498" s="15"/>
      <c r="R498" s="15"/>
      <c r="S498" s="15"/>
    </row>
    <row r="499" spans="2:19" x14ac:dyDescent="0.3">
      <c r="B499" s="53">
        <v>2020</v>
      </c>
      <c r="C499" s="15" t="s">
        <v>219</v>
      </c>
      <c r="D499" s="15" t="s">
        <v>218</v>
      </c>
      <c r="E499" s="15">
        <v>2019</v>
      </c>
      <c r="F499" s="15" t="s">
        <v>82</v>
      </c>
      <c r="G499" s="15">
        <v>5</v>
      </c>
      <c r="H499" s="51">
        <v>2694</v>
      </c>
      <c r="I499" s="50">
        <f t="shared" si="24"/>
        <v>0</v>
      </c>
      <c r="J499" s="50">
        <f t="shared" si="25"/>
        <v>0</v>
      </c>
      <c r="K499" s="50">
        <f t="shared" si="26"/>
        <v>2694</v>
      </c>
      <c r="L499" s="15"/>
      <c r="M499" s="15"/>
      <c r="N499" s="15"/>
      <c r="O499" s="15"/>
      <c r="P499" s="15"/>
      <c r="Q499" s="15"/>
      <c r="R499" s="15"/>
      <c r="S499" s="15"/>
    </row>
    <row r="500" spans="2:19" x14ac:dyDescent="0.3">
      <c r="B500" s="53">
        <v>2020</v>
      </c>
      <c r="C500" s="15" t="s">
        <v>217</v>
      </c>
      <c r="D500" s="15" t="s">
        <v>216</v>
      </c>
      <c r="E500" s="15">
        <v>2019</v>
      </c>
      <c r="F500" s="15" t="s">
        <v>94</v>
      </c>
      <c r="G500" s="15">
        <v>5</v>
      </c>
      <c r="H500" s="51">
        <v>3415</v>
      </c>
      <c r="I500" s="50">
        <f t="shared" si="24"/>
        <v>0</v>
      </c>
      <c r="J500" s="50">
        <f t="shared" si="25"/>
        <v>0</v>
      </c>
      <c r="K500" s="50">
        <f t="shared" si="26"/>
        <v>3415</v>
      </c>
      <c r="L500" s="15"/>
      <c r="M500" s="15"/>
      <c r="N500" s="15"/>
      <c r="O500" s="15"/>
      <c r="P500" s="15"/>
      <c r="Q500" s="15"/>
      <c r="R500" s="15"/>
      <c r="S500" s="15"/>
    </row>
    <row r="501" spans="2:19" x14ac:dyDescent="0.3">
      <c r="B501" s="53">
        <v>2020</v>
      </c>
      <c r="C501" s="15" t="s">
        <v>215</v>
      </c>
      <c r="D501" s="15" t="s">
        <v>214</v>
      </c>
      <c r="E501" s="15">
        <v>2015</v>
      </c>
      <c r="F501" s="15" t="s">
        <v>99</v>
      </c>
      <c r="G501" s="15">
        <v>5</v>
      </c>
      <c r="H501" s="51">
        <v>102</v>
      </c>
      <c r="I501" s="50">
        <f t="shared" si="24"/>
        <v>0</v>
      </c>
      <c r="J501" s="50">
        <f t="shared" si="25"/>
        <v>0</v>
      </c>
      <c r="K501" s="50">
        <f t="shared" si="26"/>
        <v>102</v>
      </c>
      <c r="L501" s="15"/>
      <c r="M501" s="15"/>
      <c r="N501" s="15"/>
      <c r="O501" s="15"/>
      <c r="P501" s="15"/>
      <c r="Q501" s="15"/>
      <c r="R501" s="15"/>
      <c r="S501" s="15"/>
    </row>
    <row r="502" spans="2:19" x14ac:dyDescent="0.3">
      <c r="B502" s="53">
        <v>2020</v>
      </c>
      <c r="C502" s="15" t="s">
        <v>213</v>
      </c>
      <c r="D502" s="15" t="s">
        <v>88</v>
      </c>
      <c r="E502" s="15">
        <v>2015</v>
      </c>
      <c r="F502" s="15" t="s">
        <v>82</v>
      </c>
      <c r="G502" s="15">
        <v>5</v>
      </c>
      <c r="H502" s="51">
        <v>1478</v>
      </c>
      <c r="I502" s="50">
        <f t="shared" si="24"/>
        <v>0</v>
      </c>
      <c r="J502" s="50">
        <f t="shared" si="25"/>
        <v>0</v>
      </c>
      <c r="K502" s="50">
        <f t="shared" si="26"/>
        <v>1478</v>
      </c>
      <c r="L502" s="15"/>
      <c r="M502" s="15"/>
      <c r="N502" s="15"/>
      <c r="O502" s="15"/>
      <c r="P502" s="15"/>
      <c r="Q502" s="15"/>
      <c r="R502" s="15"/>
      <c r="S502" s="15"/>
    </row>
    <row r="503" spans="2:19" x14ac:dyDescent="0.3">
      <c r="B503" s="53">
        <v>2020</v>
      </c>
      <c r="C503" s="15" t="s">
        <v>212</v>
      </c>
      <c r="D503" s="15" t="s">
        <v>88</v>
      </c>
      <c r="E503" s="15">
        <v>2017</v>
      </c>
      <c r="F503" s="15" t="s">
        <v>77</v>
      </c>
      <c r="G503" s="15">
        <v>5</v>
      </c>
      <c r="H503" s="51">
        <v>235</v>
      </c>
      <c r="I503" s="50">
        <f t="shared" si="24"/>
        <v>0</v>
      </c>
      <c r="J503" s="50">
        <f t="shared" si="25"/>
        <v>0</v>
      </c>
      <c r="K503" s="50">
        <f t="shared" si="26"/>
        <v>235</v>
      </c>
      <c r="L503" s="15"/>
      <c r="M503" s="15"/>
      <c r="N503" s="15"/>
      <c r="O503" s="15"/>
      <c r="P503" s="15"/>
      <c r="Q503" s="15"/>
      <c r="R503" s="15"/>
      <c r="S503" s="15"/>
    </row>
    <row r="504" spans="2:19" x14ac:dyDescent="0.3">
      <c r="B504" s="53">
        <v>2020</v>
      </c>
      <c r="C504" s="15" t="s">
        <v>211</v>
      </c>
      <c r="D504" s="15" t="s">
        <v>88</v>
      </c>
      <c r="E504" s="15">
        <v>2015</v>
      </c>
      <c r="F504" s="15" t="s">
        <v>117</v>
      </c>
      <c r="G504" s="15">
        <v>5</v>
      </c>
      <c r="H504" s="51">
        <v>1368</v>
      </c>
      <c r="I504" s="50">
        <f t="shared" si="24"/>
        <v>0</v>
      </c>
      <c r="J504" s="50">
        <f t="shared" si="25"/>
        <v>0</v>
      </c>
      <c r="K504" s="50">
        <f t="shared" si="26"/>
        <v>1368</v>
      </c>
      <c r="L504" s="15"/>
      <c r="M504" s="15"/>
      <c r="N504" s="15"/>
      <c r="O504" s="15"/>
      <c r="P504" s="15"/>
      <c r="Q504" s="15"/>
      <c r="R504" s="15"/>
      <c r="S504" s="15"/>
    </row>
    <row r="505" spans="2:19" x14ac:dyDescent="0.3">
      <c r="B505" s="53">
        <v>2020</v>
      </c>
      <c r="C505" s="15" t="s">
        <v>210</v>
      </c>
      <c r="D505" s="15" t="s">
        <v>88</v>
      </c>
      <c r="E505" s="15">
        <v>2014</v>
      </c>
      <c r="F505" s="15" t="s">
        <v>117</v>
      </c>
      <c r="G505" s="15">
        <v>4</v>
      </c>
      <c r="H505" s="51">
        <v>0</v>
      </c>
      <c r="I505" s="50">
        <f t="shared" si="24"/>
        <v>0</v>
      </c>
      <c r="J505" s="50">
        <f t="shared" si="25"/>
        <v>0</v>
      </c>
      <c r="K505" s="50">
        <f t="shared" si="26"/>
        <v>0</v>
      </c>
      <c r="L505" s="15"/>
      <c r="M505" s="15"/>
      <c r="N505" s="15"/>
      <c r="O505" s="15"/>
      <c r="P505" s="15"/>
      <c r="Q505" s="15"/>
      <c r="R505" s="15"/>
      <c r="S505" s="15"/>
    </row>
    <row r="506" spans="2:19" x14ac:dyDescent="0.3">
      <c r="B506" s="53">
        <v>2020</v>
      </c>
      <c r="C506" s="15" t="s">
        <v>209</v>
      </c>
      <c r="D506" s="15" t="s">
        <v>88</v>
      </c>
      <c r="E506" s="15">
        <v>2016</v>
      </c>
      <c r="F506" s="15" t="s">
        <v>101</v>
      </c>
      <c r="G506" s="15">
        <v>5</v>
      </c>
      <c r="H506" s="51">
        <v>1095</v>
      </c>
      <c r="I506" s="50">
        <f t="shared" si="24"/>
        <v>0</v>
      </c>
      <c r="J506" s="50">
        <f t="shared" si="25"/>
        <v>0</v>
      </c>
      <c r="K506" s="50">
        <f t="shared" si="26"/>
        <v>1095</v>
      </c>
      <c r="L506" s="15"/>
      <c r="M506" s="15"/>
      <c r="N506" s="15"/>
      <c r="O506" s="15"/>
      <c r="P506" s="15"/>
      <c r="Q506" s="15"/>
      <c r="R506" s="15"/>
      <c r="S506" s="15"/>
    </row>
    <row r="507" spans="2:19" x14ac:dyDescent="0.3">
      <c r="B507" s="53">
        <v>2020</v>
      </c>
      <c r="C507" s="15" t="s">
        <v>208</v>
      </c>
      <c r="D507" s="15" t="s">
        <v>88</v>
      </c>
      <c r="E507" s="15">
        <v>2015</v>
      </c>
      <c r="F507" s="15" t="s">
        <v>90</v>
      </c>
      <c r="G507" s="15">
        <v>5</v>
      </c>
      <c r="H507" s="51">
        <v>111</v>
      </c>
      <c r="I507" s="50">
        <f t="shared" si="24"/>
        <v>0</v>
      </c>
      <c r="J507" s="50">
        <f t="shared" si="25"/>
        <v>0</v>
      </c>
      <c r="K507" s="50">
        <f t="shared" si="26"/>
        <v>111</v>
      </c>
      <c r="L507" s="15"/>
      <c r="M507" s="15"/>
      <c r="N507" s="15"/>
      <c r="O507" s="15"/>
      <c r="P507" s="15"/>
      <c r="Q507" s="15"/>
      <c r="R507" s="15"/>
      <c r="S507" s="15"/>
    </row>
    <row r="508" spans="2:19" x14ac:dyDescent="0.3">
      <c r="B508" s="53">
        <v>2020</v>
      </c>
      <c r="C508" s="15" t="s">
        <v>207</v>
      </c>
      <c r="D508" s="15" t="s">
        <v>88</v>
      </c>
      <c r="E508" s="15">
        <v>2014</v>
      </c>
      <c r="F508" s="15" t="s">
        <v>94</v>
      </c>
      <c r="G508" s="15">
        <v>4</v>
      </c>
      <c r="H508" s="51">
        <v>466</v>
      </c>
      <c r="I508" s="50">
        <f t="shared" si="24"/>
        <v>0</v>
      </c>
      <c r="J508" s="50">
        <f t="shared" si="25"/>
        <v>466</v>
      </c>
      <c r="K508" s="50">
        <f t="shared" si="26"/>
        <v>0</v>
      </c>
      <c r="L508" s="15"/>
      <c r="M508" s="15"/>
      <c r="N508" s="15"/>
      <c r="O508" s="15"/>
      <c r="P508" s="15"/>
      <c r="Q508" s="15"/>
      <c r="R508" s="15"/>
      <c r="S508" s="15"/>
    </row>
    <row r="509" spans="2:19" x14ac:dyDescent="0.3">
      <c r="B509" s="53">
        <v>2020</v>
      </c>
      <c r="C509" s="15" t="s">
        <v>206</v>
      </c>
      <c r="D509" s="15" t="s">
        <v>88</v>
      </c>
      <c r="E509" s="15">
        <v>2013</v>
      </c>
      <c r="F509" s="15" t="s">
        <v>94</v>
      </c>
      <c r="G509" s="15">
        <v>5</v>
      </c>
      <c r="H509" s="51">
        <v>2071</v>
      </c>
      <c r="I509" s="50">
        <f t="shared" si="24"/>
        <v>0</v>
      </c>
      <c r="J509" s="50">
        <f t="shared" si="25"/>
        <v>0</v>
      </c>
      <c r="K509" s="50">
        <f t="shared" si="26"/>
        <v>2071</v>
      </c>
      <c r="L509" s="15"/>
      <c r="M509" s="15"/>
      <c r="N509" s="15"/>
      <c r="O509" s="15"/>
      <c r="P509" s="15"/>
      <c r="Q509" s="15"/>
      <c r="R509" s="15"/>
      <c r="S509" s="15"/>
    </row>
    <row r="510" spans="2:19" x14ac:dyDescent="0.3">
      <c r="B510" s="53">
        <v>2020</v>
      </c>
      <c r="C510" s="15" t="s">
        <v>205</v>
      </c>
      <c r="D510" s="15" t="s">
        <v>204</v>
      </c>
      <c r="E510" s="15">
        <v>2019</v>
      </c>
      <c r="F510" s="15" t="s">
        <v>99</v>
      </c>
      <c r="G510" s="15">
        <v>4</v>
      </c>
      <c r="H510" s="51">
        <v>2838</v>
      </c>
      <c r="I510" s="50">
        <f t="shared" si="24"/>
        <v>0</v>
      </c>
      <c r="J510" s="50">
        <f t="shared" si="25"/>
        <v>2838</v>
      </c>
      <c r="K510" s="50">
        <f t="shared" si="26"/>
        <v>0</v>
      </c>
      <c r="L510" s="15"/>
      <c r="M510" s="15"/>
      <c r="N510" s="15"/>
      <c r="O510" s="15"/>
      <c r="P510" s="15"/>
      <c r="Q510" s="15"/>
      <c r="R510" s="15"/>
      <c r="S510" s="15"/>
    </row>
    <row r="511" spans="2:19" x14ac:dyDescent="0.3">
      <c r="B511" s="53">
        <v>2020</v>
      </c>
      <c r="C511" s="15" t="s">
        <v>203</v>
      </c>
      <c r="D511" s="15" t="s">
        <v>202</v>
      </c>
      <c r="E511" s="15">
        <v>2017</v>
      </c>
      <c r="F511" s="15" t="s">
        <v>82</v>
      </c>
      <c r="G511" s="15">
        <v>5</v>
      </c>
      <c r="H511" s="51">
        <v>2736</v>
      </c>
      <c r="I511" s="50">
        <f t="shared" si="24"/>
        <v>0</v>
      </c>
      <c r="J511" s="50">
        <f t="shared" si="25"/>
        <v>0</v>
      </c>
      <c r="K511" s="50">
        <f t="shared" si="26"/>
        <v>2736</v>
      </c>
      <c r="L511" s="15"/>
      <c r="M511" s="15"/>
      <c r="N511" s="15"/>
      <c r="O511" s="15"/>
      <c r="P511" s="15"/>
      <c r="Q511" s="15"/>
      <c r="R511" s="15"/>
      <c r="S511" s="15"/>
    </row>
    <row r="512" spans="2:19" x14ac:dyDescent="0.3">
      <c r="B512" s="53">
        <v>2020</v>
      </c>
      <c r="C512" s="15" t="s">
        <v>201</v>
      </c>
      <c r="D512" s="15" t="s">
        <v>200</v>
      </c>
      <c r="E512" s="15">
        <v>2016</v>
      </c>
      <c r="F512" s="15" t="s">
        <v>82</v>
      </c>
      <c r="G512" s="15">
        <v>5</v>
      </c>
      <c r="H512" s="51">
        <v>3154</v>
      </c>
      <c r="I512" s="50">
        <f t="shared" si="24"/>
        <v>0</v>
      </c>
      <c r="J512" s="50">
        <f t="shared" si="25"/>
        <v>0</v>
      </c>
      <c r="K512" s="50">
        <f t="shared" si="26"/>
        <v>3154</v>
      </c>
      <c r="L512" s="15"/>
      <c r="M512" s="15"/>
      <c r="N512" s="15"/>
      <c r="O512" s="15"/>
      <c r="P512" s="15"/>
      <c r="Q512" s="15"/>
      <c r="R512" s="15"/>
      <c r="S512" s="15"/>
    </row>
    <row r="513" spans="2:19" x14ac:dyDescent="0.3">
      <c r="B513" s="53">
        <v>2020</v>
      </c>
      <c r="C513" s="15" t="s">
        <v>199</v>
      </c>
      <c r="D513" s="15" t="s">
        <v>198</v>
      </c>
      <c r="E513" s="15">
        <v>2017</v>
      </c>
      <c r="F513" s="15" t="s">
        <v>94</v>
      </c>
      <c r="G513" s="15">
        <v>5</v>
      </c>
      <c r="H513" s="51">
        <v>2990</v>
      </c>
      <c r="I513" s="50">
        <f t="shared" si="24"/>
        <v>0</v>
      </c>
      <c r="J513" s="50">
        <f t="shared" si="25"/>
        <v>0</v>
      </c>
      <c r="K513" s="50">
        <f t="shared" si="26"/>
        <v>2990</v>
      </c>
      <c r="L513" s="15"/>
      <c r="M513" s="15"/>
      <c r="N513" s="15"/>
      <c r="O513" s="15"/>
      <c r="P513" s="15"/>
      <c r="Q513" s="15"/>
      <c r="R513" s="15"/>
      <c r="S513" s="15"/>
    </row>
    <row r="514" spans="2:19" x14ac:dyDescent="0.3">
      <c r="B514" s="53">
        <v>2020</v>
      </c>
      <c r="C514" s="15" t="s">
        <v>197</v>
      </c>
      <c r="D514" s="15" t="s">
        <v>196</v>
      </c>
      <c r="E514" s="15">
        <v>2020</v>
      </c>
      <c r="F514" s="15" t="s">
        <v>117</v>
      </c>
      <c r="G514" s="15">
        <v>5</v>
      </c>
      <c r="H514" s="51">
        <v>2952</v>
      </c>
      <c r="I514" s="50">
        <f t="shared" si="24"/>
        <v>0</v>
      </c>
      <c r="J514" s="50">
        <f t="shared" si="25"/>
        <v>0</v>
      </c>
      <c r="K514" s="50">
        <f t="shared" si="26"/>
        <v>2952</v>
      </c>
      <c r="L514" s="15"/>
      <c r="M514" s="15"/>
      <c r="N514" s="15"/>
      <c r="O514" s="15"/>
      <c r="P514" s="15"/>
      <c r="Q514" s="15"/>
      <c r="R514" s="15"/>
      <c r="S514" s="15"/>
    </row>
    <row r="515" spans="2:19" x14ac:dyDescent="0.3">
      <c r="B515" s="53">
        <v>2020</v>
      </c>
      <c r="C515" s="15" t="s">
        <v>195</v>
      </c>
      <c r="D515" s="15" t="s">
        <v>194</v>
      </c>
      <c r="E515" s="15">
        <v>2019</v>
      </c>
      <c r="F515" s="15" t="s">
        <v>94</v>
      </c>
      <c r="G515" s="15">
        <v>3</v>
      </c>
      <c r="H515" s="51">
        <v>548</v>
      </c>
      <c r="I515" s="50">
        <f t="shared" si="24"/>
        <v>548</v>
      </c>
      <c r="J515" s="50">
        <f t="shared" si="25"/>
        <v>0</v>
      </c>
      <c r="K515" s="50">
        <f t="shared" si="26"/>
        <v>0</v>
      </c>
      <c r="L515" s="15"/>
      <c r="M515" s="15"/>
      <c r="N515" s="15"/>
      <c r="O515" s="15"/>
      <c r="P515" s="15"/>
      <c r="Q515" s="15"/>
      <c r="R515" s="15"/>
      <c r="S515" s="15"/>
    </row>
    <row r="516" spans="2:19" x14ac:dyDescent="0.3">
      <c r="B516" s="53">
        <v>2020</v>
      </c>
      <c r="C516" s="15" t="s">
        <v>193</v>
      </c>
      <c r="D516" s="15" t="s">
        <v>192</v>
      </c>
      <c r="E516" s="15">
        <v>2019</v>
      </c>
      <c r="F516" s="15" t="s">
        <v>77</v>
      </c>
      <c r="G516" s="15">
        <v>5</v>
      </c>
      <c r="H516" s="51">
        <v>675</v>
      </c>
      <c r="I516" s="50">
        <f t="shared" si="24"/>
        <v>0</v>
      </c>
      <c r="J516" s="50">
        <f t="shared" si="25"/>
        <v>0</v>
      </c>
      <c r="K516" s="50">
        <f t="shared" si="26"/>
        <v>675</v>
      </c>
      <c r="L516" s="15"/>
      <c r="M516" s="15"/>
      <c r="N516" s="15"/>
      <c r="O516" s="15"/>
      <c r="P516" s="15"/>
      <c r="Q516" s="15"/>
      <c r="R516" s="15"/>
      <c r="S516" s="15"/>
    </row>
    <row r="517" spans="2:19" x14ac:dyDescent="0.3">
      <c r="B517" s="53">
        <v>2020</v>
      </c>
      <c r="C517" s="15" t="s">
        <v>191</v>
      </c>
      <c r="D517" s="15" t="s">
        <v>88</v>
      </c>
      <c r="E517" s="15">
        <v>2021</v>
      </c>
      <c r="F517" s="15" t="s">
        <v>77</v>
      </c>
      <c r="G517" s="15">
        <v>5</v>
      </c>
      <c r="H517" s="51">
        <v>0</v>
      </c>
      <c r="I517" s="50">
        <f t="shared" si="24"/>
        <v>0</v>
      </c>
      <c r="J517" s="50">
        <f t="shared" si="25"/>
        <v>0</v>
      </c>
      <c r="K517" s="50">
        <f t="shared" si="26"/>
        <v>0</v>
      </c>
      <c r="L517" s="15"/>
      <c r="M517" s="15"/>
      <c r="N517" s="15"/>
      <c r="O517" s="15"/>
      <c r="P517" s="15"/>
      <c r="Q517" s="15"/>
      <c r="R517" s="15"/>
      <c r="S517" s="15"/>
    </row>
    <row r="518" spans="2:19" x14ac:dyDescent="0.3">
      <c r="B518" s="53">
        <v>2020</v>
      </c>
      <c r="C518" s="15" t="s">
        <v>190</v>
      </c>
      <c r="D518" s="15" t="s">
        <v>95</v>
      </c>
      <c r="E518" s="15">
        <v>2019</v>
      </c>
      <c r="F518" s="15" t="s">
        <v>94</v>
      </c>
      <c r="G518" s="15">
        <v>3</v>
      </c>
      <c r="H518" s="51">
        <v>224</v>
      </c>
      <c r="I518" s="50">
        <f t="shared" si="24"/>
        <v>224</v>
      </c>
      <c r="J518" s="50">
        <f t="shared" si="25"/>
        <v>0</v>
      </c>
      <c r="K518" s="50">
        <f t="shared" si="26"/>
        <v>0</v>
      </c>
      <c r="L518" s="15"/>
      <c r="M518" s="15"/>
      <c r="N518" s="15"/>
      <c r="O518" s="15"/>
      <c r="P518" s="15"/>
      <c r="Q518" s="15"/>
      <c r="R518" s="15"/>
      <c r="S518" s="15"/>
    </row>
    <row r="519" spans="2:19" x14ac:dyDescent="0.3">
      <c r="B519" s="53">
        <v>2020</v>
      </c>
      <c r="C519" s="15" t="s">
        <v>189</v>
      </c>
      <c r="D519" s="15" t="s">
        <v>88</v>
      </c>
      <c r="E519" s="15">
        <v>2014</v>
      </c>
      <c r="F519" s="15" t="s">
        <v>94</v>
      </c>
      <c r="G519" s="15">
        <v>5</v>
      </c>
      <c r="H519" s="51">
        <v>5356</v>
      </c>
      <c r="I519" s="50">
        <f t="shared" si="24"/>
        <v>0</v>
      </c>
      <c r="J519" s="50">
        <f t="shared" si="25"/>
        <v>0</v>
      </c>
      <c r="K519" s="50">
        <f t="shared" si="26"/>
        <v>5356</v>
      </c>
      <c r="L519" s="15"/>
      <c r="M519" s="15"/>
      <c r="N519" s="15"/>
      <c r="O519" s="15"/>
      <c r="P519" s="15"/>
      <c r="Q519" s="15"/>
      <c r="R519" s="15"/>
      <c r="S519" s="15"/>
    </row>
    <row r="520" spans="2:19" x14ac:dyDescent="0.3">
      <c r="B520" s="53">
        <v>2020</v>
      </c>
      <c r="C520" s="15" t="s">
        <v>188</v>
      </c>
      <c r="D520" s="15" t="s">
        <v>183</v>
      </c>
      <c r="E520" s="15">
        <v>2019</v>
      </c>
      <c r="F520" s="15" t="s">
        <v>117</v>
      </c>
      <c r="G520" s="15">
        <v>5</v>
      </c>
      <c r="H520" s="51">
        <v>1884</v>
      </c>
      <c r="I520" s="50">
        <f t="shared" si="24"/>
        <v>0</v>
      </c>
      <c r="J520" s="50">
        <f t="shared" si="25"/>
        <v>0</v>
      </c>
      <c r="K520" s="50">
        <f t="shared" si="26"/>
        <v>1884</v>
      </c>
      <c r="L520" s="15"/>
      <c r="M520" s="15"/>
      <c r="N520" s="15"/>
      <c r="O520" s="15"/>
      <c r="P520" s="15"/>
      <c r="Q520" s="15"/>
      <c r="R520" s="15"/>
      <c r="S520" s="15"/>
    </row>
    <row r="521" spans="2:19" x14ac:dyDescent="0.3">
      <c r="B521" s="53">
        <v>2020</v>
      </c>
      <c r="C521" s="15" t="s">
        <v>187</v>
      </c>
      <c r="D521" s="15" t="s">
        <v>88</v>
      </c>
      <c r="E521" s="15">
        <v>2017</v>
      </c>
      <c r="F521" s="15" t="s">
        <v>82</v>
      </c>
      <c r="G521" s="15">
        <v>5</v>
      </c>
      <c r="H521" s="51">
        <v>3164</v>
      </c>
      <c r="I521" s="50">
        <f t="shared" si="24"/>
        <v>0</v>
      </c>
      <c r="J521" s="50">
        <f t="shared" si="25"/>
        <v>0</v>
      </c>
      <c r="K521" s="50">
        <f t="shared" si="26"/>
        <v>3164</v>
      </c>
      <c r="L521" s="15"/>
      <c r="M521" s="15"/>
      <c r="N521" s="15"/>
      <c r="O521" s="15"/>
      <c r="P521" s="15"/>
      <c r="Q521" s="15"/>
      <c r="R521" s="15"/>
      <c r="S521" s="15"/>
    </row>
    <row r="522" spans="2:19" x14ac:dyDescent="0.3">
      <c r="B522" s="53">
        <v>2020</v>
      </c>
      <c r="C522" s="15" t="s">
        <v>186</v>
      </c>
      <c r="D522" s="15" t="s">
        <v>88</v>
      </c>
      <c r="E522" s="15">
        <v>2017</v>
      </c>
      <c r="F522" s="15" t="s">
        <v>77</v>
      </c>
      <c r="G522" s="15">
        <v>5</v>
      </c>
      <c r="H522" s="51">
        <v>1768</v>
      </c>
      <c r="I522" s="50">
        <f t="shared" si="24"/>
        <v>0</v>
      </c>
      <c r="J522" s="50">
        <f t="shared" si="25"/>
        <v>0</v>
      </c>
      <c r="K522" s="50">
        <f t="shared" si="26"/>
        <v>1768</v>
      </c>
      <c r="L522" s="15"/>
      <c r="M522" s="15"/>
      <c r="N522" s="15"/>
      <c r="O522" s="15"/>
      <c r="P522" s="15"/>
      <c r="Q522" s="15"/>
      <c r="R522" s="15"/>
      <c r="S522" s="15"/>
    </row>
    <row r="523" spans="2:19" x14ac:dyDescent="0.3">
      <c r="B523" s="53">
        <v>2020</v>
      </c>
      <c r="C523" s="15" t="s">
        <v>185</v>
      </c>
      <c r="D523" s="15" t="s">
        <v>88</v>
      </c>
      <c r="E523" s="15">
        <v>2019</v>
      </c>
      <c r="F523" s="15" t="s">
        <v>90</v>
      </c>
      <c r="G523" s="15">
        <v>5</v>
      </c>
      <c r="H523" s="51">
        <v>7967</v>
      </c>
      <c r="I523" s="50">
        <f t="shared" si="24"/>
        <v>0</v>
      </c>
      <c r="J523" s="50">
        <f t="shared" si="25"/>
        <v>0</v>
      </c>
      <c r="K523" s="50">
        <f t="shared" si="26"/>
        <v>7967</v>
      </c>
      <c r="L523" s="15"/>
      <c r="M523" s="15"/>
      <c r="N523" s="15"/>
      <c r="O523" s="15"/>
      <c r="P523" s="15"/>
      <c r="Q523" s="15"/>
      <c r="R523" s="15"/>
      <c r="S523" s="15"/>
    </row>
    <row r="524" spans="2:19" x14ac:dyDescent="0.3">
      <c r="B524" s="53">
        <v>2020</v>
      </c>
      <c r="C524" s="15" t="s">
        <v>184</v>
      </c>
      <c r="D524" s="15" t="s">
        <v>183</v>
      </c>
      <c r="E524" s="15">
        <v>2019</v>
      </c>
      <c r="F524" s="15" t="s">
        <v>117</v>
      </c>
      <c r="G524" s="15">
        <v>5</v>
      </c>
      <c r="H524" s="51">
        <v>940</v>
      </c>
      <c r="I524" s="50">
        <f t="shared" si="24"/>
        <v>0</v>
      </c>
      <c r="J524" s="50">
        <f t="shared" si="25"/>
        <v>0</v>
      </c>
      <c r="K524" s="50">
        <f t="shared" si="26"/>
        <v>940</v>
      </c>
      <c r="L524" s="15"/>
      <c r="M524" s="15"/>
      <c r="N524" s="15"/>
      <c r="O524" s="15"/>
      <c r="P524" s="15"/>
      <c r="Q524" s="15"/>
      <c r="R524" s="15"/>
      <c r="S524" s="15"/>
    </row>
    <row r="525" spans="2:19" x14ac:dyDescent="0.3">
      <c r="B525" s="53">
        <v>2020</v>
      </c>
      <c r="C525" s="15" t="s">
        <v>182</v>
      </c>
      <c r="D525" s="15" t="s">
        <v>88</v>
      </c>
      <c r="E525" s="15">
        <v>2015</v>
      </c>
      <c r="F525" s="15" t="s">
        <v>90</v>
      </c>
      <c r="G525" s="15">
        <v>5</v>
      </c>
      <c r="H525" s="51">
        <v>2290</v>
      </c>
      <c r="I525" s="50">
        <f t="shared" si="24"/>
        <v>0</v>
      </c>
      <c r="J525" s="50">
        <f t="shared" si="25"/>
        <v>0</v>
      </c>
      <c r="K525" s="50">
        <f t="shared" si="26"/>
        <v>2290</v>
      </c>
      <c r="L525" s="15"/>
      <c r="M525" s="15"/>
      <c r="N525" s="15"/>
      <c r="O525" s="15"/>
      <c r="P525" s="15"/>
      <c r="Q525" s="15"/>
      <c r="R525" s="15"/>
      <c r="S525" s="15"/>
    </row>
    <row r="526" spans="2:19" x14ac:dyDescent="0.3">
      <c r="B526" s="53">
        <v>2020</v>
      </c>
      <c r="C526" s="15" t="s">
        <v>181</v>
      </c>
      <c r="D526" s="15" t="s">
        <v>180</v>
      </c>
      <c r="E526" s="15">
        <v>2014</v>
      </c>
      <c r="F526" s="15" t="s">
        <v>94</v>
      </c>
      <c r="G526" s="15">
        <v>4</v>
      </c>
      <c r="H526" s="51">
        <v>85</v>
      </c>
      <c r="I526" s="50">
        <f t="shared" si="24"/>
        <v>0</v>
      </c>
      <c r="J526" s="50">
        <f t="shared" si="25"/>
        <v>85</v>
      </c>
      <c r="K526" s="50">
        <f t="shared" si="26"/>
        <v>0</v>
      </c>
      <c r="L526" s="15"/>
      <c r="M526" s="15"/>
      <c r="N526" s="15"/>
      <c r="O526" s="15"/>
      <c r="P526" s="15"/>
      <c r="Q526" s="15"/>
      <c r="R526" s="15"/>
      <c r="S526" s="15"/>
    </row>
    <row r="527" spans="2:19" x14ac:dyDescent="0.3">
      <c r="B527" s="53">
        <v>2020</v>
      </c>
      <c r="C527" s="15" t="s">
        <v>179</v>
      </c>
      <c r="D527" s="15" t="s">
        <v>178</v>
      </c>
      <c r="E527" s="15">
        <v>2014</v>
      </c>
      <c r="F527" s="15" t="s">
        <v>94</v>
      </c>
      <c r="G527" s="15">
        <v>4</v>
      </c>
      <c r="H527" s="51">
        <v>1</v>
      </c>
      <c r="I527" s="50">
        <f t="shared" si="24"/>
        <v>0</v>
      </c>
      <c r="J527" s="50">
        <f t="shared" si="25"/>
        <v>1</v>
      </c>
      <c r="K527" s="50">
        <f t="shared" si="26"/>
        <v>0</v>
      </c>
      <c r="L527" s="15"/>
      <c r="M527" s="15"/>
      <c r="N527" s="15"/>
      <c r="O527" s="15"/>
      <c r="P527" s="15"/>
      <c r="Q527" s="15"/>
      <c r="R527" s="15"/>
      <c r="S527" s="15"/>
    </row>
    <row r="528" spans="2:19" x14ac:dyDescent="0.3">
      <c r="B528" s="53">
        <v>2020</v>
      </c>
      <c r="C528" s="15" t="s">
        <v>177</v>
      </c>
      <c r="D528" s="15" t="s">
        <v>176</v>
      </c>
      <c r="E528" s="15">
        <v>2019</v>
      </c>
      <c r="F528" s="15" t="s">
        <v>117</v>
      </c>
      <c r="G528" s="15">
        <v>5</v>
      </c>
      <c r="H528" s="51">
        <v>72</v>
      </c>
      <c r="I528" s="50">
        <f t="shared" si="24"/>
        <v>0</v>
      </c>
      <c r="J528" s="50">
        <f t="shared" si="25"/>
        <v>0</v>
      </c>
      <c r="K528" s="50">
        <f t="shared" si="26"/>
        <v>72</v>
      </c>
      <c r="L528" s="15"/>
      <c r="M528" s="15"/>
      <c r="N528" s="15"/>
      <c r="O528" s="15"/>
      <c r="P528" s="15"/>
      <c r="Q528" s="15"/>
      <c r="R528" s="15"/>
      <c r="S528" s="15"/>
    </row>
    <row r="529" spans="2:19" x14ac:dyDescent="0.3">
      <c r="B529" s="53">
        <v>2020</v>
      </c>
      <c r="C529" s="15" t="s">
        <v>175</v>
      </c>
      <c r="D529" s="15" t="s">
        <v>174</v>
      </c>
      <c r="E529" s="15">
        <v>2016</v>
      </c>
      <c r="F529" s="15" t="s">
        <v>117</v>
      </c>
      <c r="G529" s="15">
        <v>4</v>
      </c>
      <c r="H529" s="51">
        <v>55</v>
      </c>
      <c r="I529" s="50">
        <f t="shared" si="24"/>
        <v>0</v>
      </c>
      <c r="J529" s="50">
        <f t="shared" si="25"/>
        <v>55</v>
      </c>
      <c r="K529" s="50">
        <f t="shared" si="26"/>
        <v>0</v>
      </c>
      <c r="L529" s="15"/>
      <c r="M529" s="15"/>
      <c r="N529" s="15"/>
      <c r="O529" s="15"/>
      <c r="P529" s="15"/>
      <c r="Q529" s="15"/>
      <c r="R529" s="15"/>
      <c r="S529" s="15"/>
    </row>
    <row r="530" spans="2:19" x14ac:dyDescent="0.3">
      <c r="B530" s="53">
        <v>2020</v>
      </c>
      <c r="C530" s="15" t="s">
        <v>173</v>
      </c>
      <c r="D530" s="15" t="s">
        <v>88</v>
      </c>
      <c r="E530" s="15">
        <v>2016</v>
      </c>
      <c r="F530" s="15" t="s">
        <v>117</v>
      </c>
      <c r="G530" s="15">
        <v>4</v>
      </c>
      <c r="H530" s="51">
        <v>8</v>
      </c>
      <c r="I530" s="50">
        <f t="shared" si="24"/>
        <v>0</v>
      </c>
      <c r="J530" s="50">
        <f t="shared" si="25"/>
        <v>8</v>
      </c>
      <c r="K530" s="50">
        <f t="shared" si="26"/>
        <v>0</v>
      </c>
      <c r="L530" s="15"/>
      <c r="M530" s="15"/>
      <c r="N530" s="15"/>
      <c r="O530" s="15"/>
      <c r="P530" s="15"/>
      <c r="Q530" s="15"/>
      <c r="R530" s="15"/>
      <c r="S530" s="15"/>
    </row>
    <row r="531" spans="2:19" x14ac:dyDescent="0.3">
      <c r="B531" s="53">
        <v>2020</v>
      </c>
      <c r="C531" s="15" t="s">
        <v>172</v>
      </c>
      <c r="D531" s="15" t="s">
        <v>171</v>
      </c>
      <c r="E531" s="15">
        <v>2019</v>
      </c>
      <c r="F531" s="15" t="s">
        <v>82</v>
      </c>
      <c r="G531" s="15">
        <v>5</v>
      </c>
      <c r="H531" s="51">
        <v>113</v>
      </c>
      <c r="I531" s="50">
        <f t="shared" si="24"/>
        <v>0</v>
      </c>
      <c r="J531" s="50">
        <f t="shared" si="25"/>
        <v>0</v>
      </c>
      <c r="K531" s="50">
        <f t="shared" si="26"/>
        <v>113</v>
      </c>
      <c r="L531" s="15"/>
      <c r="M531" s="15"/>
      <c r="N531" s="15"/>
      <c r="O531" s="15"/>
      <c r="P531" s="15"/>
      <c r="Q531" s="15"/>
      <c r="R531" s="15"/>
      <c r="S531" s="15"/>
    </row>
    <row r="532" spans="2:19" x14ac:dyDescent="0.3">
      <c r="B532" s="53">
        <v>2020</v>
      </c>
      <c r="C532" s="15" t="s">
        <v>170</v>
      </c>
      <c r="D532" s="15" t="s">
        <v>88</v>
      </c>
      <c r="E532" s="15">
        <v>2017</v>
      </c>
      <c r="F532" s="15" t="s">
        <v>117</v>
      </c>
      <c r="G532" s="15">
        <v>5</v>
      </c>
      <c r="H532" s="51">
        <v>99</v>
      </c>
      <c r="I532" s="50">
        <f t="shared" si="24"/>
        <v>0</v>
      </c>
      <c r="J532" s="50">
        <f t="shared" si="25"/>
        <v>0</v>
      </c>
      <c r="K532" s="50">
        <f t="shared" si="26"/>
        <v>99</v>
      </c>
      <c r="L532" s="15"/>
      <c r="M532" s="15"/>
      <c r="N532" s="15"/>
      <c r="O532" s="15"/>
      <c r="P532" s="15"/>
      <c r="Q532" s="15"/>
      <c r="R532" s="15"/>
      <c r="S532" s="15"/>
    </row>
    <row r="533" spans="2:19" x14ac:dyDescent="0.3">
      <c r="B533" s="53">
        <v>2020</v>
      </c>
      <c r="C533" s="15" t="s">
        <v>169</v>
      </c>
      <c r="D533" s="15" t="s">
        <v>168</v>
      </c>
      <c r="E533" s="15">
        <v>2016</v>
      </c>
      <c r="F533" s="15" t="s">
        <v>117</v>
      </c>
      <c r="G533" s="15">
        <v>5</v>
      </c>
      <c r="H533" s="51">
        <v>10</v>
      </c>
      <c r="I533" s="50">
        <f t="shared" si="24"/>
        <v>0</v>
      </c>
      <c r="J533" s="50">
        <f t="shared" si="25"/>
        <v>0</v>
      </c>
      <c r="K533" s="50">
        <f t="shared" si="26"/>
        <v>10</v>
      </c>
      <c r="L533" s="15"/>
      <c r="M533" s="15"/>
      <c r="N533" s="15"/>
      <c r="O533" s="15"/>
      <c r="P533" s="15"/>
      <c r="Q533" s="15"/>
      <c r="R533" s="15"/>
      <c r="S533" s="15"/>
    </row>
    <row r="534" spans="2:19" x14ac:dyDescent="0.3">
      <c r="B534" s="53">
        <v>2020</v>
      </c>
      <c r="C534" s="15" t="s">
        <v>167</v>
      </c>
      <c r="D534" s="15" t="s">
        <v>88</v>
      </c>
      <c r="E534" s="15">
        <v>2014</v>
      </c>
      <c r="F534" s="15" t="s">
        <v>90</v>
      </c>
      <c r="G534" s="15">
        <v>5</v>
      </c>
      <c r="H534" s="51">
        <v>68</v>
      </c>
      <c r="I534" s="50">
        <f t="shared" si="24"/>
        <v>0</v>
      </c>
      <c r="J534" s="50">
        <f t="shared" si="25"/>
        <v>0</v>
      </c>
      <c r="K534" s="50">
        <f t="shared" si="26"/>
        <v>68</v>
      </c>
      <c r="L534" s="15"/>
      <c r="M534" s="15"/>
      <c r="N534" s="15"/>
      <c r="O534" s="15"/>
      <c r="P534" s="15"/>
      <c r="Q534" s="15"/>
      <c r="R534" s="15"/>
      <c r="S534" s="15"/>
    </row>
    <row r="535" spans="2:19" x14ac:dyDescent="0.3">
      <c r="B535" s="53">
        <v>2020</v>
      </c>
      <c r="C535" s="15" t="s">
        <v>166</v>
      </c>
      <c r="D535" s="15" t="s">
        <v>88</v>
      </c>
      <c r="E535" s="15">
        <v>2017</v>
      </c>
      <c r="F535" s="15" t="s">
        <v>117</v>
      </c>
      <c r="G535" s="15">
        <v>5</v>
      </c>
      <c r="H535" s="51">
        <v>145</v>
      </c>
      <c r="I535" s="50">
        <f t="shared" si="24"/>
        <v>0</v>
      </c>
      <c r="J535" s="50">
        <f t="shared" si="25"/>
        <v>0</v>
      </c>
      <c r="K535" s="50">
        <f t="shared" si="26"/>
        <v>145</v>
      </c>
      <c r="L535" s="15"/>
      <c r="M535" s="15"/>
      <c r="N535" s="15"/>
      <c r="O535" s="15"/>
      <c r="P535" s="15"/>
      <c r="Q535" s="15"/>
      <c r="R535" s="15"/>
      <c r="S535" s="15"/>
    </row>
    <row r="536" spans="2:19" x14ac:dyDescent="0.3">
      <c r="B536" s="53">
        <v>2020</v>
      </c>
      <c r="C536" s="15" t="s">
        <v>165</v>
      </c>
      <c r="D536" s="15" t="s">
        <v>164</v>
      </c>
      <c r="E536" s="15">
        <v>2016</v>
      </c>
      <c r="F536" s="15" t="s">
        <v>94</v>
      </c>
      <c r="G536" s="15">
        <v>4</v>
      </c>
      <c r="H536" s="51">
        <v>0</v>
      </c>
      <c r="I536" s="50">
        <f t="shared" si="24"/>
        <v>0</v>
      </c>
      <c r="J536" s="50">
        <f t="shared" si="25"/>
        <v>0</v>
      </c>
      <c r="K536" s="50">
        <f t="shared" si="26"/>
        <v>0</v>
      </c>
      <c r="L536" s="15"/>
      <c r="M536" s="15"/>
      <c r="N536" s="15"/>
      <c r="O536" s="15"/>
      <c r="P536" s="15"/>
      <c r="Q536" s="15"/>
      <c r="R536" s="15"/>
      <c r="S536" s="15"/>
    </row>
    <row r="537" spans="2:19" x14ac:dyDescent="0.3">
      <c r="B537" s="53">
        <v>2020</v>
      </c>
      <c r="C537" s="15" t="s">
        <v>163</v>
      </c>
      <c r="D537" s="15" t="s">
        <v>162</v>
      </c>
      <c r="E537" s="15">
        <v>2014</v>
      </c>
      <c r="F537" s="15" t="s">
        <v>94</v>
      </c>
      <c r="G537" s="15">
        <v>3</v>
      </c>
      <c r="H537" s="51">
        <v>1</v>
      </c>
      <c r="I537" s="50">
        <f t="shared" si="24"/>
        <v>1</v>
      </c>
      <c r="J537" s="50">
        <f t="shared" si="25"/>
        <v>0</v>
      </c>
      <c r="K537" s="50">
        <f t="shared" si="26"/>
        <v>0</v>
      </c>
      <c r="L537" s="15"/>
      <c r="M537" s="15"/>
      <c r="N537" s="15"/>
      <c r="O537" s="15"/>
      <c r="P537" s="15"/>
      <c r="Q537" s="15"/>
      <c r="R537" s="15"/>
      <c r="S537" s="15"/>
    </row>
    <row r="538" spans="2:19" x14ac:dyDescent="0.3">
      <c r="B538" s="53">
        <v>2020</v>
      </c>
      <c r="C538" s="15" t="s">
        <v>161</v>
      </c>
      <c r="D538" s="15" t="s">
        <v>160</v>
      </c>
      <c r="E538" s="15">
        <v>2016</v>
      </c>
      <c r="F538" s="15" t="s">
        <v>94</v>
      </c>
      <c r="G538" s="15">
        <v>5</v>
      </c>
      <c r="H538" s="51">
        <v>1296</v>
      </c>
      <c r="I538" s="50">
        <f t="shared" si="24"/>
        <v>0</v>
      </c>
      <c r="J538" s="50">
        <f t="shared" si="25"/>
        <v>0</v>
      </c>
      <c r="K538" s="50">
        <f t="shared" si="26"/>
        <v>1296</v>
      </c>
      <c r="L538" s="15"/>
      <c r="M538" s="15"/>
      <c r="N538" s="15"/>
      <c r="O538" s="15"/>
      <c r="P538" s="15"/>
      <c r="Q538" s="15"/>
      <c r="R538" s="15"/>
      <c r="S538" s="15"/>
    </row>
    <row r="539" spans="2:19" x14ac:dyDescent="0.3">
      <c r="B539" s="53">
        <v>2020</v>
      </c>
      <c r="C539" s="15" t="s">
        <v>159</v>
      </c>
      <c r="D539" s="15" t="s">
        <v>158</v>
      </c>
      <c r="E539" s="15">
        <v>2018</v>
      </c>
      <c r="F539" s="15" t="s">
        <v>94</v>
      </c>
      <c r="G539" s="15">
        <v>3</v>
      </c>
      <c r="H539" s="51">
        <v>674</v>
      </c>
      <c r="I539" s="50">
        <f t="shared" si="24"/>
        <v>674</v>
      </c>
      <c r="J539" s="50">
        <f t="shared" si="25"/>
        <v>0</v>
      </c>
      <c r="K539" s="50">
        <f t="shared" si="26"/>
        <v>0</v>
      </c>
      <c r="L539" s="15"/>
      <c r="M539" s="15"/>
      <c r="N539" s="15"/>
      <c r="O539" s="15"/>
      <c r="P539" s="15"/>
      <c r="Q539" s="15"/>
      <c r="R539" s="15"/>
      <c r="S539" s="15"/>
    </row>
    <row r="540" spans="2:19" x14ac:dyDescent="0.3">
      <c r="B540" s="53">
        <v>2020</v>
      </c>
      <c r="C540" s="15" t="s">
        <v>157</v>
      </c>
      <c r="D540" s="15" t="s">
        <v>156</v>
      </c>
      <c r="E540" s="15">
        <v>2017</v>
      </c>
      <c r="F540" s="15" t="s">
        <v>94</v>
      </c>
      <c r="G540" s="15">
        <v>4</v>
      </c>
      <c r="H540" s="51">
        <v>1669</v>
      </c>
      <c r="I540" s="50">
        <f t="shared" si="24"/>
        <v>0</v>
      </c>
      <c r="J540" s="50">
        <f t="shared" si="25"/>
        <v>1669</v>
      </c>
      <c r="K540" s="50">
        <f t="shared" si="26"/>
        <v>0</v>
      </c>
      <c r="L540" s="15"/>
      <c r="M540" s="15"/>
      <c r="N540" s="15"/>
      <c r="O540" s="15"/>
      <c r="P540" s="15"/>
      <c r="Q540" s="15"/>
      <c r="R540" s="15"/>
      <c r="S540" s="15"/>
    </row>
    <row r="541" spans="2:19" x14ac:dyDescent="0.3">
      <c r="B541" s="53">
        <v>2020</v>
      </c>
      <c r="C541" s="15" t="s">
        <v>155</v>
      </c>
      <c r="D541" s="15" t="s">
        <v>88</v>
      </c>
      <c r="E541" s="15">
        <v>2013</v>
      </c>
      <c r="F541" s="15" t="s">
        <v>117</v>
      </c>
      <c r="G541" s="15">
        <v>5</v>
      </c>
      <c r="H541" s="51">
        <v>809</v>
      </c>
      <c r="I541" s="50">
        <f t="shared" si="24"/>
        <v>0</v>
      </c>
      <c r="J541" s="50">
        <f t="shared" si="25"/>
        <v>0</v>
      </c>
      <c r="K541" s="50">
        <f t="shared" si="26"/>
        <v>809</v>
      </c>
      <c r="L541" s="15"/>
      <c r="M541" s="15"/>
      <c r="N541" s="15"/>
      <c r="O541" s="15"/>
      <c r="P541" s="15"/>
      <c r="Q541" s="15"/>
      <c r="R541" s="15"/>
      <c r="S541" s="15"/>
    </row>
    <row r="542" spans="2:19" x14ac:dyDescent="0.3">
      <c r="B542" s="53">
        <v>2020</v>
      </c>
      <c r="C542" s="15" t="s">
        <v>154</v>
      </c>
      <c r="D542" s="15" t="s">
        <v>153</v>
      </c>
      <c r="E542" s="15">
        <v>2015</v>
      </c>
      <c r="F542" s="15" t="s">
        <v>94</v>
      </c>
      <c r="G542" s="15">
        <v>5</v>
      </c>
      <c r="H542" s="51">
        <v>667</v>
      </c>
      <c r="I542" s="50">
        <f t="shared" si="24"/>
        <v>0</v>
      </c>
      <c r="J542" s="50">
        <f t="shared" si="25"/>
        <v>0</v>
      </c>
      <c r="K542" s="50">
        <f t="shared" si="26"/>
        <v>667</v>
      </c>
      <c r="L542" s="15"/>
      <c r="M542" s="15"/>
      <c r="N542" s="15"/>
      <c r="O542" s="15"/>
      <c r="P542" s="15"/>
      <c r="Q542" s="15"/>
      <c r="R542" s="15"/>
      <c r="S542" s="15"/>
    </row>
    <row r="543" spans="2:19" x14ac:dyDescent="0.3">
      <c r="B543" s="53">
        <v>2020</v>
      </c>
      <c r="C543" s="15" t="s">
        <v>152</v>
      </c>
      <c r="D543" s="15" t="s">
        <v>151</v>
      </c>
      <c r="E543" s="15">
        <v>2019</v>
      </c>
      <c r="F543" s="15" t="s">
        <v>90</v>
      </c>
      <c r="G543" s="15">
        <v>5</v>
      </c>
      <c r="H543" s="51">
        <v>2892</v>
      </c>
      <c r="I543" s="50">
        <f t="shared" si="24"/>
        <v>0</v>
      </c>
      <c r="J543" s="50">
        <f t="shared" si="25"/>
        <v>0</v>
      </c>
      <c r="K543" s="50">
        <f t="shared" si="26"/>
        <v>2892</v>
      </c>
      <c r="L543" s="15"/>
      <c r="M543" s="15"/>
      <c r="N543" s="15"/>
      <c r="O543" s="15"/>
      <c r="P543" s="15"/>
      <c r="Q543" s="15"/>
      <c r="R543" s="15"/>
      <c r="S543" s="15"/>
    </row>
    <row r="544" spans="2:19" x14ac:dyDescent="0.3">
      <c r="B544" s="53">
        <v>2020</v>
      </c>
      <c r="C544" s="15" t="s">
        <v>150</v>
      </c>
      <c r="D544" s="15" t="s">
        <v>88</v>
      </c>
      <c r="E544" s="15">
        <v>2014</v>
      </c>
      <c r="F544" s="15" t="s">
        <v>85</v>
      </c>
      <c r="G544" s="15">
        <v>5</v>
      </c>
      <c r="H544" s="51">
        <v>193</v>
      </c>
      <c r="I544" s="50">
        <f t="shared" si="24"/>
        <v>0</v>
      </c>
      <c r="J544" s="50">
        <f t="shared" si="25"/>
        <v>0</v>
      </c>
      <c r="K544" s="50">
        <f t="shared" si="26"/>
        <v>193</v>
      </c>
      <c r="L544" s="15"/>
      <c r="M544" s="15"/>
      <c r="N544" s="15"/>
      <c r="O544" s="15"/>
      <c r="P544" s="15"/>
      <c r="Q544" s="15"/>
      <c r="R544" s="15"/>
      <c r="S544" s="15"/>
    </row>
    <row r="545" spans="2:19" x14ac:dyDescent="0.3">
      <c r="B545" s="53">
        <v>2020</v>
      </c>
      <c r="C545" s="15" t="s">
        <v>149</v>
      </c>
      <c r="D545" s="15" t="s">
        <v>148</v>
      </c>
      <c r="E545" s="15">
        <v>2019</v>
      </c>
      <c r="F545" s="15" t="s">
        <v>77</v>
      </c>
      <c r="G545" s="15">
        <v>5</v>
      </c>
      <c r="H545" s="51">
        <v>144</v>
      </c>
      <c r="I545" s="50">
        <f t="shared" si="24"/>
        <v>0</v>
      </c>
      <c r="J545" s="50">
        <f t="shared" si="25"/>
        <v>0</v>
      </c>
      <c r="K545" s="50">
        <f t="shared" si="26"/>
        <v>144</v>
      </c>
      <c r="L545" s="15"/>
      <c r="M545" s="15"/>
      <c r="N545" s="15"/>
      <c r="O545" s="15"/>
      <c r="P545" s="15"/>
      <c r="Q545" s="15"/>
      <c r="R545" s="15"/>
      <c r="S545" s="15"/>
    </row>
    <row r="546" spans="2:19" x14ac:dyDescent="0.3">
      <c r="B546" s="53">
        <v>2020</v>
      </c>
      <c r="C546" s="15" t="s">
        <v>147</v>
      </c>
      <c r="D546" s="15" t="s">
        <v>88</v>
      </c>
      <c r="E546" s="15">
        <v>2013</v>
      </c>
      <c r="F546" s="15" t="s">
        <v>117</v>
      </c>
      <c r="G546" s="15">
        <v>5</v>
      </c>
      <c r="H546" s="51">
        <v>0</v>
      </c>
      <c r="I546" s="50">
        <f t="shared" si="24"/>
        <v>0</v>
      </c>
      <c r="J546" s="50">
        <f t="shared" si="25"/>
        <v>0</v>
      </c>
      <c r="K546" s="50">
        <f t="shared" si="26"/>
        <v>0</v>
      </c>
      <c r="L546" s="15"/>
      <c r="M546" s="15"/>
      <c r="N546" s="15"/>
      <c r="O546" s="15"/>
      <c r="P546" s="15"/>
      <c r="Q546" s="15"/>
      <c r="R546" s="15"/>
      <c r="S546" s="15"/>
    </row>
    <row r="547" spans="2:19" x14ac:dyDescent="0.3">
      <c r="B547" s="53">
        <v>2020</v>
      </c>
      <c r="C547" s="15" t="s">
        <v>146</v>
      </c>
      <c r="D547" s="15" t="s">
        <v>145</v>
      </c>
      <c r="E547" s="15">
        <v>2015</v>
      </c>
      <c r="F547" s="15" t="s">
        <v>90</v>
      </c>
      <c r="G547" s="15">
        <v>5</v>
      </c>
      <c r="H547" s="51">
        <v>0</v>
      </c>
      <c r="I547" s="50">
        <f t="shared" si="24"/>
        <v>0</v>
      </c>
      <c r="J547" s="50">
        <f t="shared" si="25"/>
        <v>0</v>
      </c>
      <c r="K547" s="50">
        <f t="shared" si="26"/>
        <v>0</v>
      </c>
      <c r="L547" s="15"/>
      <c r="M547" s="15"/>
      <c r="N547" s="15"/>
      <c r="O547" s="15"/>
      <c r="P547" s="15"/>
      <c r="Q547" s="15"/>
      <c r="R547" s="15"/>
      <c r="S547" s="15"/>
    </row>
    <row r="548" spans="2:19" x14ac:dyDescent="0.3">
      <c r="B548" s="53">
        <v>2020</v>
      </c>
      <c r="C548" s="15" t="s">
        <v>144</v>
      </c>
      <c r="D548" s="15" t="s">
        <v>143</v>
      </c>
      <c r="E548" s="15">
        <v>2017</v>
      </c>
      <c r="F548" s="15" t="s">
        <v>94</v>
      </c>
      <c r="G548" s="15">
        <v>4</v>
      </c>
      <c r="H548" s="51">
        <v>420</v>
      </c>
      <c r="I548" s="50">
        <f t="shared" si="24"/>
        <v>0</v>
      </c>
      <c r="J548" s="50">
        <f t="shared" si="25"/>
        <v>420</v>
      </c>
      <c r="K548" s="50">
        <f t="shared" si="26"/>
        <v>0</v>
      </c>
      <c r="L548" s="15"/>
      <c r="M548" s="15"/>
      <c r="N548" s="15"/>
      <c r="O548" s="15"/>
      <c r="P548" s="15"/>
      <c r="Q548" s="15"/>
      <c r="R548" s="15"/>
      <c r="S548" s="15"/>
    </row>
    <row r="549" spans="2:19" x14ac:dyDescent="0.3">
      <c r="B549" s="53">
        <v>2020</v>
      </c>
      <c r="C549" s="15" t="s">
        <v>142</v>
      </c>
      <c r="D549" s="15" t="s">
        <v>141</v>
      </c>
      <c r="E549" s="15">
        <v>2017</v>
      </c>
      <c r="F549" s="15" t="s">
        <v>82</v>
      </c>
      <c r="G549" s="15">
        <v>5</v>
      </c>
      <c r="H549" s="51">
        <v>854</v>
      </c>
      <c r="I549" s="50">
        <f t="shared" si="24"/>
        <v>0</v>
      </c>
      <c r="J549" s="50">
        <f t="shared" si="25"/>
        <v>0</v>
      </c>
      <c r="K549" s="50">
        <f t="shared" si="26"/>
        <v>854</v>
      </c>
      <c r="L549" s="15"/>
      <c r="M549" s="15"/>
      <c r="N549" s="15"/>
      <c r="O549" s="15"/>
      <c r="P549" s="15"/>
      <c r="Q549" s="15"/>
      <c r="R549" s="15"/>
      <c r="S549" s="15"/>
    </row>
    <row r="550" spans="2:19" x14ac:dyDescent="0.3">
      <c r="B550" s="53">
        <v>2020</v>
      </c>
      <c r="C550" s="15" t="s">
        <v>140</v>
      </c>
      <c r="D550" s="15" t="s">
        <v>88</v>
      </c>
      <c r="E550" s="15">
        <v>2019</v>
      </c>
      <c r="F550" s="15" t="s">
        <v>117</v>
      </c>
      <c r="G550" s="15">
        <v>5</v>
      </c>
      <c r="H550" s="51">
        <v>1021</v>
      </c>
      <c r="I550" s="50">
        <f t="shared" ref="I550:I581" si="27">IF(G550&lt;4,H550,0)</f>
        <v>0</v>
      </c>
      <c r="J550" s="50">
        <f t="shared" ref="J550:J581" si="28">IF(G550=4,H550,0)</f>
        <v>0</v>
      </c>
      <c r="K550" s="50">
        <f t="shared" ref="K550:K581" si="29">IF(G550=5,H550,0)</f>
        <v>1021</v>
      </c>
      <c r="L550" s="15"/>
      <c r="M550" s="15"/>
      <c r="N550" s="15"/>
      <c r="O550" s="15"/>
      <c r="P550" s="15"/>
      <c r="Q550" s="15"/>
      <c r="R550" s="15"/>
      <c r="S550" s="15"/>
    </row>
    <row r="551" spans="2:19" x14ac:dyDescent="0.3">
      <c r="B551" s="53">
        <v>2020</v>
      </c>
      <c r="C551" s="15" t="s">
        <v>139</v>
      </c>
      <c r="D551" s="15" t="s">
        <v>138</v>
      </c>
      <c r="E551" s="15">
        <v>2016</v>
      </c>
      <c r="F551" s="15" t="s">
        <v>137</v>
      </c>
      <c r="G551" s="15">
        <v>5</v>
      </c>
      <c r="H551" s="51">
        <v>0</v>
      </c>
      <c r="I551" s="50">
        <f t="shared" si="27"/>
        <v>0</v>
      </c>
      <c r="J551" s="50">
        <f t="shared" si="28"/>
        <v>0</v>
      </c>
      <c r="K551" s="50">
        <f t="shared" si="29"/>
        <v>0</v>
      </c>
      <c r="L551" s="15"/>
      <c r="M551" s="15"/>
      <c r="N551" s="15"/>
      <c r="O551" s="15"/>
      <c r="P551" s="15"/>
      <c r="Q551" s="15"/>
      <c r="R551" s="15"/>
      <c r="S551" s="15"/>
    </row>
    <row r="552" spans="2:19" x14ac:dyDescent="0.3">
      <c r="B552" s="53">
        <v>2020</v>
      </c>
      <c r="C552" s="15" t="s">
        <v>136</v>
      </c>
      <c r="D552" s="15" t="s">
        <v>135</v>
      </c>
      <c r="E552" s="15">
        <v>2016</v>
      </c>
      <c r="F552" s="15" t="s">
        <v>90</v>
      </c>
      <c r="G552" s="15">
        <v>5</v>
      </c>
      <c r="H552" s="51">
        <v>204</v>
      </c>
      <c r="I552" s="50">
        <f t="shared" si="27"/>
        <v>0</v>
      </c>
      <c r="J552" s="50">
        <f t="shared" si="28"/>
        <v>0</v>
      </c>
      <c r="K552" s="50">
        <f t="shared" si="29"/>
        <v>204</v>
      </c>
      <c r="L552" s="15"/>
      <c r="M552" s="15"/>
      <c r="N552" s="15"/>
      <c r="O552" s="15"/>
      <c r="P552" s="15"/>
      <c r="Q552" s="15"/>
      <c r="R552" s="15"/>
      <c r="S552" s="15"/>
    </row>
    <row r="553" spans="2:19" x14ac:dyDescent="0.3">
      <c r="B553" s="53">
        <v>2020</v>
      </c>
      <c r="C553" s="15" t="s">
        <v>134</v>
      </c>
      <c r="D553" s="15" t="s">
        <v>88</v>
      </c>
      <c r="E553" s="15">
        <v>2015</v>
      </c>
      <c r="F553" s="15" t="s">
        <v>133</v>
      </c>
      <c r="G553" s="15">
        <v>5</v>
      </c>
      <c r="H553" s="51">
        <v>0</v>
      </c>
      <c r="I553" s="50">
        <f t="shared" si="27"/>
        <v>0</v>
      </c>
      <c r="J553" s="50">
        <f t="shared" si="28"/>
        <v>0</v>
      </c>
      <c r="K553" s="50">
        <f t="shared" si="29"/>
        <v>0</v>
      </c>
      <c r="L553" s="15"/>
      <c r="M553" s="15"/>
      <c r="N553" s="15"/>
      <c r="O553" s="15"/>
      <c r="P553" s="15"/>
      <c r="Q553" s="15"/>
      <c r="R553" s="15"/>
      <c r="S553" s="15"/>
    </row>
    <row r="554" spans="2:19" x14ac:dyDescent="0.3">
      <c r="B554" s="53">
        <v>2020</v>
      </c>
      <c r="C554" s="15" t="s">
        <v>132</v>
      </c>
      <c r="D554" s="15" t="s">
        <v>88</v>
      </c>
      <c r="E554" s="15">
        <v>2018</v>
      </c>
      <c r="F554" s="15" t="s">
        <v>101</v>
      </c>
      <c r="G554" s="15">
        <v>4</v>
      </c>
      <c r="H554" s="51">
        <v>0</v>
      </c>
      <c r="I554" s="50">
        <f t="shared" si="27"/>
        <v>0</v>
      </c>
      <c r="J554" s="50">
        <f t="shared" si="28"/>
        <v>0</v>
      </c>
      <c r="K554" s="50">
        <f t="shared" si="29"/>
        <v>0</v>
      </c>
      <c r="L554" s="15"/>
      <c r="M554" s="15"/>
      <c r="N554" s="15"/>
      <c r="O554" s="15"/>
      <c r="P554" s="15"/>
      <c r="Q554" s="15"/>
      <c r="R554" s="15"/>
      <c r="S554" s="15"/>
    </row>
    <row r="555" spans="2:19" x14ac:dyDescent="0.3">
      <c r="B555" s="53">
        <v>2020</v>
      </c>
      <c r="C555" s="15" t="s">
        <v>131</v>
      </c>
      <c r="D555" s="15" t="s">
        <v>130</v>
      </c>
      <c r="E555" s="15">
        <v>2019</v>
      </c>
      <c r="F555" s="15" t="s">
        <v>82</v>
      </c>
      <c r="G555" s="15">
        <v>5</v>
      </c>
      <c r="H555" s="51">
        <v>960</v>
      </c>
      <c r="I555" s="50">
        <f t="shared" si="27"/>
        <v>0</v>
      </c>
      <c r="J555" s="50">
        <f t="shared" si="28"/>
        <v>0</v>
      </c>
      <c r="K555" s="50">
        <f t="shared" si="29"/>
        <v>960</v>
      </c>
      <c r="L555" s="15"/>
      <c r="M555" s="15"/>
      <c r="N555" s="15"/>
      <c r="O555" s="15"/>
      <c r="P555" s="15"/>
      <c r="Q555" s="15"/>
      <c r="R555" s="15"/>
      <c r="S555" s="15"/>
    </row>
    <row r="556" spans="2:19" x14ac:dyDescent="0.3">
      <c r="B556" s="53">
        <v>2020</v>
      </c>
      <c r="C556" s="15" t="s">
        <v>128</v>
      </c>
      <c r="D556" s="15" t="s">
        <v>129</v>
      </c>
      <c r="E556" s="15">
        <v>2017</v>
      </c>
      <c r="F556" s="15" t="s">
        <v>94</v>
      </c>
      <c r="G556" s="15">
        <v>5</v>
      </c>
      <c r="H556" s="51">
        <v>0</v>
      </c>
      <c r="I556" s="50">
        <f t="shared" si="27"/>
        <v>0</v>
      </c>
      <c r="J556" s="50">
        <f t="shared" si="28"/>
        <v>0</v>
      </c>
      <c r="K556" s="50">
        <f t="shared" si="29"/>
        <v>0</v>
      </c>
      <c r="L556" s="15"/>
      <c r="M556" s="15"/>
      <c r="N556" s="15"/>
      <c r="O556" s="15"/>
      <c r="P556" s="15"/>
      <c r="Q556" s="15"/>
      <c r="R556" s="15"/>
      <c r="S556" s="15"/>
    </row>
    <row r="557" spans="2:19" x14ac:dyDescent="0.3">
      <c r="B557" s="53">
        <v>2020</v>
      </c>
      <c r="C557" s="15" t="s">
        <v>128</v>
      </c>
      <c r="D557" s="15" t="s">
        <v>127</v>
      </c>
      <c r="E557" s="15">
        <v>2020</v>
      </c>
      <c r="F557" s="15" t="s">
        <v>117</v>
      </c>
      <c r="G557" s="15">
        <v>5</v>
      </c>
      <c r="H557" s="51">
        <v>439</v>
      </c>
      <c r="I557" s="50">
        <f t="shared" si="27"/>
        <v>0</v>
      </c>
      <c r="J557" s="50">
        <f t="shared" si="28"/>
        <v>0</v>
      </c>
      <c r="K557" s="50">
        <f t="shared" si="29"/>
        <v>439</v>
      </c>
      <c r="L557" s="15"/>
      <c r="M557" s="15"/>
      <c r="N557" s="15"/>
      <c r="O557" s="15"/>
      <c r="P557" s="15"/>
      <c r="Q557" s="15"/>
      <c r="R557" s="15"/>
      <c r="S557" s="15"/>
    </row>
    <row r="558" spans="2:19" x14ac:dyDescent="0.3">
      <c r="B558" s="53">
        <v>2020</v>
      </c>
      <c r="C558" s="15" t="s">
        <v>126</v>
      </c>
      <c r="D558" s="15" t="s">
        <v>125</v>
      </c>
      <c r="E558" s="15">
        <v>2017</v>
      </c>
      <c r="F558" s="15" t="s">
        <v>85</v>
      </c>
      <c r="G558" s="15">
        <v>5</v>
      </c>
      <c r="H558" s="51">
        <v>114</v>
      </c>
      <c r="I558" s="50">
        <f t="shared" si="27"/>
        <v>0</v>
      </c>
      <c r="J558" s="50">
        <f t="shared" si="28"/>
        <v>0</v>
      </c>
      <c r="K558" s="50">
        <f t="shared" si="29"/>
        <v>114</v>
      </c>
      <c r="L558" s="15"/>
      <c r="M558" s="15"/>
      <c r="N558" s="15"/>
      <c r="O558" s="15"/>
      <c r="P558" s="15"/>
      <c r="Q558" s="15"/>
      <c r="R558" s="15"/>
      <c r="S558" s="15"/>
    </row>
    <row r="559" spans="2:19" x14ac:dyDescent="0.3">
      <c r="B559" s="53">
        <v>2020</v>
      </c>
      <c r="C559" s="15" t="s">
        <v>124</v>
      </c>
      <c r="D559" s="15" t="s">
        <v>123</v>
      </c>
      <c r="E559" s="15">
        <v>2015</v>
      </c>
      <c r="F559" s="15" t="s">
        <v>101</v>
      </c>
      <c r="G559" s="15">
        <v>4</v>
      </c>
      <c r="H559" s="51">
        <v>2436</v>
      </c>
      <c r="I559" s="50">
        <f t="shared" si="27"/>
        <v>0</v>
      </c>
      <c r="J559" s="50">
        <f t="shared" si="28"/>
        <v>2436</v>
      </c>
      <c r="K559" s="50">
        <f t="shared" si="29"/>
        <v>0</v>
      </c>
      <c r="L559" s="15"/>
      <c r="M559" s="15"/>
      <c r="N559" s="15"/>
      <c r="O559" s="15"/>
      <c r="P559" s="15"/>
      <c r="Q559" s="15"/>
      <c r="R559" s="15"/>
      <c r="S559" s="15"/>
    </row>
    <row r="560" spans="2:19" x14ac:dyDescent="0.3">
      <c r="B560" s="53">
        <v>2020</v>
      </c>
      <c r="C560" s="15" t="s">
        <v>122</v>
      </c>
      <c r="D560" s="15" t="s">
        <v>121</v>
      </c>
      <c r="E560" s="15">
        <v>2019</v>
      </c>
      <c r="F560" s="15" t="s">
        <v>117</v>
      </c>
      <c r="G560" s="15">
        <v>5</v>
      </c>
      <c r="H560" s="51">
        <v>6761</v>
      </c>
      <c r="I560" s="50">
        <f t="shared" si="27"/>
        <v>0</v>
      </c>
      <c r="J560" s="50">
        <f t="shared" si="28"/>
        <v>0</v>
      </c>
      <c r="K560" s="50">
        <f t="shared" si="29"/>
        <v>6761</v>
      </c>
      <c r="L560" s="15"/>
      <c r="M560" s="15"/>
      <c r="N560" s="15"/>
      <c r="O560" s="15"/>
      <c r="P560" s="15"/>
      <c r="Q560" s="15"/>
      <c r="R560" s="15"/>
      <c r="S560" s="15"/>
    </row>
    <row r="561" spans="2:19" x14ac:dyDescent="0.3">
      <c r="B561" s="53">
        <v>2020</v>
      </c>
      <c r="C561" s="15" t="s">
        <v>120</v>
      </c>
      <c r="D561" s="15" t="s">
        <v>88</v>
      </c>
      <c r="E561" s="15">
        <v>2014</v>
      </c>
      <c r="F561" s="15" t="s">
        <v>101</v>
      </c>
      <c r="G561" s="15">
        <v>5</v>
      </c>
      <c r="H561" s="51">
        <v>210</v>
      </c>
      <c r="I561" s="50">
        <f t="shared" si="27"/>
        <v>0</v>
      </c>
      <c r="J561" s="50">
        <f t="shared" si="28"/>
        <v>0</v>
      </c>
      <c r="K561" s="50">
        <f t="shared" si="29"/>
        <v>210</v>
      </c>
      <c r="L561" s="15"/>
      <c r="M561" s="15"/>
      <c r="N561" s="15"/>
      <c r="O561" s="15"/>
      <c r="P561" s="15"/>
      <c r="Q561" s="15"/>
      <c r="R561" s="15"/>
      <c r="S561" s="15"/>
    </row>
    <row r="562" spans="2:19" x14ac:dyDescent="0.3">
      <c r="B562" s="53">
        <v>2020</v>
      </c>
      <c r="C562" s="15" t="s">
        <v>119</v>
      </c>
      <c r="D562" s="15" t="s">
        <v>118</v>
      </c>
      <c r="E562" s="15">
        <v>2020</v>
      </c>
      <c r="F562" s="15" t="s">
        <v>117</v>
      </c>
      <c r="G562" s="15">
        <v>5</v>
      </c>
      <c r="H562" s="51">
        <v>1669</v>
      </c>
      <c r="I562" s="50">
        <f t="shared" si="27"/>
        <v>0</v>
      </c>
      <c r="J562" s="50">
        <f t="shared" si="28"/>
        <v>0</v>
      </c>
      <c r="K562" s="50">
        <f t="shared" si="29"/>
        <v>1669</v>
      </c>
      <c r="L562" s="15"/>
      <c r="M562" s="15"/>
      <c r="N562" s="15"/>
      <c r="O562" s="15"/>
      <c r="P562" s="15"/>
      <c r="Q562" s="15"/>
      <c r="R562" s="15"/>
      <c r="S562" s="15"/>
    </row>
    <row r="563" spans="2:19" x14ac:dyDescent="0.3">
      <c r="B563" s="53">
        <v>2020</v>
      </c>
      <c r="C563" s="15" t="s">
        <v>116</v>
      </c>
      <c r="D563" s="15" t="s">
        <v>115</v>
      </c>
      <c r="E563" s="15">
        <v>2021</v>
      </c>
      <c r="F563" s="15" t="s">
        <v>82</v>
      </c>
      <c r="G563" s="15">
        <v>5</v>
      </c>
      <c r="H563" s="51">
        <v>0</v>
      </c>
      <c r="I563" s="50">
        <f t="shared" si="27"/>
        <v>0</v>
      </c>
      <c r="J563" s="50">
        <f t="shared" si="28"/>
        <v>0</v>
      </c>
      <c r="K563" s="50">
        <f t="shared" si="29"/>
        <v>0</v>
      </c>
      <c r="L563" s="15"/>
      <c r="M563" s="15"/>
      <c r="N563" s="15"/>
      <c r="O563" s="15"/>
      <c r="P563" s="15"/>
      <c r="Q563" s="15"/>
      <c r="R563" s="15"/>
      <c r="S563" s="15"/>
    </row>
    <row r="564" spans="2:19" x14ac:dyDescent="0.3">
      <c r="B564" s="53">
        <v>2020</v>
      </c>
      <c r="C564" s="15" t="s">
        <v>114</v>
      </c>
      <c r="D564" s="15" t="s">
        <v>113</v>
      </c>
      <c r="E564" s="15">
        <v>2014</v>
      </c>
      <c r="F564" s="15" t="s">
        <v>90</v>
      </c>
      <c r="G564" s="15">
        <v>5</v>
      </c>
      <c r="H564" s="51">
        <v>2314</v>
      </c>
      <c r="I564" s="50">
        <f t="shared" si="27"/>
        <v>0</v>
      </c>
      <c r="J564" s="50">
        <f t="shared" si="28"/>
        <v>0</v>
      </c>
      <c r="K564" s="50">
        <f t="shared" si="29"/>
        <v>2314</v>
      </c>
      <c r="L564" s="15"/>
      <c r="M564" s="15"/>
      <c r="N564" s="15"/>
      <c r="O564" s="15"/>
      <c r="P564" s="15"/>
      <c r="Q564" s="15"/>
      <c r="R564" s="15"/>
      <c r="S564" s="15"/>
    </row>
    <row r="565" spans="2:19" x14ac:dyDescent="0.3">
      <c r="B565" s="53">
        <v>2020</v>
      </c>
      <c r="C565" s="15" t="s">
        <v>112</v>
      </c>
      <c r="D565" s="15" t="s">
        <v>111</v>
      </c>
      <c r="E565" s="15">
        <v>2017</v>
      </c>
      <c r="F565" s="15" t="s">
        <v>94</v>
      </c>
      <c r="G565" s="15">
        <v>5</v>
      </c>
      <c r="H565" s="51">
        <v>5148</v>
      </c>
      <c r="I565" s="50">
        <f t="shared" si="27"/>
        <v>0</v>
      </c>
      <c r="J565" s="50">
        <f t="shared" si="28"/>
        <v>0</v>
      </c>
      <c r="K565" s="50">
        <f t="shared" si="29"/>
        <v>5148</v>
      </c>
      <c r="L565" s="15"/>
      <c r="M565" s="15"/>
      <c r="N565" s="15"/>
      <c r="O565" s="15"/>
      <c r="P565" s="15"/>
      <c r="Q565" s="15"/>
      <c r="R565" s="15"/>
      <c r="S565" s="15"/>
    </row>
    <row r="566" spans="2:19" x14ac:dyDescent="0.3">
      <c r="B566" s="53">
        <v>2020</v>
      </c>
      <c r="C566" s="15" t="s">
        <v>110</v>
      </c>
      <c r="D566" s="15" t="s">
        <v>109</v>
      </c>
      <c r="E566" s="15">
        <v>2019</v>
      </c>
      <c r="F566" s="15" t="s">
        <v>99</v>
      </c>
      <c r="G566" s="15">
        <v>4</v>
      </c>
      <c r="H566" s="51">
        <v>1356</v>
      </c>
      <c r="I566" s="50">
        <f t="shared" si="27"/>
        <v>0</v>
      </c>
      <c r="J566" s="50">
        <f t="shared" si="28"/>
        <v>1356</v>
      </c>
      <c r="K566" s="50">
        <f t="shared" si="29"/>
        <v>0</v>
      </c>
      <c r="L566" s="15"/>
      <c r="M566" s="15"/>
      <c r="N566" s="15"/>
      <c r="O566" s="15"/>
      <c r="P566" s="15"/>
      <c r="Q566" s="15"/>
      <c r="R566" s="15"/>
      <c r="S566" s="15"/>
    </row>
    <row r="567" spans="2:19" x14ac:dyDescent="0.3">
      <c r="B567" s="53">
        <v>2020</v>
      </c>
      <c r="C567" s="15" t="s">
        <v>108</v>
      </c>
      <c r="D567" s="15" t="s">
        <v>107</v>
      </c>
      <c r="E567" s="15">
        <v>2019</v>
      </c>
      <c r="F567" s="15" t="s">
        <v>101</v>
      </c>
      <c r="G567" s="15">
        <v>5</v>
      </c>
      <c r="H567" s="51">
        <v>4001</v>
      </c>
      <c r="I567" s="50">
        <f t="shared" si="27"/>
        <v>0</v>
      </c>
      <c r="J567" s="50">
        <f t="shared" si="28"/>
        <v>0</v>
      </c>
      <c r="K567" s="50">
        <f t="shared" si="29"/>
        <v>4001</v>
      </c>
      <c r="L567" s="15"/>
      <c r="M567" s="15"/>
      <c r="N567" s="15"/>
      <c r="O567" s="15"/>
      <c r="P567" s="15"/>
      <c r="Q567" s="15"/>
      <c r="R567" s="15"/>
      <c r="S567" s="15"/>
    </row>
    <row r="568" spans="2:19" x14ac:dyDescent="0.3">
      <c r="B568" s="53">
        <v>2020</v>
      </c>
      <c r="C568" s="15" t="s">
        <v>106</v>
      </c>
      <c r="D568" s="15" t="s">
        <v>105</v>
      </c>
      <c r="E568" s="15">
        <v>2016</v>
      </c>
      <c r="F568" s="15" t="s">
        <v>82</v>
      </c>
      <c r="G568" s="15">
        <v>5</v>
      </c>
      <c r="H568" s="51">
        <v>3597</v>
      </c>
      <c r="I568" s="50">
        <f t="shared" si="27"/>
        <v>0</v>
      </c>
      <c r="J568" s="50">
        <f t="shared" si="28"/>
        <v>0</v>
      </c>
      <c r="K568" s="50">
        <f t="shared" si="29"/>
        <v>3597</v>
      </c>
      <c r="L568" s="15"/>
      <c r="M568" s="15"/>
      <c r="N568" s="15"/>
      <c r="O568" s="15"/>
      <c r="P568" s="15"/>
      <c r="Q568" s="15"/>
      <c r="R568" s="15"/>
      <c r="S568" s="15"/>
    </row>
    <row r="569" spans="2:19" x14ac:dyDescent="0.3">
      <c r="B569" s="53">
        <v>2020</v>
      </c>
      <c r="C569" s="15" t="s">
        <v>104</v>
      </c>
      <c r="D569" s="15" t="s">
        <v>103</v>
      </c>
      <c r="E569" s="15">
        <v>2018</v>
      </c>
      <c r="F569" s="15" t="s">
        <v>77</v>
      </c>
      <c r="G569" s="15">
        <v>5</v>
      </c>
      <c r="H569" s="51">
        <v>320</v>
      </c>
      <c r="I569" s="50">
        <f t="shared" si="27"/>
        <v>0</v>
      </c>
      <c r="J569" s="50">
        <f t="shared" si="28"/>
        <v>0</v>
      </c>
      <c r="K569" s="50">
        <f t="shared" si="29"/>
        <v>320</v>
      </c>
      <c r="L569" s="15"/>
      <c r="M569" s="15"/>
      <c r="N569" s="15"/>
      <c r="O569" s="15"/>
      <c r="P569" s="15"/>
      <c r="Q569" s="15"/>
      <c r="R569" s="15"/>
      <c r="S569" s="15"/>
    </row>
    <row r="570" spans="2:19" x14ac:dyDescent="0.3">
      <c r="B570" s="53">
        <v>2020</v>
      </c>
      <c r="C570" s="15" t="s">
        <v>102</v>
      </c>
      <c r="D570" s="15" t="s">
        <v>88</v>
      </c>
      <c r="E570" s="15">
        <v>2015</v>
      </c>
      <c r="F570" s="15" t="s">
        <v>101</v>
      </c>
      <c r="G570" s="15">
        <v>5</v>
      </c>
      <c r="H570" s="51">
        <v>1737</v>
      </c>
      <c r="I570" s="50">
        <f t="shared" si="27"/>
        <v>0</v>
      </c>
      <c r="J570" s="50">
        <f t="shared" si="28"/>
        <v>0</v>
      </c>
      <c r="K570" s="50">
        <f t="shared" si="29"/>
        <v>1737</v>
      </c>
      <c r="L570" s="15"/>
      <c r="M570" s="15"/>
      <c r="N570" s="15"/>
      <c r="O570" s="15"/>
      <c r="P570" s="15"/>
      <c r="Q570" s="15"/>
      <c r="R570" s="15"/>
      <c r="S570" s="15"/>
    </row>
    <row r="571" spans="2:19" x14ac:dyDescent="0.3">
      <c r="B571" s="53">
        <v>2020</v>
      </c>
      <c r="C571" s="15" t="s">
        <v>100</v>
      </c>
      <c r="D571" s="15" t="s">
        <v>88</v>
      </c>
      <c r="E571" s="15">
        <v>2013</v>
      </c>
      <c r="F571" s="15" t="s">
        <v>99</v>
      </c>
      <c r="G571" s="15">
        <v>4</v>
      </c>
      <c r="H571" s="51">
        <v>3710</v>
      </c>
      <c r="I571" s="50">
        <f t="shared" si="27"/>
        <v>0</v>
      </c>
      <c r="J571" s="50">
        <f t="shared" si="28"/>
        <v>3710</v>
      </c>
      <c r="K571" s="50">
        <f t="shared" si="29"/>
        <v>0</v>
      </c>
      <c r="L571" s="15"/>
      <c r="M571" s="15"/>
      <c r="N571" s="15"/>
      <c r="O571" s="15"/>
      <c r="P571" s="15"/>
      <c r="Q571" s="15"/>
      <c r="R571" s="15"/>
      <c r="S571" s="15"/>
    </row>
    <row r="572" spans="2:19" x14ac:dyDescent="0.3">
      <c r="B572" s="53">
        <v>2020</v>
      </c>
      <c r="C572" s="15" t="s">
        <v>98</v>
      </c>
      <c r="D572" s="15" t="s">
        <v>97</v>
      </c>
      <c r="E572" s="15">
        <v>2017</v>
      </c>
      <c r="F572" s="15" t="s">
        <v>82</v>
      </c>
      <c r="G572" s="15">
        <v>5</v>
      </c>
      <c r="H572" s="51">
        <v>4198</v>
      </c>
      <c r="I572" s="50">
        <f t="shared" si="27"/>
        <v>0</v>
      </c>
      <c r="J572" s="50">
        <f t="shared" si="28"/>
        <v>0</v>
      </c>
      <c r="K572" s="50">
        <f t="shared" si="29"/>
        <v>4198</v>
      </c>
      <c r="L572" s="15"/>
      <c r="M572" s="15"/>
      <c r="N572" s="15"/>
      <c r="O572" s="15"/>
      <c r="P572" s="15"/>
      <c r="Q572" s="15"/>
      <c r="R572" s="15"/>
      <c r="S572" s="15"/>
    </row>
    <row r="573" spans="2:19" x14ac:dyDescent="0.3">
      <c r="B573" s="53">
        <v>2020</v>
      </c>
      <c r="C573" s="15" t="s">
        <v>96</v>
      </c>
      <c r="D573" s="15" t="s">
        <v>95</v>
      </c>
      <c r="E573" s="15">
        <v>2019</v>
      </c>
      <c r="F573" s="15" t="s">
        <v>94</v>
      </c>
      <c r="G573" s="15">
        <v>3</v>
      </c>
      <c r="H573" s="51">
        <v>701</v>
      </c>
      <c r="I573" s="50">
        <f t="shared" si="27"/>
        <v>701</v>
      </c>
      <c r="J573" s="50">
        <f t="shared" si="28"/>
        <v>0</v>
      </c>
      <c r="K573" s="50">
        <f t="shared" si="29"/>
        <v>0</v>
      </c>
      <c r="L573" s="15"/>
      <c r="M573" s="15"/>
      <c r="N573" s="15"/>
      <c r="O573" s="15"/>
      <c r="P573" s="15"/>
      <c r="Q573" s="15"/>
      <c r="R573" s="15"/>
      <c r="S573" s="15"/>
    </row>
    <row r="574" spans="2:19" x14ac:dyDescent="0.3">
      <c r="B574" s="53">
        <v>2020</v>
      </c>
      <c r="C574" s="15" t="s">
        <v>93</v>
      </c>
      <c r="D574" s="15" t="s">
        <v>92</v>
      </c>
      <c r="E574" s="15">
        <v>2018</v>
      </c>
      <c r="F574" s="15" t="s">
        <v>90</v>
      </c>
      <c r="G574" s="15">
        <v>5</v>
      </c>
      <c r="H574" s="51">
        <v>61</v>
      </c>
      <c r="I574" s="50">
        <f t="shared" si="27"/>
        <v>0</v>
      </c>
      <c r="J574" s="50">
        <f t="shared" si="28"/>
        <v>0</v>
      </c>
      <c r="K574" s="50">
        <f t="shared" si="29"/>
        <v>61</v>
      </c>
      <c r="L574" s="15"/>
      <c r="M574" s="15"/>
      <c r="N574" s="15"/>
      <c r="O574" s="15"/>
      <c r="P574" s="15"/>
      <c r="Q574" s="15"/>
      <c r="R574" s="15"/>
      <c r="S574" s="15"/>
    </row>
    <row r="575" spans="2:19" x14ac:dyDescent="0.3">
      <c r="B575" s="53">
        <v>2020</v>
      </c>
      <c r="C575" s="15" t="s">
        <v>91</v>
      </c>
      <c r="D575" s="15" t="s">
        <v>88</v>
      </c>
      <c r="E575" s="15">
        <v>2018</v>
      </c>
      <c r="F575" s="15" t="s">
        <v>90</v>
      </c>
      <c r="G575" s="15">
        <v>5</v>
      </c>
      <c r="H575" s="51">
        <v>495</v>
      </c>
      <c r="I575" s="50">
        <f t="shared" si="27"/>
        <v>0</v>
      </c>
      <c r="J575" s="50">
        <f t="shared" si="28"/>
        <v>0</v>
      </c>
      <c r="K575" s="50">
        <f t="shared" si="29"/>
        <v>495</v>
      </c>
      <c r="L575" s="15"/>
      <c r="M575" s="15"/>
      <c r="N575" s="15"/>
      <c r="O575" s="15"/>
      <c r="P575" s="15"/>
      <c r="Q575" s="15"/>
      <c r="R575" s="15"/>
      <c r="S575" s="15"/>
    </row>
    <row r="576" spans="2:19" x14ac:dyDescent="0.3">
      <c r="B576" s="53">
        <v>2020</v>
      </c>
      <c r="C576" s="15" t="s">
        <v>89</v>
      </c>
      <c r="D576" s="15" t="s">
        <v>88</v>
      </c>
      <c r="E576" s="15">
        <v>2017</v>
      </c>
      <c r="F576" s="15" t="s">
        <v>85</v>
      </c>
      <c r="G576" s="15">
        <v>5</v>
      </c>
      <c r="H576" s="51">
        <v>42</v>
      </c>
      <c r="I576" s="50">
        <f t="shared" si="27"/>
        <v>0</v>
      </c>
      <c r="J576" s="50">
        <f t="shared" si="28"/>
        <v>0</v>
      </c>
      <c r="K576" s="50">
        <f t="shared" si="29"/>
        <v>42</v>
      </c>
      <c r="L576" s="15"/>
      <c r="M576" s="15"/>
      <c r="N576" s="15"/>
      <c r="O576" s="15"/>
      <c r="P576" s="15"/>
      <c r="Q576" s="15"/>
      <c r="R576" s="15"/>
      <c r="S576" s="15"/>
    </row>
    <row r="577" spans="2:19" x14ac:dyDescent="0.3">
      <c r="B577" s="53">
        <v>2020</v>
      </c>
      <c r="C577" s="15" t="s">
        <v>87</v>
      </c>
      <c r="D577" s="15" t="s">
        <v>86</v>
      </c>
      <c r="E577" s="15">
        <v>2017</v>
      </c>
      <c r="F577" s="15" t="s">
        <v>85</v>
      </c>
      <c r="G577" s="15">
        <v>5</v>
      </c>
      <c r="H577" s="51">
        <v>190</v>
      </c>
      <c r="I577" s="50">
        <f t="shared" si="27"/>
        <v>0</v>
      </c>
      <c r="J577" s="50">
        <f t="shared" si="28"/>
        <v>0</v>
      </c>
      <c r="K577" s="50">
        <f t="shared" si="29"/>
        <v>190</v>
      </c>
      <c r="L577" s="15"/>
      <c r="M577" s="15"/>
      <c r="N577" s="15"/>
      <c r="O577" s="15"/>
      <c r="P577" s="15"/>
      <c r="Q577" s="15"/>
      <c r="R577" s="15"/>
      <c r="S577" s="15"/>
    </row>
    <row r="578" spans="2:19" x14ac:dyDescent="0.3">
      <c r="B578" s="53">
        <v>2020</v>
      </c>
      <c r="C578" s="15" t="s">
        <v>84</v>
      </c>
      <c r="D578" s="15" t="s">
        <v>83</v>
      </c>
      <c r="E578" s="15">
        <v>2018</v>
      </c>
      <c r="F578" s="15" t="s">
        <v>82</v>
      </c>
      <c r="G578" s="15">
        <v>5</v>
      </c>
      <c r="H578" s="51">
        <v>1421</v>
      </c>
      <c r="I578" s="50">
        <f t="shared" si="27"/>
        <v>0</v>
      </c>
      <c r="J578" s="50">
        <f t="shared" si="28"/>
        <v>0</v>
      </c>
      <c r="K578" s="50">
        <f t="shared" si="29"/>
        <v>1421</v>
      </c>
      <c r="L578" s="15"/>
      <c r="M578" s="15"/>
      <c r="N578" s="15"/>
      <c r="O578" s="15"/>
      <c r="P578" s="15"/>
      <c r="Q578" s="15"/>
      <c r="R578" s="15"/>
      <c r="S578" s="15"/>
    </row>
    <row r="579" spans="2:19" x14ac:dyDescent="0.3">
      <c r="B579" s="53">
        <v>2020</v>
      </c>
      <c r="C579" s="15" t="s">
        <v>81</v>
      </c>
      <c r="D579" s="15" t="s">
        <v>80</v>
      </c>
      <c r="E579" s="15">
        <v>2017</v>
      </c>
      <c r="F579" s="15" t="s">
        <v>77</v>
      </c>
      <c r="G579" s="15">
        <v>5</v>
      </c>
      <c r="H579" s="51">
        <v>833</v>
      </c>
      <c r="I579" s="50">
        <f t="shared" si="27"/>
        <v>0</v>
      </c>
      <c r="J579" s="50">
        <f t="shared" si="28"/>
        <v>0</v>
      </c>
      <c r="K579" s="50">
        <f t="shared" si="29"/>
        <v>833</v>
      </c>
      <c r="L579" s="15"/>
      <c r="M579" s="15"/>
      <c r="N579" s="15"/>
      <c r="O579" s="15"/>
      <c r="P579" s="15"/>
      <c r="Q579" s="15"/>
      <c r="R579" s="15"/>
      <c r="S579" s="15"/>
    </row>
    <row r="580" spans="2:19" x14ac:dyDescent="0.3">
      <c r="B580" s="53">
        <v>2020</v>
      </c>
      <c r="C580" s="15" t="s">
        <v>79</v>
      </c>
      <c r="D580" s="15" t="s">
        <v>78</v>
      </c>
      <c r="E580" s="15">
        <v>2015</v>
      </c>
      <c r="F580" s="15" t="s">
        <v>77</v>
      </c>
      <c r="G580" s="15">
        <v>5</v>
      </c>
      <c r="H580" s="51">
        <v>303</v>
      </c>
      <c r="I580" s="50">
        <f t="shared" si="27"/>
        <v>0</v>
      </c>
      <c r="J580" s="50">
        <f t="shared" si="28"/>
        <v>0</v>
      </c>
      <c r="K580" s="50">
        <f t="shared" si="29"/>
        <v>303</v>
      </c>
      <c r="L580" s="15"/>
      <c r="M580" s="15"/>
      <c r="N580" s="15"/>
      <c r="O580" s="15"/>
      <c r="P580" s="15"/>
      <c r="Q580" s="15"/>
      <c r="R580" s="15"/>
      <c r="S580" s="15"/>
    </row>
    <row r="581" spans="2:19" x14ac:dyDescent="0.3">
      <c r="B581" s="53">
        <v>2020</v>
      </c>
      <c r="C581" s="52" t="s">
        <v>47</v>
      </c>
      <c r="D581" s="52" t="s">
        <v>47</v>
      </c>
      <c r="E581" s="15" t="s">
        <v>47</v>
      </c>
      <c r="F581" s="15" t="s">
        <v>47</v>
      </c>
      <c r="G581" s="15" t="s">
        <v>76</v>
      </c>
      <c r="H581" s="51">
        <f>H583-H582</f>
        <v>11429</v>
      </c>
      <c r="I581" s="50">
        <f t="shared" si="27"/>
        <v>0</v>
      </c>
      <c r="J581" s="50">
        <f t="shared" si="28"/>
        <v>0</v>
      </c>
      <c r="K581" s="50">
        <f t="shared" si="29"/>
        <v>0</v>
      </c>
      <c r="L581" s="15"/>
      <c r="M581" s="15"/>
      <c r="N581" s="15"/>
      <c r="O581" s="15"/>
      <c r="P581" s="15"/>
      <c r="Q581" s="15"/>
      <c r="R581" s="15"/>
      <c r="S581" s="15"/>
    </row>
    <row r="582" spans="2:19" x14ac:dyDescent="0.3">
      <c r="B582" s="13">
        <v>2020</v>
      </c>
      <c r="C582" s="14" t="s">
        <v>33</v>
      </c>
      <c r="D582" s="49" t="s">
        <v>47</v>
      </c>
      <c r="E582" s="49" t="s">
        <v>47</v>
      </c>
      <c r="F582" s="49" t="s">
        <v>47</v>
      </c>
      <c r="G582" s="49" t="s">
        <v>47</v>
      </c>
      <c r="H582" s="48">
        <f>SUM(H294:H580)</f>
        <v>237311</v>
      </c>
      <c r="I582" s="16">
        <f>SUM(I294:I580)</f>
        <v>16581</v>
      </c>
      <c r="J582" s="16">
        <f>SUM(J294:J580)</f>
        <v>35947</v>
      </c>
      <c r="K582" s="16">
        <f>SUM(K294:K580)</f>
        <v>184783</v>
      </c>
      <c r="L582" s="47">
        <f>SUM(J582:K582)/$H582</f>
        <v>0.9301296610776576</v>
      </c>
      <c r="M582" s="46">
        <f>K582/$H582</f>
        <v>0.77865332833286283</v>
      </c>
      <c r="N582" s="15"/>
      <c r="O582" s="15"/>
      <c r="P582" s="15"/>
      <c r="Q582" s="15"/>
      <c r="R582" s="15"/>
      <c r="S582" s="15"/>
    </row>
    <row r="583" spans="2:19" x14ac:dyDescent="0.3">
      <c r="B583" s="13">
        <v>2020</v>
      </c>
      <c r="C583" s="14" t="s">
        <v>34</v>
      </c>
      <c r="D583" s="49" t="s">
        <v>47</v>
      </c>
      <c r="E583" s="49" t="s">
        <v>47</v>
      </c>
      <c r="F583" s="49" t="s">
        <v>47</v>
      </c>
      <c r="G583" s="49" t="s">
        <v>47</v>
      </c>
      <c r="H583" s="48">
        <v>248740</v>
      </c>
      <c r="I583" s="16">
        <f>SUM(I294:I580)</f>
        <v>16581</v>
      </c>
      <c r="J583" s="16">
        <f>SUM(J294:J580)</f>
        <v>35947</v>
      </c>
      <c r="K583" s="16">
        <f>SUM(K294:K580)</f>
        <v>184783</v>
      </c>
      <c r="L583" s="47">
        <f>SUM(J583:K583)/$H583</f>
        <v>0.88739245798826083</v>
      </c>
      <c r="M583" s="46">
        <f>K583/$H583</f>
        <v>0.74287609552142797</v>
      </c>
      <c r="N583" s="16"/>
      <c r="O583" s="16"/>
      <c r="P583" s="16"/>
      <c r="Q583" s="16"/>
      <c r="R583" s="16"/>
      <c r="S583" s="16"/>
    </row>
    <row r="584" spans="2:19" x14ac:dyDescent="0.3">
      <c r="H584" s="27">
        <f>100*(H581+H291)/(H293+H583)</f>
        <v>4.8769855890732279</v>
      </c>
    </row>
    <row r="585" spans="2:19" x14ac:dyDescent="0.3">
      <c r="B585" s="21" t="s">
        <v>35</v>
      </c>
      <c r="C585" s="22"/>
      <c r="D585" s="23"/>
    </row>
    <row r="586" spans="2:19" x14ac:dyDescent="0.3">
      <c r="B586" s="21"/>
      <c r="C586" s="22"/>
      <c r="D586" s="23"/>
    </row>
    <row r="587" spans="2:19" x14ac:dyDescent="0.3">
      <c r="B587" s="24"/>
      <c r="C587" s="22" t="s">
        <v>36</v>
      </c>
      <c r="D587" s="25" t="s">
        <v>37</v>
      </c>
    </row>
    <row r="588" spans="2:19" x14ac:dyDescent="0.3">
      <c r="B588" s="45"/>
      <c r="C588" s="22" t="s">
        <v>75</v>
      </c>
      <c r="D588" s="25" t="s">
        <v>74</v>
      </c>
    </row>
    <row r="590" spans="2:19" x14ac:dyDescent="0.3">
      <c r="B590" s="22" t="s">
        <v>25</v>
      </c>
      <c r="C590" s="22" t="s">
        <v>38</v>
      </c>
    </row>
    <row r="591" spans="2:19" x14ac:dyDescent="0.3">
      <c r="B591" s="22" t="s">
        <v>26</v>
      </c>
      <c r="C591" s="22" t="s">
        <v>39</v>
      </c>
    </row>
    <row r="592" spans="2:19" x14ac:dyDescent="0.3">
      <c r="B592" s="22" t="s">
        <v>28</v>
      </c>
      <c r="C592" s="22" t="s">
        <v>40</v>
      </c>
    </row>
    <row r="593" spans="2:3" x14ac:dyDescent="0.3">
      <c r="B593" s="22" t="s">
        <v>29</v>
      </c>
      <c r="C593" s="22" t="s">
        <v>41</v>
      </c>
    </row>
    <row r="594" spans="2:3" x14ac:dyDescent="0.3">
      <c r="B594" s="22" t="s">
        <v>30</v>
      </c>
      <c r="C594" s="22" t="s">
        <v>42</v>
      </c>
    </row>
    <row r="595" spans="2:3" x14ac:dyDescent="0.3">
      <c r="B595" s="22" t="s">
        <v>31</v>
      </c>
      <c r="C595" s="22" t="s">
        <v>43</v>
      </c>
    </row>
    <row r="596" spans="2:3" x14ac:dyDescent="0.3">
      <c r="B596" s="22" t="s">
        <v>32</v>
      </c>
      <c r="C596" s="22" t="s">
        <v>44</v>
      </c>
    </row>
  </sheetData>
  <sheetProtection sheet="1" autoFilter="0"/>
  <autoFilter ref="B3:S583" xr:uid="{00000000-0009-0000-0000-000009000000}"/>
  <pageMargins left="0.7" right="0.7" top="0.75" bottom="0.75" header="0.3" footer="0.3"/>
  <pageSetup paperSize="9"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9BBC0-0992-4A07-B291-E80707FF004A}">
  <dimension ref="B1:S22"/>
  <sheetViews>
    <sheetView topLeftCell="E1" zoomScaleNormal="100" workbookViewId="0">
      <selection activeCell="H7" sqref="H7"/>
    </sheetView>
  </sheetViews>
  <sheetFormatPr defaultColWidth="9.109375" defaultRowHeight="15.6" x14ac:dyDescent="0.3"/>
  <cols>
    <col min="1" max="1" width="5.6640625" style="2" customWidth="1"/>
    <col min="2" max="2" width="27.44140625" style="28" customWidth="1"/>
    <col min="3" max="3" width="46" style="2" customWidth="1"/>
    <col min="4" max="4" width="47.6640625" style="2" customWidth="1"/>
    <col min="5" max="5" width="42.44140625" style="2" customWidth="1"/>
    <col min="6" max="7" width="33.6640625" style="2" customWidth="1"/>
    <col min="8" max="8" width="39.109375" style="116" customWidth="1"/>
    <col min="9" max="9" width="38.88671875" style="116" customWidth="1"/>
    <col min="10" max="10" width="32.33203125" style="2" customWidth="1"/>
    <col min="11" max="11" width="38.5546875" style="2" customWidth="1"/>
    <col min="12" max="13" width="38.6640625" style="2" customWidth="1"/>
    <col min="14" max="14" width="20.88671875" style="2" customWidth="1"/>
    <col min="15" max="15" width="20.5546875" style="2" customWidth="1"/>
    <col min="16" max="16384" width="9.109375" style="2"/>
  </cols>
  <sheetData>
    <row r="1" spans="2:19" ht="20.399999999999999" x14ac:dyDescent="0.35">
      <c r="B1" s="1" t="s">
        <v>15</v>
      </c>
    </row>
    <row r="2" spans="2:19" ht="18" x14ac:dyDescent="0.3">
      <c r="B2" s="3" t="s">
        <v>16</v>
      </c>
    </row>
    <row r="3" spans="2:19" ht="20.399999999999999" x14ac:dyDescent="0.35">
      <c r="B3" s="4"/>
      <c r="C3" s="5"/>
      <c r="D3" s="6" t="s">
        <v>17</v>
      </c>
      <c r="E3" s="7"/>
      <c r="F3" s="7"/>
      <c r="G3" s="7"/>
      <c r="H3" s="117"/>
      <c r="I3" s="117"/>
      <c r="J3" s="6" t="s">
        <v>18</v>
      </c>
      <c r="K3" s="6"/>
      <c r="L3" s="6"/>
      <c r="M3" s="6"/>
      <c r="N3" s="8"/>
      <c r="O3" s="6"/>
      <c r="P3" s="6"/>
      <c r="Q3" s="6"/>
      <c r="R3" s="6"/>
      <c r="S3" s="6"/>
    </row>
    <row r="4" spans="2:19" x14ac:dyDescent="0.3">
      <c r="B4" s="9" t="s">
        <v>19</v>
      </c>
      <c r="C4" s="10" t="s">
        <v>20</v>
      </c>
      <c r="D4" s="10" t="s">
        <v>21</v>
      </c>
      <c r="E4" s="11" t="s">
        <v>22</v>
      </c>
      <c r="F4" s="11" t="s">
        <v>23</v>
      </c>
      <c r="G4" s="11" t="s">
        <v>24</v>
      </c>
      <c r="H4" s="118" t="s">
        <v>25</v>
      </c>
      <c r="I4" s="118" t="s">
        <v>26</v>
      </c>
      <c r="J4" s="11" t="s">
        <v>27</v>
      </c>
      <c r="K4" s="11" t="s">
        <v>28</v>
      </c>
      <c r="L4" s="12" t="s">
        <v>29</v>
      </c>
      <c r="M4" s="12" t="s">
        <v>30</v>
      </c>
      <c r="N4" s="12" t="s">
        <v>31</v>
      </c>
      <c r="O4" s="12" t="s">
        <v>32</v>
      </c>
    </row>
    <row r="5" spans="2:19" x14ac:dyDescent="0.3">
      <c r="B5" s="13">
        <v>2019</v>
      </c>
      <c r="C5" s="14" t="s">
        <v>33</v>
      </c>
      <c r="D5" s="48">
        <v>1179499</v>
      </c>
      <c r="E5" s="16">
        <v>23967</v>
      </c>
      <c r="F5" s="16">
        <v>221804</v>
      </c>
      <c r="G5" s="16">
        <v>933728</v>
      </c>
      <c r="H5" s="119">
        <v>0.97968035581208635</v>
      </c>
      <c r="I5" s="120">
        <v>0.79163102300213906</v>
      </c>
      <c r="J5" s="15"/>
      <c r="K5" s="15"/>
      <c r="L5" s="15"/>
      <c r="M5" s="15"/>
      <c r="N5" s="15"/>
      <c r="O5" s="15"/>
    </row>
    <row r="6" spans="2:19" x14ac:dyDescent="0.3">
      <c r="B6" s="13">
        <v>2019</v>
      </c>
      <c r="C6" s="14" t="s">
        <v>34</v>
      </c>
      <c r="D6" s="48">
        <v>1375381</v>
      </c>
      <c r="E6" s="16">
        <v>23967</v>
      </c>
      <c r="F6" s="16">
        <v>221804</v>
      </c>
      <c r="G6" s="16">
        <v>933728</v>
      </c>
      <c r="H6" s="119">
        <v>0.84015411002478591</v>
      </c>
      <c r="I6" s="120">
        <v>0.67888679573151001</v>
      </c>
      <c r="J6" s="16"/>
      <c r="K6" s="16"/>
      <c r="L6" s="16"/>
      <c r="M6" s="16"/>
      <c r="N6" s="16"/>
      <c r="O6" s="16"/>
    </row>
    <row r="7" spans="2:19" x14ac:dyDescent="0.3">
      <c r="B7" s="13">
        <v>2020</v>
      </c>
      <c r="C7" s="14" t="s">
        <v>33</v>
      </c>
      <c r="D7" s="48">
        <v>777656</v>
      </c>
      <c r="E7" s="16">
        <v>9449</v>
      </c>
      <c r="F7" s="16">
        <v>121874</v>
      </c>
      <c r="G7" s="16">
        <v>646333</v>
      </c>
      <c r="H7" s="119">
        <v>0.98784938327486704</v>
      </c>
      <c r="I7" s="120">
        <v>0.83112970259343466</v>
      </c>
      <c r="J7" s="15"/>
      <c r="K7" s="15"/>
      <c r="L7" s="15"/>
      <c r="M7" s="15"/>
      <c r="N7" s="15"/>
      <c r="O7" s="15"/>
    </row>
    <row r="8" spans="2:19" x14ac:dyDescent="0.3">
      <c r="B8" s="17">
        <v>2020</v>
      </c>
      <c r="C8" s="18" t="s">
        <v>34</v>
      </c>
      <c r="D8" s="58">
        <v>939096</v>
      </c>
      <c r="E8" s="19">
        <v>9449</v>
      </c>
      <c r="F8" s="19">
        <v>121874</v>
      </c>
      <c r="G8" s="19">
        <v>646333</v>
      </c>
      <c r="H8" s="121">
        <v>0.81802818881136752</v>
      </c>
      <c r="I8" s="122">
        <v>0.68825018954398698</v>
      </c>
      <c r="J8" s="19"/>
      <c r="K8" s="20"/>
      <c r="L8" s="16"/>
      <c r="M8" s="16"/>
      <c r="N8" s="16"/>
      <c r="O8" s="16"/>
    </row>
    <row r="11" spans="2:19" x14ac:dyDescent="0.3">
      <c r="B11" s="21" t="s">
        <v>35</v>
      </c>
      <c r="C11" s="22"/>
      <c r="D11" s="23"/>
    </row>
    <row r="12" spans="2:19" x14ac:dyDescent="0.3">
      <c r="B12" s="21"/>
      <c r="C12" s="22"/>
      <c r="D12" s="23"/>
    </row>
    <row r="13" spans="2:19" x14ac:dyDescent="0.3">
      <c r="B13" s="24"/>
      <c r="C13" s="22" t="s">
        <v>36</v>
      </c>
      <c r="D13" s="25" t="s">
        <v>37</v>
      </c>
    </row>
    <row r="14" spans="2:19" x14ac:dyDescent="0.3">
      <c r="B14" s="26"/>
      <c r="C14" s="27"/>
      <c r="D14" s="27"/>
    </row>
    <row r="15" spans="2:19" x14ac:dyDescent="0.3">
      <c r="B15" s="22" t="s">
        <v>25</v>
      </c>
      <c r="C15" s="22" t="s">
        <v>38</v>
      </c>
      <c r="D15" s="27"/>
    </row>
    <row r="16" spans="2:19" x14ac:dyDescent="0.3">
      <c r="B16" s="22" t="s">
        <v>26</v>
      </c>
      <c r="C16" s="22" t="s">
        <v>39</v>
      </c>
      <c r="D16" s="27"/>
    </row>
    <row r="17" spans="2:4" x14ac:dyDescent="0.3">
      <c r="B17" s="22" t="s">
        <v>28</v>
      </c>
      <c r="C17" s="22" t="s">
        <v>40</v>
      </c>
      <c r="D17" s="27"/>
    </row>
    <row r="18" spans="2:4" x14ac:dyDescent="0.3">
      <c r="B18" s="22" t="s">
        <v>29</v>
      </c>
      <c r="C18" s="22" t="s">
        <v>41</v>
      </c>
      <c r="D18" s="27"/>
    </row>
    <row r="19" spans="2:4" x14ac:dyDescent="0.3">
      <c r="B19" s="22" t="s">
        <v>30</v>
      </c>
      <c r="C19" s="22" t="s">
        <v>42</v>
      </c>
      <c r="D19" s="27"/>
    </row>
    <row r="20" spans="2:4" x14ac:dyDescent="0.3">
      <c r="B20" s="22" t="s">
        <v>31</v>
      </c>
      <c r="C20" s="22" t="s">
        <v>43</v>
      </c>
      <c r="D20" s="27"/>
    </row>
    <row r="21" spans="2:4" x14ac:dyDescent="0.3">
      <c r="B21" s="22" t="s">
        <v>32</v>
      </c>
      <c r="C21" s="22" t="s">
        <v>44</v>
      </c>
      <c r="D21" s="27"/>
    </row>
    <row r="22" spans="2:4" x14ac:dyDescent="0.3">
      <c r="B22" s="26"/>
      <c r="C22" s="27"/>
      <c r="D22" s="27"/>
    </row>
  </sheetData>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17F29-8194-4089-9A68-75E0CF1B8F7F}">
  <dimension ref="B1:S596"/>
  <sheetViews>
    <sheetView zoomScale="60" zoomScaleNormal="60" workbookViewId="0">
      <pane xSplit="7" ySplit="3" topLeftCell="L277" activePane="bottomRight" state="frozen"/>
      <selection activeCell="C35" sqref="C35"/>
      <selection pane="topRight" activeCell="C35" sqref="C35"/>
      <selection pane="bottomLeft" activeCell="C35" sqref="C35"/>
      <selection pane="bottomRight" activeCell="L343" sqref="L343"/>
    </sheetView>
  </sheetViews>
  <sheetFormatPr defaultColWidth="9.109375" defaultRowHeight="15.6" x14ac:dyDescent="0.3"/>
  <cols>
    <col min="1" max="1" width="5.6640625" style="27" customWidth="1"/>
    <col min="2" max="2" width="26.44140625" style="26" customWidth="1"/>
    <col min="3" max="3" width="48" style="27" customWidth="1"/>
    <col min="4" max="5" width="22" style="27" customWidth="1"/>
    <col min="6" max="6" width="31.109375" style="27" customWidth="1"/>
    <col min="7" max="7" width="22" style="27" customWidth="1"/>
    <col min="8" max="8" width="47.6640625" style="27" customWidth="1"/>
    <col min="9" max="9" width="39.5546875" style="27" customWidth="1"/>
    <col min="10" max="11" width="33.88671875" style="27" customWidth="1"/>
    <col min="12" max="13" width="36.33203125" style="27" customWidth="1"/>
    <col min="14" max="14" width="29.109375" style="27" customWidth="1"/>
    <col min="15" max="15" width="22.44140625" style="27" customWidth="1"/>
    <col min="16" max="16" width="22.5546875" style="27" customWidth="1"/>
    <col min="17" max="17" width="22.44140625" style="27" customWidth="1"/>
    <col min="18" max="18" width="22.5546875" style="27" customWidth="1"/>
    <col min="19" max="19" width="22.44140625" style="27" customWidth="1"/>
    <col min="20" max="16384" width="9.109375" style="27"/>
  </cols>
  <sheetData>
    <row r="1" spans="2:19" ht="20.399999999999999" x14ac:dyDescent="0.35">
      <c r="B1" s="57" t="s">
        <v>15</v>
      </c>
    </row>
    <row r="2" spans="2:19" ht="20.399999999999999" x14ac:dyDescent="0.35">
      <c r="B2" s="4"/>
      <c r="C2" s="5"/>
      <c r="D2" s="5"/>
      <c r="E2" s="5"/>
      <c r="F2" s="5"/>
      <c r="G2" s="5"/>
      <c r="H2" s="5"/>
      <c r="I2" s="5"/>
      <c r="J2" s="6" t="s">
        <v>17</v>
      </c>
      <c r="K2" s="6"/>
      <c r="L2" s="6"/>
      <c r="M2" s="6"/>
      <c r="N2" s="6" t="s">
        <v>18</v>
      </c>
      <c r="O2" s="6"/>
      <c r="P2" s="6"/>
      <c r="Q2" s="6"/>
      <c r="R2" s="6"/>
      <c r="S2" s="6"/>
    </row>
    <row r="3" spans="2:19" x14ac:dyDescent="0.3">
      <c r="B3" s="56" t="s">
        <v>19</v>
      </c>
      <c r="C3" s="55" t="s">
        <v>20</v>
      </c>
      <c r="D3" s="55" t="s">
        <v>527</v>
      </c>
      <c r="E3" s="55" t="s">
        <v>526</v>
      </c>
      <c r="F3" s="55" t="s">
        <v>525</v>
      </c>
      <c r="G3" s="55" t="s">
        <v>524</v>
      </c>
      <c r="H3" s="55" t="s">
        <v>523</v>
      </c>
      <c r="I3" s="54" t="s">
        <v>22</v>
      </c>
      <c r="J3" s="54" t="s">
        <v>23</v>
      </c>
      <c r="K3" s="54" t="s">
        <v>24</v>
      </c>
      <c r="L3" s="54" t="s">
        <v>25</v>
      </c>
      <c r="M3" s="54" t="s">
        <v>26</v>
      </c>
      <c r="N3" s="54" t="s">
        <v>27</v>
      </c>
      <c r="O3" s="54" t="s">
        <v>28</v>
      </c>
      <c r="P3" s="54" t="s">
        <v>29</v>
      </c>
      <c r="Q3" s="54" t="s">
        <v>30</v>
      </c>
      <c r="R3" s="54" t="s">
        <v>31</v>
      </c>
      <c r="S3" s="54" t="s">
        <v>32</v>
      </c>
    </row>
    <row r="4" spans="2:19" x14ac:dyDescent="0.3">
      <c r="B4" s="53">
        <v>2019</v>
      </c>
      <c r="C4" s="15" t="s">
        <v>522</v>
      </c>
      <c r="D4" s="15" t="s">
        <v>88</v>
      </c>
      <c r="E4" s="15">
        <v>2019</v>
      </c>
      <c r="F4" s="15" t="s">
        <v>82</v>
      </c>
      <c r="G4" s="15">
        <v>3</v>
      </c>
      <c r="H4" s="105">
        <v>0</v>
      </c>
      <c r="I4" s="50">
        <f>IF(G4&lt;4,H4,0)</f>
        <v>0</v>
      </c>
      <c r="J4" s="50">
        <f>IF(G4=4,H4,0)</f>
        <v>0</v>
      </c>
      <c r="K4" s="50">
        <f>IF(G4=5,H4,0)</f>
        <v>0</v>
      </c>
      <c r="L4" s="15"/>
      <c r="M4" s="15"/>
      <c r="N4" s="15"/>
      <c r="O4" s="15"/>
      <c r="P4" s="15"/>
      <c r="Q4" s="15"/>
      <c r="R4" s="15"/>
      <c r="S4" s="15"/>
    </row>
    <row r="5" spans="2:19" x14ac:dyDescent="0.3">
      <c r="B5" s="53">
        <v>2019</v>
      </c>
      <c r="C5" s="15" t="s">
        <v>521</v>
      </c>
      <c r="D5" s="15" t="s">
        <v>88</v>
      </c>
      <c r="E5" s="15">
        <v>2016</v>
      </c>
      <c r="F5" s="15" t="s">
        <v>90</v>
      </c>
      <c r="G5" s="15">
        <v>5</v>
      </c>
      <c r="H5" s="105">
        <v>342</v>
      </c>
      <c r="I5" s="50">
        <f t="shared" ref="I5:I68" si="0">IF(G5&lt;4,H5,0)</f>
        <v>0</v>
      </c>
      <c r="J5" s="50">
        <f t="shared" ref="J5:J68" si="1">IF(G5=4,H5,0)</f>
        <v>0</v>
      </c>
      <c r="K5" s="50">
        <f t="shared" ref="K5:K68" si="2">IF(G5=5,H5,0)</f>
        <v>342</v>
      </c>
      <c r="L5" s="15"/>
      <c r="M5" s="15"/>
      <c r="N5" s="15"/>
      <c r="O5" s="15"/>
      <c r="P5" s="15"/>
      <c r="Q5" s="15"/>
      <c r="R5" s="15"/>
      <c r="S5" s="15"/>
    </row>
    <row r="6" spans="2:19" x14ac:dyDescent="0.3">
      <c r="B6" s="53">
        <v>2019</v>
      </c>
      <c r="C6" s="15" t="s">
        <v>520</v>
      </c>
      <c r="D6" s="15" t="s">
        <v>519</v>
      </c>
      <c r="E6" s="15">
        <v>2017</v>
      </c>
      <c r="F6" s="15" t="s">
        <v>117</v>
      </c>
      <c r="G6" s="15">
        <v>3</v>
      </c>
      <c r="H6" s="105">
        <v>728</v>
      </c>
      <c r="I6" s="50">
        <f t="shared" si="0"/>
        <v>728</v>
      </c>
      <c r="J6" s="50">
        <f t="shared" si="1"/>
        <v>0</v>
      </c>
      <c r="K6" s="50">
        <f t="shared" si="2"/>
        <v>0</v>
      </c>
      <c r="L6" s="15"/>
      <c r="M6" s="15"/>
      <c r="N6" s="15"/>
      <c r="O6" s="15"/>
      <c r="P6" s="15"/>
      <c r="Q6" s="15"/>
      <c r="R6" s="15"/>
      <c r="S6" s="15"/>
    </row>
    <row r="7" spans="2:19" x14ac:dyDescent="0.3">
      <c r="B7" s="53">
        <v>2019</v>
      </c>
      <c r="C7" s="15" t="s">
        <v>518</v>
      </c>
      <c r="D7" s="15" t="s">
        <v>517</v>
      </c>
      <c r="E7" s="15">
        <v>2017</v>
      </c>
      <c r="F7" s="15" t="s">
        <v>77</v>
      </c>
      <c r="G7" s="15">
        <v>5</v>
      </c>
      <c r="H7" s="105">
        <v>2876</v>
      </c>
      <c r="I7" s="50">
        <f t="shared" si="0"/>
        <v>0</v>
      </c>
      <c r="J7" s="50">
        <f t="shared" si="1"/>
        <v>0</v>
      </c>
      <c r="K7" s="50">
        <f t="shared" si="2"/>
        <v>2876</v>
      </c>
      <c r="L7" s="15"/>
      <c r="M7" s="15"/>
      <c r="N7" s="15"/>
      <c r="O7" s="15"/>
      <c r="P7" s="15"/>
      <c r="Q7" s="15"/>
      <c r="R7" s="15"/>
      <c r="S7" s="15"/>
    </row>
    <row r="8" spans="2:19" x14ac:dyDescent="0.3">
      <c r="B8" s="53">
        <v>2019</v>
      </c>
      <c r="C8" s="15" t="s">
        <v>516</v>
      </c>
      <c r="D8" s="15" t="s">
        <v>515</v>
      </c>
      <c r="E8" s="15">
        <v>2019</v>
      </c>
      <c r="F8" s="15" t="s">
        <v>94</v>
      </c>
      <c r="G8" s="15">
        <v>5</v>
      </c>
      <c r="H8" s="105">
        <v>9627</v>
      </c>
      <c r="I8" s="50">
        <f t="shared" si="0"/>
        <v>0</v>
      </c>
      <c r="J8" s="50">
        <f t="shared" si="1"/>
        <v>0</v>
      </c>
      <c r="K8" s="50">
        <f t="shared" si="2"/>
        <v>9627</v>
      </c>
      <c r="L8" s="15"/>
      <c r="M8" s="15"/>
      <c r="N8" s="15"/>
      <c r="O8" s="15"/>
      <c r="P8" s="15"/>
      <c r="Q8" s="15"/>
      <c r="R8" s="15"/>
      <c r="S8" s="15"/>
    </row>
    <row r="9" spans="2:19" x14ac:dyDescent="0.3">
      <c r="B9" s="53">
        <v>2019</v>
      </c>
      <c r="C9" s="15" t="s">
        <v>514</v>
      </c>
      <c r="D9" s="15" t="s">
        <v>513</v>
      </c>
      <c r="E9" s="15">
        <v>2020</v>
      </c>
      <c r="F9" s="15" t="s">
        <v>117</v>
      </c>
      <c r="G9" s="15">
        <v>5</v>
      </c>
      <c r="H9" s="105">
        <v>12515</v>
      </c>
      <c r="I9" s="50">
        <f t="shared" si="0"/>
        <v>0</v>
      </c>
      <c r="J9" s="50">
        <f t="shared" si="1"/>
        <v>0</v>
      </c>
      <c r="K9" s="50">
        <f t="shared" si="2"/>
        <v>12515</v>
      </c>
      <c r="L9" s="15"/>
      <c r="M9" s="15"/>
      <c r="N9" s="15"/>
      <c r="O9" s="15"/>
      <c r="P9" s="15"/>
      <c r="Q9" s="15"/>
      <c r="R9" s="15"/>
      <c r="S9" s="15"/>
    </row>
    <row r="10" spans="2:19" x14ac:dyDescent="0.3">
      <c r="B10" s="53">
        <v>2019</v>
      </c>
      <c r="C10" s="15" t="s">
        <v>512</v>
      </c>
      <c r="D10" s="15" t="s">
        <v>88</v>
      </c>
      <c r="E10" s="15">
        <v>2014</v>
      </c>
      <c r="F10" s="15" t="s">
        <v>117</v>
      </c>
      <c r="G10" s="15">
        <v>5</v>
      </c>
      <c r="H10" s="105">
        <v>0</v>
      </c>
      <c r="I10" s="50">
        <f t="shared" si="0"/>
        <v>0</v>
      </c>
      <c r="J10" s="50">
        <f t="shared" si="1"/>
        <v>0</v>
      </c>
      <c r="K10" s="50">
        <f t="shared" si="2"/>
        <v>0</v>
      </c>
      <c r="L10" s="15"/>
      <c r="M10" s="15"/>
      <c r="N10" s="15"/>
      <c r="O10" s="15"/>
      <c r="P10" s="15"/>
      <c r="Q10" s="15"/>
      <c r="R10" s="15"/>
      <c r="S10" s="15"/>
    </row>
    <row r="11" spans="2:19" x14ac:dyDescent="0.3">
      <c r="B11" s="53">
        <v>2019</v>
      </c>
      <c r="C11" s="15" t="s">
        <v>511</v>
      </c>
      <c r="D11" s="15" t="s">
        <v>88</v>
      </c>
      <c r="E11" s="15">
        <v>2015</v>
      </c>
      <c r="F11" s="15" t="s">
        <v>90</v>
      </c>
      <c r="G11" s="15">
        <v>5</v>
      </c>
      <c r="H11" s="105">
        <v>7697</v>
      </c>
      <c r="I11" s="50">
        <f t="shared" si="0"/>
        <v>0</v>
      </c>
      <c r="J11" s="50">
        <f t="shared" si="1"/>
        <v>0</v>
      </c>
      <c r="K11" s="50">
        <f t="shared" si="2"/>
        <v>7697</v>
      </c>
      <c r="L11" s="15"/>
      <c r="M11" s="15"/>
      <c r="N11" s="15"/>
      <c r="O11" s="15"/>
      <c r="P11" s="15"/>
      <c r="Q11" s="15"/>
      <c r="R11" s="15"/>
      <c r="S11" s="15"/>
    </row>
    <row r="12" spans="2:19" x14ac:dyDescent="0.3">
      <c r="B12" s="53">
        <v>2019</v>
      </c>
      <c r="C12" s="15" t="s">
        <v>510</v>
      </c>
      <c r="D12" s="15" t="s">
        <v>88</v>
      </c>
      <c r="E12" s="15">
        <v>2015</v>
      </c>
      <c r="F12" s="15" t="s">
        <v>90</v>
      </c>
      <c r="G12" s="15">
        <v>5</v>
      </c>
      <c r="H12" s="105">
        <v>4163</v>
      </c>
      <c r="I12" s="50">
        <f t="shared" si="0"/>
        <v>0</v>
      </c>
      <c r="J12" s="50">
        <f t="shared" si="1"/>
        <v>0</v>
      </c>
      <c r="K12" s="50">
        <f t="shared" si="2"/>
        <v>4163</v>
      </c>
      <c r="L12" s="15"/>
      <c r="M12" s="15"/>
      <c r="N12" s="15"/>
      <c r="O12" s="15"/>
      <c r="P12" s="15"/>
      <c r="Q12" s="15"/>
      <c r="R12" s="15"/>
      <c r="S12" s="15"/>
    </row>
    <row r="13" spans="2:19" x14ac:dyDescent="0.3">
      <c r="B13" s="53">
        <v>2019</v>
      </c>
      <c r="C13" s="15" t="s">
        <v>509</v>
      </c>
      <c r="D13" s="15" t="s">
        <v>508</v>
      </c>
      <c r="E13" s="15">
        <v>2018</v>
      </c>
      <c r="F13" s="15" t="s">
        <v>85</v>
      </c>
      <c r="G13" s="15">
        <v>5</v>
      </c>
      <c r="H13" s="105">
        <v>3239</v>
      </c>
      <c r="I13" s="50">
        <f t="shared" si="0"/>
        <v>0</v>
      </c>
      <c r="J13" s="50">
        <f t="shared" si="1"/>
        <v>0</v>
      </c>
      <c r="K13" s="50">
        <f t="shared" si="2"/>
        <v>3239</v>
      </c>
      <c r="L13" s="15"/>
      <c r="M13" s="15"/>
      <c r="N13" s="15"/>
      <c r="O13" s="15"/>
      <c r="P13" s="15"/>
      <c r="Q13" s="15"/>
      <c r="R13" s="15"/>
      <c r="S13" s="15"/>
    </row>
    <row r="14" spans="2:19" x14ac:dyDescent="0.3">
      <c r="B14" s="53">
        <v>2019</v>
      </c>
      <c r="C14" s="15" t="s">
        <v>507</v>
      </c>
      <c r="D14" s="15" t="s">
        <v>88</v>
      </c>
      <c r="E14" s="15">
        <v>2018</v>
      </c>
      <c r="F14" s="15" t="s">
        <v>85</v>
      </c>
      <c r="G14" s="15">
        <v>5</v>
      </c>
      <c r="H14" s="105">
        <v>729</v>
      </c>
      <c r="I14" s="50">
        <f t="shared" si="0"/>
        <v>0</v>
      </c>
      <c r="J14" s="50">
        <f t="shared" si="1"/>
        <v>0</v>
      </c>
      <c r="K14" s="50">
        <f t="shared" si="2"/>
        <v>729</v>
      </c>
      <c r="L14" s="15"/>
      <c r="M14" s="15"/>
      <c r="N14" s="15"/>
      <c r="O14" s="15"/>
      <c r="P14" s="15"/>
      <c r="Q14" s="15"/>
      <c r="R14" s="15"/>
      <c r="S14" s="15"/>
    </row>
    <row r="15" spans="2:19" x14ac:dyDescent="0.3">
      <c r="B15" s="53">
        <v>2019</v>
      </c>
      <c r="C15" s="15" t="s">
        <v>506</v>
      </c>
      <c r="D15" s="15" t="s">
        <v>505</v>
      </c>
      <c r="E15" s="15">
        <v>2019</v>
      </c>
      <c r="F15" s="15" t="s">
        <v>77</v>
      </c>
      <c r="G15" s="15">
        <v>5</v>
      </c>
      <c r="H15" s="105">
        <v>165</v>
      </c>
      <c r="I15" s="50">
        <f t="shared" si="0"/>
        <v>0</v>
      </c>
      <c r="J15" s="50">
        <f t="shared" si="1"/>
        <v>0</v>
      </c>
      <c r="K15" s="50">
        <f t="shared" si="2"/>
        <v>165</v>
      </c>
      <c r="L15" s="15"/>
      <c r="M15" s="15"/>
      <c r="N15" s="15"/>
      <c r="O15" s="15"/>
      <c r="P15" s="15"/>
      <c r="Q15" s="15"/>
      <c r="R15" s="15"/>
      <c r="S15" s="15"/>
    </row>
    <row r="16" spans="2:19" x14ac:dyDescent="0.3">
      <c r="B16" s="53">
        <v>2019</v>
      </c>
      <c r="C16" s="15" t="s">
        <v>504</v>
      </c>
      <c r="D16" s="15" t="s">
        <v>503</v>
      </c>
      <c r="E16" s="15">
        <v>2016</v>
      </c>
      <c r="F16" s="15" t="s">
        <v>82</v>
      </c>
      <c r="G16" s="15">
        <v>5</v>
      </c>
      <c r="H16" s="105">
        <v>8194</v>
      </c>
      <c r="I16" s="50">
        <f t="shared" si="0"/>
        <v>0</v>
      </c>
      <c r="J16" s="50">
        <f t="shared" si="1"/>
        <v>0</v>
      </c>
      <c r="K16" s="50">
        <f t="shared" si="2"/>
        <v>8194</v>
      </c>
      <c r="L16" s="15"/>
      <c r="M16" s="15"/>
      <c r="N16" s="15"/>
      <c r="O16" s="15"/>
      <c r="P16" s="15"/>
      <c r="Q16" s="15"/>
      <c r="R16" s="15"/>
      <c r="S16" s="15"/>
    </row>
    <row r="17" spans="2:19" x14ac:dyDescent="0.3">
      <c r="B17" s="53">
        <v>2019</v>
      </c>
      <c r="C17" s="15" t="s">
        <v>502</v>
      </c>
      <c r="D17" s="15" t="s">
        <v>501</v>
      </c>
      <c r="E17" s="15">
        <v>2018</v>
      </c>
      <c r="F17" s="15" t="s">
        <v>82</v>
      </c>
      <c r="G17" s="15">
        <v>5</v>
      </c>
      <c r="H17" s="105">
        <v>9254</v>
      </c>
      <c r="I17" s="50">
        <f t="shared" si="0"/>
        <v>0</v>
      </c>
      <c r="J17" s="50">
        <f t="shared" si="1"/>
        <v>0</v>
      </c>
      <c r="K17" s="50">
        <f t="shared" si="2"/>
        <v>9254</v>
      </c>
      <c r="L17" s="15"/>
      <c r="M17" s="15"/>
      <c r="N17" s="15"/>
      <c r="O17" s="15"/>
      <c r="P17" s="15"/>
      <c r="Q17" s="15"/>
      <c r="R17" s="15"/>
      <c r="S17" s="15"/>
    </row>
    <row r="18" spans="2:19" x14ac:dyDescent="0.3">
      <c r="B18" s="53">
        <v>2019</v>
      </c>
      <c r="C18" s="15" t="s">
        <v>500</v>
      </c>
      <c r="D18" s="15" t="s">
        <v>499</v>
      </c>
      <c r="E18" s="15">
        <v>2017</v>
      </c>
      <c r="F18" s="15" t="s">
        <v>77</v>
      </c>
      <c r="G18" s="15">
        <v>5</v>
      </c>
      <c r="H18" s="105">
        <v>4858</v>
      </c>
      <c r="I18" s="50">
        <f t="shared" si="0"/>
        <v>0</v>
      </c>
      <c r="J18" s="50">
        <f t="shared" si="1"/>
        <v>0</v>
      </c>
      <c r="K18" s="50">
        <f t="shared" si="2"/>
        <v>4858</v>
      </c>
      <c r="L18" s="15"/>
      <c r="M18" s="15"/>
      <c r="N18" s="15"/>
      <c r="O18" s="15"/>
      <c r="P18" s="15"/>
      <c r="Q18" s="15"/>
      <c r="R18" s="15"/>
      <c r="S18" s="15"/>
    </row>
    <row r="19" spans="2:19" x14ac:dyDescent="0.3">
      <c r="B19" s="53">
        <v>2019</v>
      </c>
      <c r="C19" s="15" t="s">
        <v>497</v>
      </c>
      <c r="D19" s="15" t="s">
        <v>498</v>
      </c>
      <c r="E19" s="15">
        <v>2015</v>
      </c>
      <c r="F19" s="15" t="s">
        <v>77</v>
      </c>
      <c r="G19" s="15">
        <v>5</v>
      </c>
      <c r="H19" s="105">
        <v>508</v>
      </c>
      <c r="I19" s="50">
        <f t="shared" si="0"/>
        <v>0</v>
      </c>
      <c r="J19" s="50">
        <f t="shared" si="1"/>
        <v>0</v>
      </c>
      <c r="K19" s="50">
        <f t="shared" si="2"/>
        <v>508</v>
      </c>
      <c r="L19" s="15"/>
      <c r="M19" s="15"/>
      <c r="N19" s="15"/>
      <c r="O19" s="15"/>
      <c r="P19" s="15"/>
      <c r="Q19" s="15"/>
      <c r="R19" s="15"/>
      <c r="S19" s="15"/>
    </row>
    <row r="20" spans="2:19" x14ac:dyDescent="0.3">
      <c r="B20" s="53">
        <v>2019</v>
      </c>
      <c r="C20" s="15" t="s">
        <v>497</v>
      </c>
      <c r="D20" s="15" t="s">
        <v>496</v>
      </c>
      <c r="E20" s="15">
        <v>2019</v>
      </c>
      <c r="F20" s="15" t="s">
        <v>77</v>
      </c>
      <c r="G20" s="15">
        <v>5</v>
      </c>
      <c r="H20" s="105">
        <v>0</v>
      </c>
      <c r="I20" s="50">
        <f t="shared" si="0"/>
        <v>0</v>
      </c>
      <c r="J20" s="50">
        <f t="shared" si="1"/>
        <v>0</v>
      </c>
      <c r="K20" s="50">
        <f t="shared" si="2"/>
        <v>0</v>
      </c>
      <c r="L20" s="15"/>
      <c r="M20" s="15"/>
      <c r="N20" s="15"/>
      <c r="O20" s="15"/>
      <c r="P20" s="15"/>
      <c r="Q20" s="15"/>
      <c r="R20" s="15"/>
      <c r="S20" s="15"/>
    </row>
    <row r="21" spans="2:19" x14ac:dyDescent="0.3">
      <c r="B21" s="53">
        <v>2019</v>
      </c>
      <c r="C21" s="15" t="s">
        <v>495</v>
      </c>
      <c r="D21" s="15" t="s">
        <v>494</v>
      </c>
      <c r="E21" s="15">
        <v>2019</v>
      </c>
      <c r="F21" s="15" t="s">
        <v>77</v>
      </c>
      <c r="G21" s="15">
        <v>5</v>
      </c>
      <c r="H21" s="105">
        <v>0</v>
      </c>
      <c r="I21" s="50">
        <f t="shared" si="0"/>
        <v>0</v>
      </c>
      <c r="J21" s="50">
        <f t="shared" si="1"/>
        <v>0</v>
      </c>
      <c r="K21" s="50">
        <f t="shared" si="2"/>
        <v>0</v>
      </c>
      <c r="L21" s="15"/>
      <c r="M21" s="15"/>
      <c r="N21" s="15"/>
      <c r="O21" s="15"/>
      <c r="P21" s="15"/>
      <c r="Q21" s="15"/>
      <c r="R21" s="15"/>
      <c r="S21" s="15"/>
    </row>
    <row r="22" spans="2:19" x14ac:dyDescent="0.3">
      <c r="B22" s="53">
        <v>2019</v>
      </c>
      <c r="C22" s="15" t="s">
        <v>493</v>
      </c>
      <c r="D22" s="15" t="s">
        <v>492</v>
      </c>
      <c r="E22" s="15">
        <v>2015</v>
      </c>
      <c r="F22" s="15" t="s">
        <v>307</v>
      </c>
      <c r="G22" s="15">
        <v>4</v>
      </c>
      <c r="H22" s="105">
        <v>395</v>
      </c>
      <c r="I22" s="50">
        <f t="shared" si="0"/>
        <v>0</v>
      </c>
      <c r="J22" s="50">
        <f t="shared" si="1"/>
        <v>395</v>
      </c>
      <c r="K22" s="50">
        <f t="shared" si="2"/>
        <v>0</v>
      </c>
      <c r="L22" s="15"/>
      <c r="M22" s="15"/>
      <c r="N22" s="15"/>
      <c r="O22" s="15"/>
      <c r="P22" s="15"/>
      <c r="Q22" s="15"/>
      <c r="R22" s="15"/>
      <c r="S22" s="15"/>
    </row>
    <row r="23" spans="2:19" x14ac:dyDescent="0.3">
      <c r="B23" s="53">
        <v>2019</v>
      </c>
      <c r="C23" s="15" t="s">
        <v>491</v>
      </c>
      <c r="D23" s="15" t="s">
        <v>88</v>
      </c>
      <c r="E23" s="15">
        <v>2019</v>
      </c>
      <c r="F23" s="15" t="s">
        <v>117</v>
      </c>
      <c r="G23" s="15">
        <v>5</v>
      </c>
      <c r="H23" s="105">
        <v>10834</v>
      </c>
      <c r="I23" s="50">
        <f t="shared" si="0"/>
        <v>0</v>
      </c>
      <c r="J23" s="50">
        <f t="shared" si="1"/>
        <v>0</v>
      </c>
      <c r="K23" s="50">
        <f t="shared" si="2"/>
        <v>10834</v>
      </c>
      <c r="L23" s="15"/>
      <c r="M23" s="15"/>
      <c r="N23" s="15"/>
      <c r="O23" s="15"/>
      <c r="P23" s="15"/>
      <c r="Q23" s="15"/>
      <c r="R23" s="15"/>
      <c r="S23" s="15"/>
    </row>
    <row r="24" spans="2:19" x14ac:dyDescent="0.3">
      <c r="B24" s="53">
        <v>2019</v>
      </c>
      <c r="C24" s="15" t="s">
        <v>490</v>
      </c>
      <c r="D24" s="15" t="s">
        <v>88</v>
      </c>
      <c r="E24" s="15">
        <v>2014</v>
      </c>
      <c r="F24" s="15" t="s">
        <v>117</v>
      </c>
      <c r="G24" s="15">
        <v>5</v>
      </c>
      <c r="H24" s="105">
        <v>553</v>
      </c>
      <c r="I24" s="50">
        <f t="shared" si="0"/>
        <v>0</v>
      </c>
      <c r="J24" s="50">
        <f t="shared" si="1"/>
        <v>0</v>
      </c>
      <c r="K24" s="50">
        <f t="shared" si="2"/>
        <v>553</v>
      </c>
      <c r="L24" s="15"/>
      <c r="M24" s="15"/>
      <c r="N24" s="15"/>
      <c r="O24" s="15"/>
      <c r="P24" s="15"/>
      <c r="Q24" s="15"/>
      <c r="R24" s="15"/>
      <c r="S24" s="15"/>
    </row>
    <row r="25" spans="2:19" x14ac:dyDescent="0.3">
      <c r="B25" s="53">
        <v>2019</v>
      </c>
      <c r="C25" s="15" t="s">
        <v>489</v>
      </c>
      <c r="D25" s="15" t="s">
        <v>88</v>
      </c>
      <c r="E25" s="15">
        <v>2019</v>
      </c>
      <c r="F25" s="15" t="s">
        <v>90</v>
      </c>
      <c r="G25" s="15">
        <v>5</v>
      </c>
      <c r="H25" s="105">
        <v>8247</v>
      </c>
      <c r="I25" s="50">
        <f t="shared" si="0"/>
        <v>0</v>
      </c>
      <c r="J25" s="50">
        <f t="shared" si="1"/>
        <v>0</v>
      </c>
      <c r="K25" s="50">
        <f t="shared" si="2"/>
        <v>8247</v>
      </c>
      <c r="L25" s="15"/>
      <c r="M25" s="15"/>
      <c r="N25" s="15"/>
      <c r="O25" s="15"/>
      <c r="P25" s="15"/>
      <c r="Q25" s="15"/>
      <c r="R25" s="15"/>
      <c r="S25" s="15"/>
    </row>
    <row r="26" spans="2:19" x14ac:dyDescent="0.3">
      <c r="B26" s="53">
        <v>2019</v>
      </c>
      <c r="C26" s="15" t="s">
        <v>488</v>
      </c>
      <c r="D26" s="15" t="s">
        <v>487</v>
      </c>
      <c r="E26" s="15">
        <v>2017</v>
      </c>
      <c r="F26" s="15" t="s">
        <v>85</v>
      </c>
      <c r="G26" s="15">
        <v>5</v>
      </c>
      <c r="H26" s="105">
        <v>3301</v>
      </c>
      <c r="I26" s="50">
        <f t="shared" si="0"/>
        <v>0</v>
      </c>
      <c r="J26" s="50">
        <f t="shared" si="1"/>
        <v>0</v>
      </c>
      <c r="K26" s="50">
        <f t="shared" si="2"/>
        <v>3301</v>
      </c>
      <c r="L26" s="15"/>
      <c r="M26" s="15"/>
      <c r="N26" s="15"/>
      <c r="O26" s="15"/>
      <c r="P26" s="15"/>
      <c r="Q26" s="15"/>
      <c r="R26" s="15"/>
      <c r="S26" s="15"/>
    </row>
    <row r="27" spans="2:19" x14ac:dyDescent="0.3">
      <c r="B27" s="53">
        <v>2019</v>
      </c>
      <c r="C27" s="15" t="s">
        <v>486</v>
      </c>
      <c r="D27" s="15" t="s">
        <v>88</v>
      </c>
      <c r="E27" s="15">
        <v>2017</v>
      </c>
      <c r="F27" s="15" t="s">
        <v>85</v>
      </c>
      <c r="G27" s="15">
        <v>5</v>
      </c>
      <c r="H27" s="105">
        <v>412</v>
      </c>
      <c r="I27" s="50">
        <f t="shared" si="0"/>
        <v>0</v>
      </c>
      <c r="J27" s="50">
        <f t="shared" si="1"/>
        <v>0</v>
      </c>
      <c r="K27" s="50">
        <f t="shared" si="2"/>
        <v>412</v>
      </c>
      <c r="L27" s="15"/>
      <c r="M27" s="15"/>
      <c r="N27" s="15"/>
      <c r="O27" s="15"/>
      <c r="P27" s="15"/>
      <c r="Q27" s="15"/>
      <c r="R27" s="15"/>
      <c r="S27" s="15"/>
    </row>
    <row r="28" spans="2:19" x14ac:dyDescent="0.3">
      <c r="B28" s="53">
        <v>2019</v>
      </c>
      <c r="C28" s="15" t="s">
        <v>485</v>
      </c>
      <c r="D28" s="15" t="s">
        <v>88</v>
      </c>
      <c r="E28" s="15">
        <v>2013</v>
      </c>
      <c r="F28" s="15" t="s">
        <v>117</v>
      </c>
      <c r="G28" s="15">
        <v>4</v>
      </c>
      <c r="H28" s="105">
        <v>828</v>
      </c>
      <c r="I28" s="50">
        <f t="shared" si="0"/>
        <v>0</v>
      </c>
      <c r="J28" s="50">
        <f t="shared" si="1"/>
        <v>828</v>
      </c>
      <c r="K28" s="50">
        <f t="shared" si="2"/>
        <v>0</v>
      </c>
      <c r="L28" s="15"/>
      <c r="M28" s="15"/>
      <c r="N28" s="15"/>
      <c r="O28" s="15"/>
      <c r="P28" s="15"/>
      <c r="Q28" s="15"/>
      <c r="R28" s="15"/>
      <c r="S28" s="15"/>
    </row>
    <row r="29" spans="2:19" x14ac:dyDescent="0.3">
      <c r="B29" s="53">
        <v>2019</v>
      </c>
      <c r="C29" s="15" t="s">
        <v>484</v>
      </c>
      <c r="D29" s="15" t="s">
        <v>483</v>
      </c>
      <c r="E29" s="15">
        <v>2015</v>
      </c>
      <c r="F29" s="15" t="s">
        <v>82</v>
      </c>
      <c r="G29" s="15">
        <v>5</v>
      </c>
      <c r="H29" s="105">
        <v>10959</v>
      </c>
      <c r="I29" s="50">
        <f t="shared" si="0"/>
        <v>0</v>
      </c>
      <c r="J29" s="50">
        <f t="shared" si="1"/>
        <v>0</v>
      </c>
      <c r="K29" s="50">
        <f t="shared" si="2"/>
        <v>10959</v>
      </c>
      <c r="L29" s="15"/>
      <c r="M29" s="15"/>
      <c r="N29" s="15"/>
      <c r="O29" s="15"/>
      <c r="P29" s="15"/>
      <c r="Q29" s="15"/>
      <c r="R29" s="15"/>
      <c r="S29" s="15"/>
    </row>
    <row r="30" spans="2:19" x14ac:dyDescent="0.3">
      <c r="B30" s="53">
        <v>2019</v>
      </c>
      <c r="C30" s="15" t="s">
        <v>482</v>
      </c>
      <c r="D30" s="15" t="s">
        <v>88</v>
      </c>
      <c r="E30" s="15">
        <v>2015</v>
      </c>
      <c r="F30" s="15" t="s">
        <v>82</v>
      </c>
      <c r="G30" s="15">
        <v>5</v>
      </c>
      <c r="H30" s="105">
        <v>4809</v>
      </c>
      <c r="I30" s="50">
        <f t="shared" si="0"/>
        <v>0</v>
      </c>
      <c r="J30" s="50">
        <f t="shared" si="1"/>
        <v>0</v>
      </c>
      <c r="K30" s="50">
        <f t="shared" si="2"/>
        <v>4809</v>
      </c>
      <c r="L30" s="15"/>
      <c r="M30" s="15"/>
      <c r="N30" s="15"/>
      <c r="O30" s="15"/>
      <c r="P30" s="15"/>
      <c r="Q30" s="15"/>
      <c r="R30" s="15"/>
      <c r="S30" s="15"/>
    </row>
    <row r="31" spans="2:19" x14ac:dyDescent="0.3">
      <c r="B31" s="53">
        <v>2019</v>
      </c>
      <c r="C31" s="15" t="s">
        <v>481</v>
      </c>
      <c r="D31" s="15" t="s">
        <v>88</v>
      </c>
      <c r="E31" s="15">
        <v>2017</v>
      </c>
      <c r="F31" s="15" t="s">
        <v>82</v>
      </c>
      <c r="G31" s="15">
        <v>5</v>
      </c>
      <c r="H31" s="105">
        <v>919</v>
      </c>
      <c r="I31" s="50">
        <f t="shared" si="0"/>
        <v>0</v>
      </c>
      <c r="J31" s="50">
        <f t="shared" si="1"/>
        <v>0</v>
      </c>
      <c r="K31" s="50">
        <f t="shared" si="2"/>
        <v>919</v>
      </c>
      <c r="L31" s="15"/>
      <c r="M31" s="15"/>
      <c r="N31" s="15"/>
      <c r="O31" s="15"/>
      <c r="P31" s="15"/>
      <c r="Q31" s="15"/>
      <c r="R31" s="15"/>
      <c r="S31" s="15"/>
    </row>
    <row r="32" spans="2:19" x14ac:dyDescent="0.3">
      <c r="B32" s="53">
        <v>2019</v>
      </c>
      <c r="C32" s="15" t="s">
        <v>480</v>
      </c>
      <c r="D32" s="15" t="s">
        <v>88</v>
      </c>
      <c r="E32" s="15">
        <v>2017</v>
      </c>
      <c r="F32" s="15" t="s">
        <v>82</v>
      </c>
      <c r="G32" s="15">
        <v>5</v>
      </c>
      <c r="H32" s="105">
        <v>231</v>
      </c>
      <c r="I32" s="50">
        <f t="shared" si="0"/>
        <v>0</v>
      </c>
      <c r="J32" s="50">
        <f t="shared" si="1"/>
        <v>0</v>
      </c>
      <c r="K32" s="50">
        <f t="shared" si="2"/>
        <v>231</v>
      </c>
      <c r="L32" s="15"/>
      <c r="M32" s="15"/>
      <c r="N32" s="15"/>
      <c r="O32" s="15"/>
      <c r="P32" s="15"/>
      <c r="Q32" s="15"/>
      <c r="R32" s="15"/>
      <c r="S32" s="15"/>
    </row>
    <row r="33" spans="2:19" x14ac:dyDescent="0.3">
      <c r="B33" s="53">
        <v>2019</v>
      </c>
      <c r="C33" s="15" t="s">
        <v>479</v>
      </c>
      <c r="D33" s="15" t="s">
        <v>478</v>
      </c>
      <c r="E33" s="15">
        <v>2018</v>
      </c>
      <c r="F33" s="15" t="s">
        <v>77</v>
      </c>
      <c r="G33" s="15">
        <v>5</v>
      </c>
      <c r="H33" s="105">
        <v>49</v>
      </c>
      <c r="I33" s="50">
        <f t="shared" si="0"/>
        <v>0</v>
      </c>
      <c r="J33" s="50">
        <f t="shared" si="1"/>
        <v>0</v>
      </c>
      <c r="K33" s="50">
        <f t="shared" si="2"/>
        <v>49</v>
      </c>
      <c r="L33" s="15"/>
      <c r="M33" s="15"/>
      <c r="N33" s="15"/>
      <c r="O33" s="15"/>
      <c r="P33" s="15"/>
      <c r="Q33" s="15"/>
      <c r="R33" s="15"/>
      <c r="S33" s="15"/>
    </row>
    <row r="34" spans="2:19" x14ac:dyDescent="0.3">
      <c r="B34" s="53">
        <v>2019</v>
      </c>
      <c r="C34" s="15" t="s">
        <v>477</v>
      </c>
      <c r="D34" s="15" t="s">
        <v>88</v>
      </c>
      <c r="E34" s="15">
        <v>2019</v>
      </c>
      <c r="F34" s="15" t="s">
        <v>307</v>
      </c>
      <c r="G34" s="15">
        <v>5</v>
      </c>
      <c r="H34" s="105">
        <v>301</v>
      </c>
      <c r="I34" s="50">
        <f t="shared" si="0"/>
        <v>0</v>
      </c>
      <c r="J34" s="50">
        <f t="shared" si="1"/>
        <v>0</v>
      </c>
      <c r="K34" s="50">
        <f t="shared" si="2"/>
        <v>301</v>
      </c>
      <c r="L34" s="15"/>
      <c r="M34" s="15"/>
      <c r="N34" s="15"/>
      <c r="O34" s="15"/>
      <c r="P34" s="15"/>
      <c r="Q34" s="15"/>
      <c r="R34" s="15"/>
      <c r="S34" s="15"/>
    </row>
    <row r="35" spans="2:19" x14ac:dyDescent="0.3">
      <c r="B35" s="53">
        <v>2019</v>
      </c>
      <c r="C35" s="15" t="s">
        <v>476</v>
      </c>
      <c r="D35" s="15" t="s">
        <v>88</v>
      </c>
      <c r="E35" s="15">
        <v>2013</v>
      </c>
      <c r="F35" s="15" t="s">
        <v>117</v>
      </c>
      <c r="G35" s="15">
        <v>5</v>
      </c>
      <c r="H35" s="105">
        <v>1</v>
      </c>
      <c r="I35" s="50">
        <f t="shared" si="0"/>
        <v>0</v>
      </c>
      <c r="J35" s="50">
        <f t="shared" si="1"/>
        <v>0</v>
      </c>
      <c r="K35" s="50">
        <f t="shared" si="2"/>
        <v>1</v>
      </c>
      <c r="L35" s="15"/>
      <c r="M35" s="15"/>
      <c r="N35" s="15"/>
      <c r="O35" s="15"/>
      <c r="P35" s="15"/>
      <c r="Q35" s="15"/>
      <c r="R35" s="15"/>
      <c r="S35" s="15"/>
    </row>
    <row r="36" spans="2:19" x14ac:dyDescent="0.3">
      <c r="B36" s="53">
        <v>2019</v>
      </c>
      <c r="C36" s="15" t="s">
        <v>475</v>
      </c>
      <c r="D36" s="15" t="s">
        <v>88</v>
      </c>
      <c r="E36" s="15">
        <v>2018</v>
      </c>
      <c r="F36" s="15" t="s">
        <v>101</v>
      </c>
      <c r="G36" s="15">
        <v>4</v>
      </c>
      <c r="H36" s="105">
        <v>862</v>
      </c>
      <c r="I36" s="50">
        <f t="shared" si="0"/>
        <v>0</v>
      </c>
      <c r="J36" s="50">
        <f t="shared" si="1"/>
        <v>862</v>
      </c>
      <c r="K36" s="50">
        <f t="shared" si="2"/>
        <v>0</v>
      </c>
      <c r="L36" s="15"/>
      <c r="M36" s="15"/>
      <c r="N36" s="15"/>
      <c r="O36" s="15"/>
      <c r="P36" s="15"/>
      <c r="Q36" s="15"/>
      <c r="R36" s="15"/>
      <c r="S36" s="15"/>
    </row>
    <row r="37" spans="2:19" x14ac:dyDescent="0.3">
      <c r="B37" s="53">
        <v>2019</v>
      </c>
      <c r="C37" s="15" t="s">
        <v>474</v>
      </c>
      <c r="D37" s="15" t="s">
        <v>88</v>
      </c>
      <c r="E37" s="15">
        <v>2014</v>
      </c>
      <c r="F37" s="15" t="s">
        <v>94</v>
      </c>
      <c r="G37" s="15">
        <v>4</v>
      </c>
      <c r="H37" s="105">
        <v>2231</v>
      </c>
      <c r="I37" s="50">
        <f t="shared" si="0"/>
        <v>0</v>
      </c>
      <c r="J37" s="50">
        <f t="shared" si="1"/>
        <v>2231</v>
      </c>
      <c r="K37" s="50">
        <f t="shared" si="2"/>
        <v>0</v>
      </c>
      <c r="L37" s="15"/>
      <c r="M37" s="15"/>
      <c r="N37" s="15"/>
      <c r="O37" s="15"/>
      <c r="P37" s="15"/>
      <c r="Q37" s="15"/>
      <c r="R37" s="15"/>
      <c r="S37" s="15"/>
    </row>
    <row r="38" spans="2:19" x14ac:dyDescent="0.3">
      <c r="B38" s="53">
        <v>2019</v>
      </c>
      <c r="C38" s="15" t="s">
        <v>473</v>
      </c>
      <c r="D38" s="15" t="s">
        <v>88</v>
      </c>
      <c r="E38" s="15">
        <v>2017</v>
      </c>
      <c r="F38" s="15" t="s">
        <v>94</v>
      </c>
      <c r="G38" s="15">
        <v>4</v>
      </c>
      <c r="H38" s="105">
        <v>21863</v>
      </c>
      <c r="I38" s="50">
        <f t="shared" si="0"/>
        <v>0</v>
      </c>
      <c r="J38" s="50">
        <f t="shared" si="1"/>
        <v>21863</v>
      </c>
      <c r="K38" s="50">
        <f t="shared" si="2"/>
        <v>0</v>
      </c>
      <c r="L38" s="15"/>
      <c r="M38" s="15"/>
      <c r="N38" s="15"/>
      <c r="O38" s="15"/>
      <c r="P38" s="15"/>
      <c r="Q38" s="15"/>
      <c r="R38" s="15"/>
      <c r="S38" s="15"/>
    </row>
    <row r="39" spans="2:19" x14ac:dyDescent="0.3">
      <c r="B39" s="53">
        <v>2019</v>
      </c>
      <c r="C39" s="15" t="s">
        <v>472</v>
      </c>
      <c r="D39" s="15" t="s">
        <v>88</v>
      </c>
      <c r="E39" s="15">
        <v>2017</v>
      </c>
      <c r="F39" s="15" t="s">
        <v>101</v>
      </c>
      <c r="G39" s="15">
        <v>5</v>
      </c>
      <c r="H39" s="105">
        <v>11714</v>
      </c>
      <c r="I39" s="50">
        <f t="shared" si="0"/>
        <v>0</v>
      </c>
      <c r="J39" s="50">
        <f t="shared" si="1"/>
        <v>0</v>
      </c>
      <c r="K39" s="50">
        <f t="shared" si="2"/>
        <v>11714</v>
      </c>
      <c r="L39" s="15"/>
      <c r="M39" s="15"/>
      <c r="N39" s="15"/>
      <c r="O39" s="15"/>
      <c r="P39" s="15"/>
      <c r="Q39" s="15"/>
      <c r="R39" s="15"/>
      <c r="S39" s="15"/>
    </row>
    <row r="40" spans="2:19" x14ac:dyDescent="0.3">
      <c r="B40" s="53">
        <v>2019</v>
      </c>
      <c r="C40" s="15" t="s">
        <v>471</v>
      </c>
      <c r="D40" s="15" t="s">
        <v>470</v>
      </c>
      <c r="E40" s="15">
        <v>2021</v>
      </c>
      <c r="F40" s="15" t="s">
        <v>117</v>
      </c>
      <c r="G40" s="15">
        <v>4</v>
      </c>
      <c r="H40" s="105">
        <v>233</v>
      </c>
      <c r="I40" s="50">
        <f t="shared" si="0"/>
        <v>0</v>
      </c>
      <c r="J40" s="50">
        <f t="shared" si="1"/>
        <v>233</v>
      </c>
      <c r="K40" s="50">
        <f t="shared" si="2"/>
        <v>0</v>
      </c>
      <c r="L40" s="15"/>
      <c r="M40" s="15"/>
      <c r="N40" s="15"/>
      <c r="O40" s="15"/>
      <c r="P40" s="15"/>
      <c r="Q40" s="15"/>
      <c r="R40" s="15"/>
      <c r="S40" s="15"/>
    </row>
    <row r="41" spans="2:19" x14ac:dyDescent="0.3">
      <c r="B41" s="53">
        <v>2019</v>
      </c>
      <c r="C41" s="15" t="s">
        <v>469</v>
      </c>
      <c r="D41" s="15" t="s">
        <v>468</v>
      </c>
      <c r="E41" s="15">
        <v>2014</v>
      </c>
      <c r="F41" s="15" t="s">
        <v>117</v>
      </c>
      <c r="G41" s="15">
        <v>4</v>
      </c>
      <c r="H41" s="105">
        <v>9424</v>
      </c>
      <c r="I41" s="50">
        <f t="shared" si="0"/>
        <v>0</v>
      </c>
      <c r="J41" s="50">
        <f t="shared" si="1"/>
        <v>9424</v>
      </c>
      <c r="K41" s="50">
        <f t="shared" si="2"/>
        <v>0</v>
      </c>
      <c r="L41" s="15"/>
      <c r="M41" s="15"/>
      <c r="N41" s="15"/>
      <c r="O41" s="15"/>
      <c r="P41" s="15"/>
      <c r="Q41" s="15"/>
      <c r="R41" s="15"/>
      <c r="S41" s="15"/>
    </row>
    <row r="42" spans="2:19" x14ac:dyDescent="0.3">
      <c r="B42" s="53">
        <v>2019</v>
      </c>
      <c r="C42" s="15" t="s">
        <v>467</v>
      </c>
      <c r="D42" s="15" t="s">
        <v>88</v>
      </c>
      <c r="E42" s="15">
        <v>2013</v>
      </c>
      <c r="F42" s="15" t="s">
        <v>101</v>
      </c>
      <c r="G42" s="15">
        <v>5</v>
      </c>
      <c r="H42" s="105">
        <v>8934</v>
      </c>
      <c r="I42" s="50">
        <f t="shared" si="0"/>
        <v>0</v>
      </c>
      <c r="J42" s="50">
        <f t="shared" si="1"/>
        <v>0</v>
      </c>
      <c r="K42" s="50">
        <f t="shared" si="2"/>
        <v>8934</v>
      </c>
      <c r="L42" s="15"/>
      <c r="M42" s="15"/>
      <c r="N42" s="15"/>
      <c r="O42" s="15"/>
      <c r="P42" s="15"/>
      <c r="Q42" s="15"/>
      <c r="R42" s="15"/>
      <c r="S42" s="15"/>
    </row>
    <row r="43" spans="2:19" x14ac:dyDescent="0.3">
      <c r="B43" s="53">
        <v>2019</v>
      </c>
      <c r="C43" s="15" t="s">
        <v>466</v>
      </c>
      <c r="D43" s="15" t="s">
        <v>465</v>
      </c>
      <c r="E43" s="15">
        <v>2019</v>
      </c>
      <c r="F43" s="15" t="s">
        <v>82</v>
      </c>
      <c r="G43" s="15">
        <v>5</v>
      </c>
      <c r="H43" s="105">
        <v>0</v>
      </c>
      <c r="I43" s="50">
        <f t="shared" si="0"/>
        <v>0</v>
      </c>
      <c r="J43" s="50">
        <f t="shared" si="1"/>
        <v>0</v>
      </c>
      <c r="K43" s="50">
        <f t="shared" si="2"/>
        <v>0</v>
      </c>
      <c r="L43" s="15"/>
      <c r="M43" s="15"/>
      <c r="N43" s="15"/>
      <c r="O43" s="15"/>
      <c r="P43" s="15"/>
      <c r="Q43" s="15"/>
      <c r="R43" s="15"/>
      <c r="S43" s="15"/>
    </row>
    <row r="44" spans="2:19" x14ac:dyDescent="0.3">
      <c r="B44" s="53">
        <v>2019</v>
      </c>
      <c r="C44" s="15" t="s">
        <v>464</v>
      </c>
      <c r="D44" s="15" t="s">
        <v>463</v>
      </c>
      <c r="E44" s="15">
        <v>2014</v>
      </c>
      <c r="F44" s="15" t="s">
        <v>117</v>
      </c>
      <c r="G44" s="15">
        <v>3</v>
      </c>
      <c r="H44" s="105">
        <v>5449</v>
      </c>
      <c r="I44" s="50">
        <f t="shared" si="0"/>
        <v>5449</v>
      </c>
      <c r="J44" s="50">
        <f t="shared" si="1"/>
        <v>0</v>
      </c>
      <c r="K44" s="50">
        <f t="shared" si="2"/>
        <v>0</v>
      </c>
      <c r="L44" s="15"/>
      <c r="M44" s="15"/>
      <c r="N44" s="15"/>
      <c r="O44" s="15"/>
      <c r="P44" s="15"/>
      <c r="Q44" s="15"/>
      <c r="R44" s="15"/>
      <c r="S44" s="15"/>
    </row>
    <row r="45" spans="2:19" x14ac:dyDescent="0.3">
      <c r="B45" s="53">
        <v>2019</v>
      </c>
      <c r="C45" s="15" t="s">
        <v>462</v>
      </c>
      <c r="D45" s="15" t="s">
        <v>461</v>
      </c>
      <c r="E45" s="15">
        <v>2017</v>
      </c>
      <c r="F45" s="15" t="s">
        <v>117</v>
      </c>
      <c r="G45" s="15">
        <v>3</v>
      </c>
      <c r="H45" s="105">
        <v>4</v>
      </c>
      <c r="I45" s="50">
        <f t="shared" si="0"/>
        <v>4</v>
      </c>
      <c r="J45" s="50">
        <f t="shared" si="1"/>
        <v>0</v>
      </c>
      <c r="K45" s="50">
        <f t="shared" si="2"/>
        <v>0</v>
      </c>
      <c r="L45" s="15"/>
      <c r="M45" s="15"/>
      <c r="N45" s="15"/>
      <c r="O45" s="15"/>
      <c r="P45" s="15"/>
      <c r="Q45" s="15"/>
      <c r="R45" s="15"/>
      <c r="S45" s="15"/>
    </row>
    <row r="46" spans="2:19" x14ac:dyDescent="0.3">
      <c r="B46" s="53">
        <v>2019</v>
      </c>
      <c r="C46" s="15" t="s">
        <v>460</v>
      </c>
      <c r="D46" s="15" t="s">
        <v>88</v>
      </c>
      <c r="E46" s="15">
        <v>2015</v>
      </c>
      <c r="F46" s="15" t="s">
        <v>133</v>
      </c>
      <c r="G46" s="15">
        <v>5</v>
      </c>
      <c r="H46" s="105">
        <v>0</v>
      </c>
      <c r="I46" s="50">
        <f t="shared" si="0"/>
        <v>0</v>
      </c>
      <c r="J46" s="50">
        <f t="shared" si="1"/>
        <v>0</v>
      </c>
      <c r="K46" s="50">
        <f t="shared" si="2"/>
        <v>0</v>
      </c>
      <c r="L46" s="15"/>
      <c r="M46" s="15"/>
      <c r="N46" s="15"/>
      <c r="O46" s="15"/>
      <c r="P46" s="15"/>
      <c r="Q46" s="15"/>
      <c r="R46" s="15"/>
      <c r="S46" s="15"/>
    </row>
    <row r="47" spans="2:19" x14ac:dyDescent="0.3">
      <c r="B47" s="53">
        <v>2019</v>
      </c>
      <c r="C47" s="15" t="s">
        <v>459</v>
      </c>
      <c r="D47" s="15" t="s">
        <v>458</v>
      </c>
      <c r="E47" s="15">
        <v>2021</v>
      </c>
      <c r="F47" s="15" t="s">
        <v>82</v>
      </c>
      <c r="G47" s="15">
        <v>5</v>
      </c>
      <c r="H47" s="105">
        <v>0</v>
      </c>
      <c r="I47" s="50">
        <f t="shared" si="0"/>
        <v>0</v>
      </c>
      <c r="J47" s="50">
        <f t="shared" si="1"/>
        <v>0</v>
      </c>
      <c r="K47" s="50">
        <f t="shared" si="2"/>
        <v>0</v>
      </c>
      <c r="L47" s="15"/>
      <c r="M47" s="15"/>
      <c r="N47" s="15"/>
      <c r="O47" s="15"/>
      <c r="P47" s="15"/>
      <c r="Q47" s="15"/>
      <c r="R47" s="15"/>
      <c r="S47" s="15"/>
    </row>
    <row r="48" spans="2:19" x14ac:dyDescent="0.3">
      <c r="B48" s="53">
        <v>2019</v>
      </c>
      <c r="C48" s="15" t="s">
        <v>457</v>
      </c>
      <c r="D48" s="15" t="s">
        <v>456</v>
      </c>
      <c r="E48" s="15">
        <v>2017</v>
      </c>
      <c r="F48" s="15" t="s">
        <v>82</v>
      </c>
      <c r="G48" s="15">
        <v>3</v>
      </c>
      <c r="H48" s="105">
        <v>126</v>
      </c>
      <c r="I48" s="50">
        <f t="shared" si="0"/>
        <v>126</v>
      </c>
      <c r="J48" s="50">
        <f t="shared" si="1"/>
        <v>0</v>
      </c>
      <c r="K48" s="50">
        <f t="shared" si="2"/>
        <v>0</v>
      </c>
      <c r="L48" s="15"/>
      <c r="M48" s="15"/>
      <c r="N48" s="15"/>
      <c r="O48" s="15"/>
      <c r="P48" s="15"/>
      <c r="Q48" s="15"/>
      <c r="R48" s="15"/>
      <c r="S48" s="15"/>
    </row>
    <row r="49" spans="2:19" x14ac:dyDescent="0.3">
      <c r="B49" s="53">
        <v>2019</v>
      </c>
      <c r="C49" s="15" t="s">
        <v>455</v>
      </c>
      <c r="D49" s="15" t="s">
        <v>454</v>
      </c>
      <c r="E49" s="15">
        <v>2014</v>
      </c>
      <c r="F49" s="15" t="s">
        <v>101</v>
      </c>
      <c r="G49" s="15">
        <v>3</v>
      </c>
      <c r="H49" s="105">
        <v>2065</v>
      </c>
      <c r="I49" s="50">
        <f t="shared" si="0"/>
        <v>2065</v>
      </c>
      <c r="J49" s="50">
        <f t="shared" si="1"/>
        <v>0</v>
      </c>
      <c r="K49" s="50">
        <f t="shared" si="2"/>
        <v>0</v>
      </c>
      <c r="L49" s="15"/>
      <c r="M49" s="15"/>
      <c r="N49" s="15"/>
      <c r="O49" s="15"/>
      <c r="P49" s="15"/>
      <c r="Q49" s="15"/>
      <c r="R49" s="15"/>
      <c r="S49" s="15"/>
    </row>
    <row r="50" spans="2:19" x14ac:dyDescent="0.3">
      <c r="B50" s="53">
        <v>2019</v>
      </c>
      <c r="C50" s="15" t="s">
        <v>453</v>
      </c>
      <c r="D50" s="15" t="s">
        <v>88</v>
      </c>
      <c r="E50" s="15">
        <v>2013</v>
      </c>
      <c r="F50" s="15" t="s">
        <v>94</v>
      </c>
      <c r="G50" s="15">
        <v>4</v>
      </c>
      <c r="H50" s="105">
        <v>49131</v>
      </c>
      <c r="I50" s="50">
        <f t="shared" si="0"/>
        <v>0</v>
      </c>
      <c r="J50" s="50">
        <f t="shared" si="1"/>
        <v>49131</v>
      </c>
      <c r="K50" s="50">
        <f t="shared" si="2"/>
        <v>0</v>
      </c>
      <c r="L50" s="15"/>
      <c r="M50" s="15"/>
      <c r="N50" s="15"/>
      <c r="O50" s="15"/>
      <c r="P50" s="15"/>
      <c r="Q50" s="15"/>
      <c r="R50" s="15"/>
      <c r="S50" s="15"/>
    </row>
    <row r="51" spans="2:19" x14ac:dyDescent="0.3">
      <c r="B51" s="53">
        <v>2019</v>
      </c>
      <c r="C51" s="15" t="s">
        <v>453</v>
      </c>
      <c r="D51" s="15" t="s">
        <v>88</v>
      </c>
      <c r="E51" s="15">
        <v>2021</v>
      </c>
      <c r="F51" s="15" t="s">
        <v>94</v>
      </c>
      <c r="G51" s="15">
        <v>2</v>
      </c>
      <c r="H51" s="105">
        <v>0</v>
      </c>
      <c r="I51" s="50">
        <f t="shared" si="0"/>
        <v>0</v>
      </c>
      <c r="J51" s="50">
        <f t="shared" si="1"/>
        <v>0</v>
      </c>
      <c r="K51" s="50">
        <f t="shared" si="2"/>
        <v>0</v>
      </c>
      <c r="L51" s="15"/>
      <c r="M51" s="15"/>
      <c r="N51" s="15"/>
      <c r="O51" s="15"/>
      <c r="P51" s="15"/>
      <c r="Q51" s="15"/>
      <c r="R51" s="15"/>
      <c r="S51" s="15"/>
    </row>
    <row r="52" spans="2:19" x14ac:dyDescent="0.3">
      <c r="B52" s="53">
        <v>2019</v>
      </c>
      <c r="C52" s="15" t="s">
        <v>452</v>
      </c>
      <c r="D52" s="15" t="s">
        <v>451</v>
      </c>
      <c r="E52" s="15">
        <v>2021</v>
      </c>
      <c r="F52" s="15" t="s">
        <v>94</v>
      </c>
      <c r="G52" s="15">
        <v>2</v>
      </c>
      <c r="H52" s="105">
        <v>0</v>
      </c>
      <c r="I52" s="50">
        <f t="shared" si="0"/>
        <v>0</v>
      </c>
      <c r="J52" s="50">
        <f t="shared" si="1"/>
        <v>0</v>
      </c>
      <c r="K52" s="50">
        <f t="shared" si="2"/>
        <v>0</v>
      </c>
      <c r="L52" s="15"/>
      <c r="M52" s="15"/>
      <c r="N52" s="15"/>
      <c r="O52" s="15"/>
      <c r="P52" s="15"/>
      <c r="Q52" s="15"/>
      <c r="R52" s="15"/>
      <c r="S52" s="15"/>
    </row>
    <row r="53" spans="2:19" x14ac:dyDescent="0.3">
      <c r="B53" s="53">
        <v>2019</v>
      </c>
      <c r="C53" s="15" t="s">
        <v>450</v>
      </c>
      <c r="D53" s="15" t="s">
        <v>449</v>
      </c>
      <c r="E53" s="15">
        <v>2017</v>
      </c>
      <c r="F53" s="15" t="s">
        <v>94</v>
      </c>
      <c r="G53" s="15">
        <v>3</v>
      </c>
      <c r="H53" s="105">
        <v>248</v>
      </c>
      <c r="I53" s="50">
        <f t="shared" si="0"/>
        <v>248</v>
      </c>
      <c r="J53" s="50">
        <f t="shared" si="1"/>
        <v>0</v>
      </c>
      <c r="K53" s="50">
        <f t="shared" si="2"/>
        <v>0</v>
      </c>
      <c r="L53" s="15"/>
      <c r="M53" s="15"/>
      <c r="N53" s="15"/>
      <c r="O53" s="15"/>
      <c r="P53" s="15"/>
      <c r="Q53" s="15"/>
      <c r="R53" s="15"/>
      <c r="S53" s="15"/>
    </row>
    <row r="54" spans="2:19" x14ac:dyDescent="0.3">
      <c r="B54" s="53">
        <v>2019</v>
      </c>
      <c r="C54" s="15" t="s">
        <v>448</v>
      </c>
      <c r="D54" s="15" t="s">
        <v>447</v>
      </c>
      <c r="E54" s="15">
        <v>2019</v>
      </c>
      <c r="F54" s="15" t="s">
        <v>82</v>
      </c>
      <c r="G54" s="15">
        <v>4</v>
      </c>
      <c r="H54" s="105">
        <v>1140</v>
      </c>
      <c r="I54" s="50">
        <f t="shared" si="0"/>
        <v>0</v>
      </c>
      <c r="J54" s="50">
        <f t="shared" si="1"/>
        <v>1140</v>
      </c>
      <c r="K54" s="50">
        <f t="shared" si="2"/>
        <v>0</v>
      </c>
      <c r="L54" s="15"/>
      <c r="M54" s="15"/>
      <c r="N54" s="15"/>
      <c r="O54" s="15"/>
      <c r="P54" s="15"/>
      <c r="Q54" s="15"/>
      <c r="R54" s="15"/>
      <c r="S54" s="15"/>
    </row>
    <row r="55" spans="2:19" x14ac:dyDescent="0.3">
      <c r="B55" s="53">
        <v>2019</v>
      </c>
      <c r="C55" s="15" t="s">
        <v>446</v>
      </c>
      <c r="D55" s="15" t="s">
        <v>88</v>
      </c>
      <c r="E55" s="15">
        <v>2017</v>
      </c>
      <c r="F55" s="15" t="s">
        <v>82</v>
      </c>
      <c r="G55" s="15">
        <v>5</v>
      </c>
      <c r="H55" s="105">
        <v>2997</v>
      </c>
      <c r="I55" s="50">
        <f t="shared" si="0"/>
        <v>0</v>
      </c>
      <c r="J55" s="50">
        <f t="shared" si="1"/>
        <v>0</v>
      </c>
      <c r="K55" s="50">
        <f t="shared" si="2"/>
        <v>2997</v>
      </c>
      <c r="L55" s="15"/>
      <c r="M55" s="15"/>
      <c r="N55" s="15"/>
      <c r="O55" s="15"/>
      <c r="P55" s="15"/>
      <c r="Q55" s="15"/>
      <c r="R55" s="15"/>
      <c r="S55" s="15"/>
    </row>
    <row r="56" spans="2:19" x14ac:dyDescent="0.3">
      <c r="B56" s="53">
        <v>2019</v>
      </c>
      <c r="C56" s="15" t="s">
        <v>445</v>
      </c>
      <c r="D56" s="15" t="s">
        <v>444</v>
      </c>
      <c r="E56" s="15">
        <v>2017</v>
      </c>
      <c r="F56" s="15" t="s">
        <v>94</v>
      </c>
      <c r="G56" s="15">
        <v>3</v>
      </c>
      <c r="H56" s="105">
        <v>1018</v>
      </c>
      <c r="I56" s="50">
        <f t="shared" si="0"/>
        <v>1018</v>
      </c>
      <c r="J56" s="50">
        <f t="shared" si="1"/>
        <v>0</v>
      </c>
      <c r="K56" s="50">
        <f t="shared" si="2"/>
        <v>0</v>
      </c>
      <c r="L56" s="15"/>
      <c r="M56" s="15"/>
      <c r="N56" s="15"/>
      <c r="O56" s="15"/>
      <c r="P56" s="15"/>
      <c r="Q56" s="15"/>
      <c r="R56" s="15"/>
      <c r="S56" s="15"/>
    </row>
    <row r="57" spans="2:19" x14ac:dyDescent="0.3">
      <c r="B57" s="53">
        <v>2019</v>
      </c>
      <c r="C57" s="15" t="s">
        <v>443</v>
      </c>
      <c r="D57" s="15" t="s">
        <v>88</v>
      </c>
      <c r="E57" s="15">
        <v>2015</v>
      </c>
      <c r="F57" s="15" t="s">
        <v>101</v>
      </c>
      <c r="G57" s="15">
        <v>4</v>
      </c>
      <c r="H57" s="105">
        <v>10033</v>
      </c>
      <c r="I57" s="50">
        <f t="shared" si="0"/>
        <v>0</v>
      </c>
      <c r="J57" s="50">
        <f t="shared" si="1"/>
        <v>10033</v>
      </c>
      <c r="K57" s="50">
        <f t="shared" si="2"/>
        <v>0</v>
      </c>
      <c r="L57" s="15"/>
      <c r="M57" s="15"/>
      <c r="N57" s="15"/>
      <c r="O57" s="15"/>
      <c r="P57" s="15"/>
      <c r="Q57" s="15"/>
      <c r="R57" s="15"/>
      <c r="S57" s="15"/>
    </row>
    <row r="58" spans="2:19" x14ac:dyDescent="0.3">
      <c r="B58" s="53">
        <v>2019</v>
      </c>
      <c r="C58" s="15" t="s">
        <v>442</v>
      </c>
      <c r="D58" s="15" t="s">
        <v>441</v>
      </c>
      <c r="E58" s="15">
        <v>2017</v>
      </c>
      <c r="F58" s="15" t="s">
        <v>101</v>
      </c>
      <c r="G58" s="15">
        <v>3</v>
      </c>
      <c r="H58" s="105">
        <v>122</v>
      </c>
      <c r="I58" s="50">
        <f t="shared" si="0"/>
        <v>122</v>
      </c>
      <c r="J58" s="50">
        <f t="shared" si="1"/>
        <v>0</v>
      </c>
      <c r="K58" s="50">
        <f t="shared" si="2"/>
        <v>0</v>
      </c>
      <c r="L58" s="15"/>
      <c r="M58" s="15"/>
      <c r="N58" s="15"/>
      <c r="O58" s="15"/>
      <c r="P58" s="15"/>
      <c r="Q58" s="15"/>
      <c r="R58" s="15"/>
      <c r="S58" s="15"/>
    </row>
    <row r="59" spans="2:19" x14ac:dyDescent="0.3">
      <c r="B59" s="53">
        <v>2019</v>
      </c>
      <c r="C59" s="15" t="s">
        <v>440</v>
      </c>
      <c r="D59" s="15" t="s">
        <v>438</v>
      </c>
      <c r="E59" s="15">
        <v>2018</v>
      </c>
      <c r="F59" s="15" t="s">
        <v>94</v>
      </c>
      <c r="G59" s="15">
        <v>0</v>
      </c>
      <c r="H59" s="105">
        <v>4938</v>
      </c>
      <c r="I59" s="50">
        <f t="shared" si="0"/>
        <v>4938</v>
      </c>
      <c r="J59" s="50">
        <f t="shared" si="1"/>
        <v>0</v>
      </c>
      <c r="K59" s="50">
        <f t="shared" si="2"/>
        <v>0</v>
      </c>
      <c r="L59" s="15"/>
      <c r="M59" s="15"/>
      <c r="N59" s="15"/>
      <c r="O59" s="15"/>
      <c r="P59" s="15"/>
      <c r="Q59" s="15"/>
      <c r="R59" s="15"/>
      <c r="S59" s="15"/>
    </row>
    <row r="60" spans="2:19" x14ac:dyDescent="0.3">
      <c r="B60" s="53">
        <v>2019</v>
      </c>
      <c r="C60" s="15" t="s">
        <v>439</v>
      </c>
      <c r="D60" s="15" t="s">
        <v>438</v>
      </c>
      <c r="E60" s="15">
        <v>2015</v>
      </c>
      <c r="F60" s="15" t="s">
        <v>82</v>
      </c>
      <c r="G60" s="15">
        <v>3</v>
      </c>
      <c r="H60" s="105">
        <v>0</v>
      </c>
      <c r="I60" s="50">
        <f t="shared" si="0"/>
        <v>0</v>
      </c>
      <c r="J60" s="50">
        <f t="shared" si="1"/>
        <v>0</v>
      </c>
      <c r="K60" s="50">
        <f t="shared" si="2"/>
        <v>0</v>
      </c>
      <c r="L60" s="15"/>
      <c r="M60" s="15"/>
      <c r="N60" s="15"/>
      <c r="O60" s="15"/>
      <c r="P60" s="15"/>
      <c r="Q60" s="15"/>
      <c r="R60" s="15"/>
      <c r="S60" s="15"/>
    </row>
    <row r="61" spans="2:19" x14ac:dyDescent="0.3">
      <c r="B61" s="53">
        <v>2019</v>
      </c>
      <c r="C61" s="15" t="s">
        <v>437</v>
      </c>
      <c r="D61" s="15" t="s">
        <v>436</v>
      </c>
      <c r="E61" s="15">
        <v>2017</v>
      </c>
      <c r="F61" s="15" t="s">
        <v>117</v>
      </c>
      <c r="G61" s="15">
        <v>0</v>
      </c>
      <c r="H61" s="105">
        <v>140</v>
      </c>
      <c r="I61" s="50">
        <f t="shared" si="0"/>
        <v>140</v>
      </c>
      <c r="J61" s="50">
        <f t="shared" si="1"/>
        <v>0</v>
      </c>
      <c r="K61" s="50">
        <f t="shared" si="2"/>
        <v>0</v>
      </c>
      <c r="L61" s="15"/>
      <c r="M61" s="15"/>
      <c r="N61" s="15"/>
      <c r="O61" s="15"/>
      <c r="P61" s="15"/>
      <c r="Q61" s="15"/>
      <c r="R61" s="15"/>
      <c r="S61" s="15"/>
    </row>
    <row r="62" spans="2:19" x14ac:dyDescent="0.3">
      <c r="B62" s="53">
        <v>2019</v>
      </c>
      <c r="C62" s="15" t="s">
        <v>435</v>
      </c>
      <c r="D62" s="15" t="s">
        <v>434</v>
      </c>
      <c r="E62" s="15">
        <v>2016</v>
      </c>
      <c r="F62" s="15" t="s">
        <v>117</v>
      </c>
      <c r="G62" s="15">
        <v>4</v>
      </c>
      <c r="H62" s="105">
        <v>9906</v>
      </c>
      <c r="I62" s="50">
        <f t="shared" si="0"/>
        <v>0</v>
      </c>
      <c r="J62" s="50">
        <f t="shared" si="1"/>
        <v>9906</v>
      </c>
      <c r="K62" s="50">
        <f t="shared" si="2"/>
        <v>0</v>
      </c>
      <c r="L62" s="15"/>
      <c r="M62" s="15"/>
      <c r="N62" s="15"/>
      <c r="O62" s="15"/>
      <c r="P62" s="15"/>
      <c r="Q62" s="15"/>
      <c r="R62" s="15"/>
      <c r="S62" s="15"/>
    </row>
    <row r="63" spans="2:19" x14ac:dyDescent="0.3">
      <c r="B63" s="53">
        <v>2019</v>
      </c>
      <c r="C63" s="15" t="s">
        <v>433</v>
      </c>
      <c r="D63" s="15" t="s">
        <v>88</v>
      </c>
      <c r="E63" s="15">
        <v>2017</v>
      </c>
      <c r="F63" s="15" t="s">
        <v>101</v>
      </c>
      <c r="G63" s="15">
        <v>3</v>
      </c>
      <c r="H63" s="105">
        <v>862</v>
      </c>
      <c r="I63" s="50">
        <f t="shared" si="0"/>
        <v>862</v>
      </c>
      <c r="J63" s="50">
        <f t="shared" si="1"/>
        <v>0</v>
      </c>
      <c r="K63" s="50">
        <f t="shared" si="2"/>
        <v>0</v>
      </c>
      <c r="L63" s="15"/>
      <c r="M63" s="15"/>
      <c r="N63" s="15"/>
      <c r="O63" s="15"/>
      <c r="P63" s="15"/>
      <c r="Q63" s="15"/>
      <c r="R63" s="15"/>
      <c r="S63" s="15"/>
    </row>
    <row r="64" spans="2:19" x14ac:dyDescent="0.3">
      <c r="B64" s="53">
        <v>2019</v>
      </c>
      <c r="C64" s="15" t="s">
        <v>432</v>
      </c>
      <c r="D64" s="15" t="s">
        <v>88</v>
      </c>
      <c r="E64" s="15">
        <v>2013</v>
      </c>
      <c r="F64" s="15" t="s">
        <v>117</v>
      </c>
      <c r="G64" s="15">
        <v>4</v>
      </c>
      <c r="H64" s="105">
        <v>7443</v>
      </c>
      <c r="I64" s="50">
        <f t="shared" si="0"/>
        <v>0</v>
      </c>
      <c r="J64" s="50">
        <f t="shared" si="1"/>
        <v>7443</v>
      </c>
      <c r="K64" s="50">
        <f t="shared" si="2"/>
        <v>0</v>
      </c>
      <c r="L64" s="15"/>
      <c r="M64" s="15"/>
      <c r="N64" s="15"/>
      <c r="O64" s="15"/>
      <c r="P64" s="15"/>
      <c r="Q64" s="15"/>
      <c r="R64" s="15"/>
      <c r="S64" s="15"/>
    </row>
    <row r="65" spans="2:19" x14ac:dyDescent="0.3">
      <c r="B65" s="53">
        <v>2019</v>
      </c>
      <c r="C65" s="15" t="s">
        <v>431</v>
      </c>
      <c r="D65" s="15" t="s">
        <v>430</v>
      </c>
      <c r="E65" s="15">
        <v>2016</v>
      </c>
      <c r="F65" s="15" t="s">
        <v>77</v>
      </c>
      <c r="G65" s="15">
        <v>5</v>
      </c>
      <c r="H65" s="105">
        <v>178</v>
      </c>
      <c r="I65" s="50">
        <f t="shared" si="0"/>
        <v>0</v>
      </c>
      <c r="J65" s="50">
        <f t="shared" si="1"/>
        <v>0</v>
      </c>
      <c r="K65" s="50">
        <f t="shared" si="2"/>
        <v>178</v>
      </c>
      <c r="L65" s="15"/>
      <c r="M65" s="15"/>
      <c r="N65" s="15"/>
      <c r="O65" s="15"/>
      <c r="P65" s="15"/>
      <c r="Q65" s="15"/>
      <c r="R65" s="15"/>
      <c r="S65" s="15"/>
    </row>
    <row r="66" spans="2:19" x14ac:dyDescent="0.3">
      <c r="B66" s="53">
        <v>2019</v>
      </c>
      <c r="C66" s="15" t="s">
        <v>429</v>
      </c>
      <c r="D66" s="15" t="s">
        <v>88</v>
      </c>
      <c r="E66" s="15">
        <v>2019</v>
      </c>
      <c r="F66" s="15" t="s">
        <v>77</v>
      </c>
      <c r="G66" s="15">
        <v>5</v>
      </c>
      <c r="H66" s="105">
        <v>0</v>
      </c>
      <c r="I66" s="50">
        <f t="shared" si="0"/>
        <v>0</v>
      </c>
      <c r="J66" s="50">
        <f t="shared" si="1"/>
        <v>0</v>
      </c>
      <c r="K66" s="50">
        <f t="shared" si="2"/>
        <v>0</v>
      </c>
      <c r="L66" s="15"/>
      <c r="M66" s="15"/>
      <c r="N66" s="15"/>
      <c r="O66" s="15"/>
      <c r="P66" s="15"/>
      <c r="Q66" s="15"/>
      <c r="R66" s="15"/>
      <c r="S66" s="15"/>
    </row>
    <row r="67" spans="2:19" x14ac:dyDescent="0.3">
      <c r="B67" s="53">
        <v>2019</v>
      </c>
      <c r="C67" s="15" t="s">
        <v>428</v>
      </c>
      <c r="D67" s="15" t="s">
        <v>88</v>
      </c>
      <c r="E67" s="15">
        <v>2017</v>
      </c>
      <c r="F67" s="15" t="s">
        <v>94</v>
      </c>
      <c r="G67" s="15">
        <v>5</v>
      </c>
      <c r="H67" s="105">
        <v>7371</v>
      </c>
      <c r="I67" s="50">
        <f t="shared" si="0"/>
        <v>0</v>
      </c>
      <c r="J67" s="50">
        <f t="shared" si="1"/>
        <v>0</v>
      </c>
      <c r="K67" s="50">
        <f t="shared" si="2"/>
        <v>7371</v>
      </c>
      <c r="L67" s="15"/>
      <c r="M67" s="15"/>
      <c r="N67" s="15"/>
      <c r="O67" s="15"/>
      <c r="P67" s="15"/>
      <c r="Q67" s="15"/>
      <c r="R67" s="15"/>
      <c r="S67" s="15"/>
    </row>
    <row r="68" spans="2:19" x14ac:dyDescent="0.3">
      <c r="B68" s="53">
        <v>2019</v>
      </c>
      <c r="C68" s="15" t="s">
        <v>427</v>
      </c>
      <c r="D68" s="15" t="s">
        <v>88</v>
      </c>
      <c r="E68" s="15">
        <v>2019</v>
      </c>
      <c r="F68" s="15" t="s">
        <v>117</v>
      </c>
      <c r="G68" s="15">
        <v>5</v>
      </c>
      <c r="H68" s="105">
        <v>17485</v>
      </c>
      <c r="I68" s="50">
        <f t="shared" si="0"/>
        <v>0</v>
      </c>
      <c r="J68" s="50">
        <f t="shared" si="1"/>
        <v>0</v>
      </c>
      <c r="K68" s="50">
        <f t="shared" si="2"/>
        <v>17485</v>
      </c>
      <c r="L68" s="15"/>
      <c r="M68" s="15"/>
      <c r="N68" s="15"/>
      <c r="O68" s="15"/>
      <c r="P68" s="15"/>
      <c r="Q68" s="15"/>
      <c r="R68" s="15"/>
      <c r="S68" s="15"/>
    </row>
    <row r="69" spans="2:19" x14ac:dyDescent="0.3">
      <c r="B69" s="53">
        <v>2019</v>
      </c>
      <c r="C69" s="15" t="s">
        <v>426</v>
      </c>
      <c r="D69" s="15" t="s">
        <v>425</v>
      </c>
      <c r="E69" s="15">
        <v>2015</v>
      </c>
      <c r="F69" s="15" t="s">
        <v>99</v>
      </c>
      <c r="G69" s="15">
        <v>5</v>
      </c>
      <c r="H69" s="105">
        <v>133</v>
      </c>
      <c r="I69" s="50">
        <f t="shared" ref="I69:I132" si="3">IF(G69&lt;4,H69,0)</f>
        <v>0</v>
      </c>
      <c r="J69" s="50">
        <f t="shared" ref="J69:J132" si="4">IF(G69=4,H69,0)</f>
        <v>0</v>
      </c>
      <c r="K69" s="50">
        <f t="shared" ref="K69:K132" si="5">IF(G69=5,H69,0)</f>
        <v>133</v>
      </c>
      <c r="L69" s="15"/>
      <c r="M69" s="15"/>
      <c r="N69" s="15"/>
      <c r="O69" s="15"/>
      <c r="P69" s="15"/>
      <c r="Q69" s="15"/>
      <c r="R69" s="15"/>
      <c r="S69" s="15"/>
    </row>
    <row r="70" spans="2:19" x14ac:dyDescent="0.3">
      <c r="B70" s="53">
        <v>2019</v>
      </c>
      <c r="C70" s="15" t="s">
        <v>424</v>
      </c>
      <c r="D70" s="15" t="s">
        <v>88</v>
      </c>
      <c r="E70" s="15">
        <v>2017</v>
      </c>
      <c r="F70" s="15" t="s">
        <v>101</v>
      </c>
      <c r="G70" s="15">
        <v>3</v>
      </c>
      <c r="H70" s="105">
        <v>862</v>
      </c>
      <c r="I70" s="50">
        <f t="shared" si="3"/>
        <v>862</v>
      </c>
      <c r="J70" s="50">
        <f t="shared" si="4"/>
        <v>0</v>
      </c>
      <c r="K70" s="50">
        <f t="shared" si="5"/>
        <v>0</v>
      </c>
      <c r="L70" s="15"/>
      <c r="M70" s="15"/>
      <c r="N70" s="15"/>
      <c r="O70" s="15"/>
      <c r="P70" s="15"/>
      <c r="Q70" s="15"/>
      <c r="R70" s="15"/>
      <c r="S70" s="15"/>
    </row>
    <row r="71" spans="2:19" x14ac:dyDescent="0.3">
      <c r="B71" s="53">
        <v>2019</v>
      </c>
      <c r="C71" s="15" t="s">
        <v>423</v>
      </c>
      <c r="D71" s="15" t="s">
        <v>422</v>
      </c>
      <c r="E71" s="15">
        <v>2017</v>
      </c>
      <c r="F71" s="15" t="s">
        <v>94</v>
      </c>
      <c r="G71" s="15">
        <v>3</v>
      </c>
      <c r="H71" s="105">
        <v>4711</v>
      </c>
      <c r="I71" s="50">
        <f t="shared" si="3"/>
        <v>4711</v>
      </c>
      <c r="J71" s="50">
        <f t="shared" si="4"/>
        <v>0</v>
      </c>
      <c r="K71" s="50">
        <f t="shared" si="5"/>
        <v>0</v>
      </c>
      <c r="L71" s="15"/>
      <c r="M71" s="15"/>
      <c r="N71" s="15"/>
      <c r="O71" s="15"/>
      <c r="P71" s="15"/>
      <c r="Q71" s="15"/>
      <c r="R71" s="15"/>
      <c r="S71" s="15"/>
    </row>
    <row r="72" spans="2:19" x14ac:dyDescent="0.3">
      <c r="B72" s="53">
        <v>2019</v>
      </c>
      <c r="C72" s="15" t="s">
        <v>421</v>
      </c>
      <c r="D72" s="15" t="s">
        <v>420</v>
      </c>
      <c r="E72" s="15">
        <v>2019</v>
      </c>
      <c r="F72" s="15" t="s">
        <v>82</v>
      </c>
      <c r="G72" s="15">
        <v>5</v>
      </c>
      <c r="H72" s="105">
        <v>15548</v>
      </c>
      <c r="I72" s="50">
        <f t="shared" si="3"/>
        <v>0</v>
      </c>
      <c r="J72" s="50">
        <f t="shared" si="4"/>
        <v>0</v>
      </c>
      <c r="K72" s="50">
        <f t="shared" si="5"/>
        <v>15548</v>
      </c>
      <c r="L72" s="15"/>
      <c r="M72" s="15"/>
      <c r="N72" s="15"/>
      <c r="O72" s="15"/>
      <c r="P72" s="15"/>
      <c r="Q72" s="15"/>
      <c r="R72" s="15"/>
      <c r="S72" s="15"/>
    </row>
    <row r="73" spans="2:19" x14ac:dyDescent="0.3">
      <c r="B73" s="53">
        <v>2019</v>
      </c>
      <c r="C73" s="15" t="s">
        <v>419</v>
      </c>
      <c r="D73" s="15" t="s">
        <v>88</v>
      </c>
      <c r="E73" s="15">
        <v>2014</v>
      </c>
      <c r="F73" s="15" t="s">
        <v>90</v>
      </c>
      <c r="G73" s="15">
        <v>5</v>
      </c>
      <c r="H73" s="105">
        <v>1992</v>
      </c>
      <c r="I73" s="50">
        <f t="shared" si="3"/>
        <v>0</v>
      </c>
      <c r="J73" s="50">
        <f t="shared" si="4"/>
        <v>0</v>
      </c>
      <c r="K73" s="50">
        <f t="shared" si="5"/>
        <v>1992</v>
      </c>
      <c r="L73" s="15"/>
      <c r="M73" s="15"/>
      <c r="N73" s="15"/>
      <c r="O73" s="15"/>
      <c r="P73" s="15"/>
      <c r="Q73" s="15"/>
      <c r="R73" s="15"/>
      <c r="S73" s="15"/>
    </row>
    <row r="74" spans="2:19" x14ac:dyDescent="0.3">
      <c r="B74" s="53">
        <v>2019</v>
      </c>
      <c r="C74" s="15" t="s">
        <v>419</v>
      </c>
      <c r="D74" s="15" t="s">
        <v>418</v>
      </c>
      <c r="E74" s="15">
        <v>2019</v>
      </c>
      <c r="F74" s="15" t="s">
        <v>90</v>
      </c>
      <c r="G74" s="15">
        <v>5</v>
      </c>
      <c r="H74" s="105">
        <v>0</v>
      </c>
      <c r="I74" s="50">
        <f t="shared" si="3"/>
        <v>0</v>
      </c>
      <c r="J74" s="50">
        <f t="shared" si="4"/>
        <v>0</v>
      </c>
      <c r="K74" s="50">
        <f t="shared" si="5"/>
        <v>0</v>
      </c>
      <c r="L74" s="15"/>
      <c r="M74" s="15"/>
      <c r="N74" s="15"/>
      <c r="O74" s="15"/>
      <c r="P74" s="15"/>
      <c r="Q74" s="15"/>
      <c r="R74" s="15"/>
      <c r="S74" s="15"/>
    </row>
    <row r="75" spans="2:19" x14ac:dyDescent="0.3">
      <c r="B75" s="53">
        <v>2019</v>
      </c>
      <c r="C75" s="15" t="s">
        <v>417</v>
      </c>
      <c r="D75" s="15" t="s">
        <v>88</v>
      </c>
      <c r="E75" s="15">
        <v>2017</v>
      </c>
      <c r="F75" s="15" t="s">
        <v>307</v>
      </c>
      <c r="G75" s="15">
        <v>3</v>
      </c>
      <c r="H75" s="105">
        <v>548</v>
      </c>
      <c r="I75" s="50">
        <f t="shared" si="3"/>
        <v>548</v>
      </c>
      <c r="J75" s="50">
        <f t="shared" si="4"/>
        <v>0</v>
      </c>
      <c r="K75" s="50">
        <f t="shared" si="5"/>
        <v>0</v>
      </c>
      <c r="L75" s="15"/>
      <c r="M75" s="15"/>
      <c r="N75" s="15"/>
      <c r="O75" s="15"/>
      <c r="P75" s="15"/>
      <c r="Q75" s="15"/>
      <c r="R75" s="15"/>
      <c r="S75" s="15"/>
    </row>
    <row r="76" spans="2:19" x14ac:dyDescent="0.3">
      <c r="B76" s="53">
        <v>2019</v>
      </c>
      <c r="C76" s="15" t="s">
        <v>416</v>
      </c>
      <c r="D76" s="15" t="s">
        <v>88</v>
      </c>
      <c r="E76" s="15">
        <v>2019</v>
      </c>
      <c r="F76" s="15" t="s">
        <v>94</v>
      </c>
      <c r="G76" s="15">
        <v>5</v>
      </c>
      <c r="H76" s="105">
        <v>0</v>
      </c>
      <c r="I76" s="50">
        <f t="shared" si="3"/>
        <v>0</v>
      </c>
      <c r="J76" s="50">
        <f t="shared" si="4"/>
        <v>0</v>
      </c>
      <c r="K76" s="50">
        <f t="shared" si="5"/>
        <v>0</v>
      </c>
      <c r="L76" s="15"/>
      <c r="M76" s="15"/>
      <c r="N76" s="15"/>
      <c r="O76" s="15"/>
      <c r="P76" s="15"/>
      <c r="Q76" s="15"/>
      <c r="R76" s="15"/>
      <c r="S76" s="15"/>
    </row>
    <row r="77" spans="2:19" x14ac:dyDescent="0.3">
      <c r="B77" s="53">
        <v>2019</v>
      </c>
      <c r="C77" s="15" t="s">
        <v>415</v>
      </c>
      <c r="D77" s="15" t="s">
        <v>88</v>
      </c>
      <c r="E77" s="15">
        <v>2015</v>
      </c>
      <c r="F77" s="15" t="s">
        <v>99</v>
      </c>
      <c r="G77" s="15">
        <v>5</v>
      </c>
      <c r="H77" s="105">
        <v>676</v>
      </c>
      <c r="I77" s="50">
        <f t="shared" si="3"/>
        <v>0</v>
      </c>
      <c r="J77" s="50">
        <f t="shared" si="4"/>
        <v>0</v>
      </c>
      <c r="K77" s="50">
        <f t="shared" si="5"/>
        <v>676</v>
      </c>
      <c r="L77" s="15"/>
      <c r="M77" s="15"/>
      <c r="N77" s="15"/>
      <c r="O77" s="15"/>
      <c r="P77" s="15"/>
      <c r="Q77" s="15"/>
      <c r="R77" s="15"/>
      <c r="S77" s="15"/>
    </row>
    <row r="78" spans="2:19" x14ac:dyDescent="0.3">
      <c r="B78" s="53">
        <v>2019</v>
      </c>
      <c r="C78" s="15" t="s">
        <v>414</v>
      </c>
      <c r="D78" s="15" t="s">
        <v>413</v>
      </c>
      <c r="E78" s="15">
        <v>2018</v>
      </c>
      <c r="F78" s="15" t="s">
        <v>101</v>
      </c>
      <c r="G78" s="15">
        <v>4</v>
      </c>
      <c r="H78" s="105">
        <v>758</v>
      </c>
      <c r="I78" s="50">
        <f t="shared" si="3"/>
        <v>0</v>
      </c>
      <c r="J78" s="50">
        <f t="shared" si="4"/>
        <v>758</v>
      </c>
      <c r="K78" s="50">
        <f t="shared" si="5"/>
        <v>0</v>
      </c>
      <c r="L78" s="15"/>
      <c r="M78" s="15"/>
      <c r="N78" s="15"/>
      <c r="O78" s="15"/>
      <c r="P78" s="15"/>
      <c r="Q78" s="15"/>
      <c r="R78" s="15"/>
      <c r="S78" s="15"/>
    </row>
    <row r="79" spans="2:19" x14ac:dyDescent="0.3">
      <c r="B79" s="53">
        <v>2019</v>
      </c>
      <c r="C79" s="15" t="s">
        <v>412</v>
      </c>
      <c r="D79" s="15" t="s">
        <v>411</v>
      </c>
      <c r="E79" s="15">
        <v>2014</v>
      </c>
      <c r="F79" s="15" t="s">
        <v>94</v>
      </c>
      <c r="G79" s="15">
        <v>4</v>
      </c>
      <c r="H79" s="105">
        <v>3</v>
      </c>
      <c r="I79" s="50">
        <f t="shared" si="3"/>
        <v>0</v>
      </c>
      <c r="J79" s="50">
        <f t="shared" si="4"/>
        <v>3</v>
      </c>
      <c r="K79" s="50">
        <f t="shared" si="5"/>
        <v>0</v>
      </c>
      <c r="L79" s="15"/>
      <c r="M79" s="15"/>
      <c r="N79" s="15"/>
      <c r="O79" s="15"/>
      <c r="P79" s="15"/>
      <c r="Q79" s="15"/>
      <c r="R79" s="15"/>
      <c r="S79" s="15"/>
    </row>
    <row r="80" spans="2:19" x14ac:dyDescent="0.3">
      <c r="B80" s="53">
        <v>2019</v>
      </c>
      <c r="C80" s="15" t="s">
        <v>410</v>
      </c>
      <c r="D80" s="15" t="s">
        <v>409</v>
      </c>
      <c r="E80" s="15">
        <v>2021</v>
      </c>
      <c r="F80" s="15" t="s">
        <v>85</v>
      </c>
      <c r="G80" s="15">
        <v>5</v>
      </c>
      <c r="H80" s="105">
        <v>0</v>
      </c>
      <c r="I80" s="50">
        <f t="shared" si="3"/>
        <v>0</v>
      </c>
      <c r="J80" s="50">
        <f t="shared" si="4"/>
        <v>0</v>
      </c>
      <c r="K80" s="50">
        <f t="shared" si="5"/>
        <v>0</v>
      </c>
      <c r="L80" s="15"/>
      <c r="M80" s="15"/>
      <c r="N80" s="15"/>
      <c r="O80" s="15"/>
      <c r="P80" s="15"/>
      <c r="Q80" s="15"/>
      <c r="R80" s="15"/>
      <c r="S80" s="15"/>
    </row>
    <row r="81" spans="2:19" x14ac:dyDescent="0.3">
      <c r="B81" s="53">
        <v>2019</v>
      </c>
      <c r="C81" s="15" t="s">
        <v>408</v>
      </c>
      <c r="D81" s="15" t="s">
        <v>407</v>
      </c>
      <c r="E81" s="15">
        <v>2021</v>
      </c>
      <c r="F81" s="15" t="s">
        <v>77</v>
      </c>
      <c r="G81" s="15">
        <v>5</v>
      </c>
      <c r="H81" s="105">
        <v>0</v>
      </c>
      <c r="I81" s="50">
        <f t="shared" si="3"/>
        <v>0</v>
      </c>
      <c r="J81" s="50">
        <f t="shared" si="4"/>
        <v>0</v>
      </c>
      <c r="K81" s="50">
        <f t="shared" si="5"/>
        <v>0</v>
      </c>
      <c r="L81" s="15"/>
      <c r="M81" s="15"/>
      <c r="N81" s="15"/>
      <c r="O81" s="15"/>
      <c r="P81" s="15"/>
      <c r="Q81" s="15"/>
      <c r="R81" s="15"/>
      <c r="S81" s="15"/>
    </row>
    <row r="82" spans="2:19" x14ac:dyDescent="0.3">
      <c r="B82" s="53">
        <v>2019</v>
      </c>
      <c r="C82" s="15" t="s">
        <v>406</v>
      </c>
      <c r="D82" s="15" t="s">
        <v>88</v>
      </c>
      <c r="E82" s="15">
        <v>2017</v>
      </c>
      <c r="F82" s="15" t="s">
        <v>117</v>
      </c>
      <c r="G82" s="15">
        <v>5</v>
      </c>
      <c r="H82" s="105">
        <v>3187</v>
      </c>
      <c r="I82" s="50">
        <f t="shared" si="3"/>
        <v>0</v>
      </c>
      <c r="J82" s="50">
        <f t="shared" si="4"/>
        <v>0</v>
      </c>
      <c r="K82" s="50">
        <f t="shared" si="5"/>
        <v>3187</v>
      </c>
      <c r="L82" s="15"/>
      <c r="M82" s="15"/>
      <c r="N82" s="15"/>
      <c r="O82" s="15"/>
      <c r="P82" s="15"/>
      <c r="Q82" s="15"/>
      <c r="R82" s="15"/>
      <c r="S82" s="15"/>
    </row>
    <row r="83" spans="2:19" x14ac:dyDescent="0.3">
      <c r="B83" s="53">
        <v>2019</v>
      </c>
      <c r="C83" s="15" t="s">
        <v>405</v>
      </c>
      <c r="D83" s="15" t="s">
        <v>88</v>
      </c>
      <c r="E83" s="15">
        <v>2019</v>
      </c>
      <c r="F83" s="15" t="s">
        <v>77</v>
      </c>
      <c r="G83" s="15">
        <v>5</v>
      </c>
      <c r="H83" s="105">
        <v>2573</v>
      </c>
      <c r="I83" s="50">
        <f t="shared" si="3"/>
        <v>0</v>
      </c>
      <c r="J83" s="50">
        <f t="shared" si="4"/>
        <v>0</v>
      </c>
      <c r="K83" s="50">
        <f t="shared" si="5"/>
        <v>2573</v>
      </c>
      <c r="L83" s="15"/>
      <c r="M83" s="15"/>
      <c r="N83" s="15"/>
      <c r="O83" s="15"/>
      <c r="P83" s="15"/>
      <c r="Q83" s="15"/>
      <c r="R83" s="15"/>
      <c r="S83" s="15"/>
    </row>
    <row r="84" spans="2:19" x14ac:dyDescent="0.3">
      <c r="B84" s="53">
        <v>2019</v>
      </c>
      <c r="C84" s="15" t="s">
        <v>404</v>
      </c>
      <c r="D84" s="15" t="s">
        <v>88</v>
      </c>
      <c r="E84" s="15">
        <v>2020</v>
      </c>
      <c r="F84" s="15" t="s">
        <v>117</v>
      </c>
      <c r="G84" s="15">
        <v>4</v>
      </c>
      <c r="H84" s="105">
        <v>0</v>
      </c>
      <c r="I84" s="50">
        <f t="shared" si="3"/>
        <v>0</v>
      </c>
      <c r="J84" s="50">
        <f t="shared" si="4"/>
        <v>0</v>
      </c>
      <c r="K84" s="50">
        <f t="shared" si="5"/>
        <v>0</v>
      </c>
      <c r="L84" s="15"/>
      <c r="M84" s="15"/>
      <c r="N84" s="15"/>
      <c r="O84" s="15"/>
      <c r="P84" s="15"/>
      <c r="Q84" s="15"/>
      <c r="R84" s="15"/>
      <c r="S84" s="15"/>
    </row>
    <row r="85" spans="2:19" x14ac:dyDescent="0.3">
      <c r="B85" s="53">
        <v>2019</v>
      </c>
      <c r="C85" s="15" t="s">
        <v>403</v>
      </c>
      <c r="D85" s="15" t="s">
        <v>402</v>
      </c>
      <c r="E85" s="15">
        <v>2015</v>
      </c>
      <c r="F85" s="15" t="s">
        <v>117</v>
      </c>
      <c r="G85" s="15">
        <v>5</v>
      </c>
      <c r="H85" s="105">
        <v>1360</v>
      </c>
      <c r="I85" s="50">
        <f t="shared" si="3"/>
        <v>0</v>
      </c>
      <c r="J85" s="50">
        <f t="shared" si="4"/>
        <v>0</v>
      </c>
      <c r="K85" s="50">
        <f t="shared" si="5"/>
        <v>1360</v>
      </c>
      <c r="L85" s="15"/>
      <c r="M85" s="15"/>
      <c r="N85" s="15"/>
      <c r="O85" s="15"/>
      <c r="P85" s="15"/>
      <c r="Q85" s="15"/>
      <c r="R85" s="15"/>
      <c r="S85" s="15"/>
    </row>
    <row r="86" spans="2:19" x14ac:dyDescent="0.3">
      <c r="B86" s="53">
        <v>2019</v>
      </c>
      <c r="C86" s="15" t="s">
        <v>400</v>
      </c>
      <c r="D86" s="15" t="s">
        <v>401</v>
      </c>
      <c r="E86" s="15">
        <v>2015</v>
      </c>
      <c r="F86" s="15" t="s">
        <v>94</v>
      </c>
      <c r="G86" s="15">
        <v>5</v>
      </c>
      <c r="H86" s="105">
        <v>726</v>
      </c>
      <c r="I86" s="50">
        <f t="shared" si="3"/>
        <v>0</v>
      </c>
      <c r="J86" s="50">
        <f t="shared" si="4"/>
        <v>0</v>
      </c>
      <c r="K86" s="50">
        <f t="shared" si="5"/>
        <v>726</v>
      </c>
      <c r="L86" s="15"/>
      <c r="M86" s="15"/>
      <c r="N86" s="15"/>
      <c r="O86" s="15"/>
      <c r="P86" s="15"/>
      <c r="Q86" s="15"/>
      <c r="R86" s="15"/>
      <c r="S86" s="15"/>
    </row>
    <row r="87" spans="2:19" x14ac:dyDescent="0.3">
      <c r="B87" s="53">
        <v>2019</v>
      </c>
      <c r="C87" s="15" t="s">
        <v>400</v>
      </c>
      <c r="D87" s="15" t="s">
        <v>399</v>
      </c>
      <c r="E87" s="15">
        <v>2020</v>
      </c>
      <c r="F87" s="15" t="s">
        <v>117</v>
      </c>
      <c r="G87" s="15">
        <v>5</v>
      </c>
      <c r="H87" s="105">
        <v>0</v>
      </c>
      <c r="I87" s="50">
        <f t="shared" si="3"/>
        <v>0</v>
      </c>
      <c r="J87" s="50">
        <f t="shared" si="4"/>
        <v>0</v>
      </c>
      <c r="K87" s="50">
        <f t="shared" si="5"/>
        <v>0</v>
      </c>
      <c r="L87" s="15"/>
      <c r="M87" s="15"/>
      <c r="N87" s="15"/>
      <c r="O87" s="15"/>
      <c r="P87" s="15"/>
      <c r="Q87" s="15"/>
      <c r="R87" s="15"/>
      <c r="S87" s="15"/>
    </row>
    <row r="88" spans="2:19" x14ac:dyDescent="0.3">
      <c r="B88" s="53">
        <v>2019</v>
      </c>
      <c r="C88" s="15" t="s">
        <v>398</v>
      </c>
      <c r="D88" s="15" t="s">
        <v>88</v>
      </c>
      <c r="E88" s="15">
        <v>2014</v>
      </c>
      <c r="F88" s="15" t="s">
        <v>94</v>
      </c>
      <c r="G88" s="15">
        <v>4</v>
      </c>
      <c r="H88" s="105">
        <v>4332</v>
      </c>
      <c r="I88" s="50">
        <f t="shared" si="3"/>
        <v>0</v>
      </c>
      <c r="J88" s="50">
        <f t="shared" si="4"/>
        <v>4332</v>
      </c>
      <c r="K88" s="50">
        <f t="shared" si="5"/>
        <v>0</v>
      </c>
      <c r="L88" s="15"/>
      <c r="M88" s="15"/>
      <c r="N88" s="15"/>
      <c r="O88" s="15"/>
      <c r="P88" s="15"/>
      <c r="Q88" s="15"/>
      <c r="R88" s="15"/>
      <c r="S88" s="15"/>
    </row>
    <row r="89" spans="2:19" x14ac:dyDescent="0.3">
      <c r="B89" s="53">
        <v>2019</v>
      </c>
      <c r="C89" s="15" t="s">
        <v>398</v>
      </c>
      <c r="D89" s="15" t="s">
        <v>397</v>
      </c>
      <c r="E89" s="15">
        <v>2020</v>
      </c>
      <c r="F89" s="15" t="s">
        <v>94</v>
      </c>
      <c r="G89" s="15">
        <v>3</v>
      </c>
      <c r="H89" s="105">
        <v>0</v>
      </c>
      <c r="I89" s="50">
        <f t="shared" si="3"/>
        <v>0</v>
      </c>
      <c r="J89" s="50">
        <f t="shared" si="4"/>
        <v>0</v>
      </c>
      <c r="K89" s="50">
        <f t="shared" si="5"/>
        <v>0</v>
      </c>
      <c r="L89" s="15"/>
      <c r="M89" s="15"/>
      <c r="N89" s="15"/>
      <c r="O89" s="15"/>
      <c r="P89" s="15"/>
      <c r="Q89" s="15"/>
      <c r="R89" s="15"/>
      <c r="S89" s="15"/>
    </row>
    <row r="90" spans="2:19" x14ac:dyDescent="0.3">
      <c r="B90" s="53">
        <v>2019</v>
      </c>
      <c r="C90" s="15" t="s">
        <v>396</v>
      </c>
      <c r="D90" s="15" t="s">
        <v>395</v>
      </c>
      <c r="E90" s="15">
        <v>2015</v>
      </c>
      <c r="F90" s="15" t="s">
        <v>94</v>
      </c>
      <c r="G90" s="15">
        <v>4</v>
      </c>
      <c r="H90" s="105">
        <v>10714</v>
      </c>
      <c r="I90" s="50">
        <f t="shared" si="3"/>
        <v>0</v>
      </c>
      <c r="J90" s="50">
        <f t="shared" si="4"/>
        <v>10714</v>
      </c>
      <c r="K90" s="50">
        <f t="shared" si="5"/>
        <v>0</v>
      </c>
      <c r="L90" s="15"/>
      <c r="M90" s="15"/>
      <c r="N90" s="15"/>
      <c r="O90" s="15"/>
      <c r="P90" s="15"/>
      <c r="Q90" s="15"/>
      <c r="R90" s="15"/>
      <c r="S90" s="15"/>
    </row>
    <row r="91" spans="2:19" x14ac:dyDescent="0.3">
      <c r="B91" s="53">
        <v>2019</v>
      </c>
      <c r="C91" s="15" t="s">
        <v>394</v>
      </c>
      <c r="D91" s="15" t="s">
        <v>88</v>
      </c>
      <c r="E91" s="15">
        <v>2017</v>
      </c>
      <c r="F91" s="15" t="s">
        <v>117</v>
      </c>
      <c r="G91" s="15">
        <v>5</v>
      </c>
      <c r="H91" s="105">
        <v>8939</v>
      </c>
      <c r="I91" s="50">
        <f t="shared" si="3"/>
        <v>0</v>
      </c>
      <c r="J91" s="50">
        <f t="shared" si="4"/>
        <v>0</v>
      </c>
      <c r="K91" s="50">
        <f t="shared" si="5"/>
        <v>8939</v>
      </c>
      <c r="L91" s="15"/>
      <c r="M91" s="15"/>
      <c r="N91" s="15"/>
      <c r="O91" s="15"/>
      <c r="P91" s="15"/>
      <c r="Q91" s="15"/>
      <c r="R91" s="15"/>
      <c r="S91" s="15"/>
    </row>
    <row r="92" spans="2:19" x14ac:dyDescent="0.3">
      <c r="B92" s="53">
        <v>2019</v>
      </c>
      <c r="C92" s="15" t="s">
        <v>393</v>
      </c>
      <c r="D92" s="15" t="s">
        <v>88</v>
      </c>
      <c r="E92" s="15">
        <v>2016</v>
      </c>
      <c r="F92" s="15" t="s">
        <v>117</v>
      </c>
      <c r="G92" s="15">
        <v>5</v>
      </c>
      <c r="H92" s="105">
        <v>5055</v>
      </c>
      <c r="I92" s="50">
        <f t="shared" si="3"/>
        <v>0</v>
      </c>
      <c r="J92" s="50">
        <f t="shared" si="4"/>
        <v>0</v>
      </c>
      <c r="K92" s="50">
        <f t="shared" si="5"/>
        <v>5055</v>
      </c>
      <c r="L92" s="15"/>
      <c r="M92" s="15"/>
      <c r="N92" s="15"/>
      <c r="O92" s="15"/>
      <c r="P92" s="15"/>
      <c r="Q92" s="15"/>
      <c r="R92" s="15"/>
      <c r="S92" s="15"/>
    </row>
    <row r="93" spans="2:19" x14ac:dyDescent="0.3">
      <c r="B93" s="53">
        <v>2019</v>
      </c>
      <c r="C93" s="15" t="s">
        <v>392</v>
      </c>
      <c r="D93" s="15" t="s">
        <v>391</v>
      </c>
      <c r="E93" s="15">
        <v>2017</v>
      </c>
      <c r="F93" s="15" t="s">
        <v>82</v>
      </c>
      <c r="G93" s="15">
        <v>5</v>
      </c>
      <c r="H93" s="105">
        <v>14426</v>
      </c>
      <c r="I93" s="50">
        <f t="shared" si="3"/>
        <v>0</v>
      </c>
      <c r="J93" s="50">
        <f t="shared" si="4"/>
        <v>0</v>
      </c>
      <c r="K93" s="50">
        <f t="shared" si="5"/>
        <v>14426</v>
      </c>
      <c r="L93" s="15"/>
      <c r="M93" s="15"/>
      <c r="N93" s="15"/>
      <c r="O93" s="15"/>
      <c r="P93" s="15"/>
      <c r="Q93" s="15"/>
      <c r="R93" s="15"/>
      <c r="S93" s="15"/>
    </row>
    <row r="94" spans="2:19" x14ac:dyDescent="0.3">
      <c r="B94" s="53">
        <v>2019</v>
      </c>
      <c r="C94" s="15" t="s">
        <v>390</v>
      </c>
      <c r="D94" s="15" t="s">
        <v>389</v>
      </c>
      <c r="E94" s="15">
        <v>2018</v>
      </c>
      <c r="F94" s="15" t="s">
        <v>77</v>
      </c>
      <c r="G94" s="15">
        <v>5</v>
      </c>
      <c r="H94" s="105">
        <v>0</v>
      </c>
      <c r="I94" s="50">
        <f t="shared" si="3"/>
        <v>0</v>
      </c>
      <c r="J94" s="50">
        <f t="shared" si="4"/>
        <v>0</v>
      </c>
      <c r="K94" s="50">
        <f t="shared" si="5"/>
        <v>0</v>
      </c>
      <c r="L94" s="15"/>
      <c r="M94" s="15"/>
      <c r="N94" s="15"/>
      <c r="O94" s="15"/>
      <c r="P94" s="15"/>
      <c r="Q94" s="15"/>
      <c r="R94" s="15"/>
      <c r="S94" s="15"/>
    </row>
    <row r="95" spans="2:19" x14ac:dyDescent="0.3">
      <c r="B95" s="53">
        <v>2019</v>
      </c>
      <c r="C95" s="15" t="s">
        <v>388</v>
      </c>
      <c r="D95" s="15" t="s">
        <v>387</v>
      </c>
      <c r="E95" s="15">
        <v>2018</v>
      </c>
      <c r="F95" s="15" t="s">
        <v>77</v>
      </c>
      <c r="G95" s="15">
        <v>5</v>
      </c>
      <c r="H95" s="105">
        <v>1057</v>
      </c>
      <c r="I95" s="50">
        <f t="shared" si="3"/>
        <v>0</v>
      </c>
      <c r="J95" s="50">
        <f t="shared" si="4"/>
        <v>0</v>
      </c>
      <c r="K95" s="50">
        <f t="shared" si="5"/>
        <v>1057</v>
      </c>
      <c r="L95" s="15"/>
      <c r="M95" s="15"/>
      <c r="N95" s="15"/>
      <c r="O95" s="15"/>
      <c r="P95" s="15"/>
      <c r="Q95" s="15"/>
      <c r="R95" s="15"/>
      <c r="S95" s="15"/>
    </row>
    <row r="96" spans="2:19" x14ac:dyDescent="0.3">
      <c r="B96" s="53">
        <v>2019</v>
      </c>
      <c r="C96" s="15" t="s">
        <v>386</v>
      </c>
      <c r="D96" s="15" t="s">
        <v>385</v>
      </c>
      <c r="E96" s="15">
        <v>2015</v>
      </c>
      <c r="F96" s="15" t="s">
        <v>82</v>
      </c>
      <c r="G96" s="15">
        <v>5</v>
      </c>
      <c r="H96" s="105">
        <v>18126</v>
      </c>
      <c r="I96" s="50">
        <f t="shared" si="3"/>
        <v>0</v>
      </c>
      <c r="J96" s="50">
        <f t="shared" si="4"/>
        <v>0</v>
      </c>
      <c r="K96" s="50">
        <f t="shared" si="5"/>
        <v>18126</v>
      </c>
      <c r="L96" s="15"/>
      <c r="M96" s="15"/>
      <c r="N96" s="15"/>
      <c r="O96" s="15"/>
      <c r="P96" s="15"/>
      <c r="Q96" s="15"/>
      <c r="R96" s="15"/>
      <c r="S96" s="15"/>
    </row>
    <row r="97" spans="2:19" x14ac:dyDescent="0.3">
      <c r="B97" s="53">
        <v>2019</v>
      </c>
      <c r="C97" s="15" t="s">
        <v>384</v>
      </c>
      <c r="D97" s="15" t="s">
        <v>383</v>
      </c>
      <c r="E97" s="15">
        <v>2015</v>
      </c>
      <c r="F97" s="15" t="s">
        <v>117</v>
      </c>
      <c r="G97" s="15">
        <v>5</v>
      </c>
      <c r="H97" s="105">
        <v>1076</v>
      </c>
      <c r="I97" s="50">
        <f t="shared" si="3"/>
        <v>0</v>
      </c>
      <c r="J97" s="50">
        <f t="shared" si="4"/>
        <v>0</v>
      </c>
      <c r="K97" s="50">
        <f t="shared" si="5"/>
        <v>1076</v>
      </c>
      <c r="L97" s="15"/>
      <c r="M97" s="15"/>
      <c r="N97" s="15"/>
      <c r="O97" s="15"/>
      <c r="P97" s="15"/>
      <c r="Q97" s="15"/>
      <c r="R97" s="15"/>
      <c r="S97" s="15"/>
    </row>
    <row r="98" spans="2:19" x14ac:dyDescent="0.3">
      <c r="B98" s="53">
        <v>2019</v>
      </c>
      <c r="C98" s="15" t="s">
        <v>382</v>
      </c>
      <c r="D98" s="15" t="s">
        <v>88</v>
      </c>
      <c r="E98" s="15">
        <v>2013</v>
      </c>
      <c r="F98" s="15" t="s">
        <v>85</v>
      </c>
      <c r="G98" s="15">
        <v>5</v>
      </c>
      <c r="H98" s="105">
        <v>317</v>
      </c>
      <c r="I98" s="50">
        <f t="shared" si="3"/>
        <v>0</v>
      </c>
      <c r="J98" s="50">
        <f t="shared" si="4"/>
        <v>0</v>
      </c>
      <c r="K98" s="50">
        <f t="shared" si="5"/>
        <v>317</v>
      </c>
      <c r="L98" s="15"/>
      <c r="M98" s="15"/>
      <c r="N98" s="15"/>
      <c r="O98" s="15"/>
      <c r="P98" s="15"/>
      <c r="Q98" s="15"/>
      <c r="R98" s="15"/>
      <c r="S98" s="15"/>
    </row>
    <row r="99" spans="2:19" x14ac:dyDescent="0.3">
      <c r="B99" s="53">
        <v>2019</v>
      </c>
      <c r="C99" s="15" t="s">
        <v>381</v>
      </c>
      <c r="D99" s="15" t="s">
        <v>380</v>
      </c>
      <c r="E99" s="15">
        <v>2020</v>
      </c>
      <c r="F99" s="15" t="s">
        <v>137</v>
      </c>
      <c r="G99" s="15">
        <v>5</v>
      </c>
      <c r="H99" s="105">
        <v>1</v>
      </c>
      <c r="I99" s="50">
        <f t="shared" si="3"/>
        <v>0</v>
      </c>
      <c r="J99" s="50">
        <f t="shared" si="4"/>
        <v>0</v>
      </c>
      <c r="K99" s="50">
        <f t="shared" si="5"/>
        <v>1</v>
      </c>
      <c r="L99" s="15"/>
      <c r="M99" s="15"/>
      <c r="N99" s="15"/>
      <c r="O99" s="15"/>
      <c r="P99" s="15"/>
      <c r="Q99" s="15"/>
      <c r="R99" s="15"/>
      <c r="S99" s="15"/>
    </row>
    <row r="100" spans="2:19" x14ac:dyDescent="0.3">
      <c r="B100" s="53">
        <v>2019</v>
      </c>
      <c r="C100" s="15" t="s">
        <v>379</v>
      </c>
      <c r="D100" s="15" t="s">
        <v>88</v>
      </c>
      <c r="E100" s="15">
        <v>2017</v>
      </c>
      <c r="F100" s="15" t="s">
        <v>82</v>
      </c>
      <c r="G100" s="15">
        <v>5</v>
      </c>
      <c r="H100" s="105">
        <v>779</v>
      </c>
      <c r="I100" s="50">
        <f t="shared" si="3"/>
        <v>0</v>
      </c>
      <c r="J100" s="50">
        <f t="shared" si="4"/>
        <v>0</v>
      </c>
      <c r="K100" s="50">
        <f t="shared" si="5"/>
        <v>779</v>
      </c>
      <c r="L100" s="15"/>
      <c r="M100" s="15"/>
      <c r="N100" s="15"/>
      <c r="O100" s="15"/>
      <c r="P100" s="15"/>
      <c r="Q100" s="15"/>
      <c r="R100" s="15"/>
      <c r="S100" s="15"/>
    </row>
    <row r="101" spans="2:19" x14ac:dyDescent="0.3">
      <c r="B101" s="53">
        <v>2019</v>
      </c>
      <c r="C101" s="15" t="s">
        <v>378</v>
      </c>
      <c r="D101" s="15" t="s">
        <v>377</v>
      </c>
      <c r="E101" s="15">
        <v>2017</v>
      </c>
      <c r="F101" s="15" t="s">
        <v>82</v>
      </c>
      <c r="G101" s="15">
        <v>5</v>
      </c>
      <c r="H101" s="105">
        <v>134</v>
      </c>
      <c r="I101" s="50">
        <f t="shared" si="3"/>
        <v>0</v>
      </c>
      <c r="J101" s="50">
        <f t="shared" si="4"/>
        <v>0</v>
      </c>
      <c r="K101" s="50">
        <f t="shared" si="5"/>
        <v>134</v>
      </c>
      <c r="L101" s="15"/>
      <c r="M101" s="15"/>
      <c r="N101" s="15"/>
      <c r="O101" s="15"/>
      <c r="P101" s="15"/>
      <c r="Q101" s="15"/>
      <c r="R101" s="15"/>
      <c r="S101" s="15"/>
    </row>
    <row r="102" spans="2:19" x14ac:dyDescent="0.3">
      <c r="B102" s="53">
        <v>2019</v>
      </c>
      <c r="C102" s="15" t="s">
        <v>376</v>
      </c>
      <c r="D102" s="15" t="s">
        <v>375</v>
      </c>
      <c r="E102" s="15">
        <v>2018</v>
      </c>
      <c r="F102" s="15" t="s">
        <v>85</v>
      </c>
      <c r="G102" s="15">
        <v>5</v>
      </c>
      <c r="H102" s="105">
        <v>167</v>
      </c>
      <c r="I102" s="50">
        <f t="shared" si="3"/>
        <v>0</v>
      </c>
      <c r="J102" s="50">
        <f t="shared" si="4"/>
        <v>0</v>
      </c>
      <c r="K102" s="50">
        <f t="shared" si="5"/>
        <v>167</v>
      </c>
      <c r="L102" s="15"/>
      <c r="M102" s="15"/>
      <c r="N102" s="15"/>
      <c r="O102" s="15"/>
      <c r="P102" s="15"/>
      <c r="Q102" s="15"/>
      <c r="R102" s="15"/>
      <c r="S102" s="15"/>
    </row>
    <row r="103" spans="2:19" x14ac:dyDescent="0.3">
      <c r="B103" s="53">
        <v>2019</v>
      </c>
      <c r="C103" s="15" t="s">
        <v>374</v>
      </c>
      <c r="D103" s="15" t="s">
        <v>373</v>
      </c>
      <c r="E103" s="15">
        <v>2015</v>
      </c>
      <c r="F103" s="15" t="s">
        <v>90</v>
      </c>
      <c r="G103" s="15">
        <v>5</v>
      </c>
      <c r="H103" s="105">
        <v>339</v>
      </c>
      <c r="I103" s="50">
        <f t="shared" si="3"/>
        <v>0</v>
      </c>
      <c r="J103" s="50">
        <f t="shared" si="4"/>
        <v>0</v>
      </c>
      <c r="K103" s="50">
        <f t="shared" si="5"/>
        <v>339</v>
      </c>
      <c r="L103" s="15"/>
      <c r="M103" s="15"/>
      <c r="N103" s="15"/>
      <c r="O103" s="15"/>
      <c r="P103" s="15"/>
      <c r="Q103" s="15"/>
      <c r="R103" s="15"/>
      <c r="S103" s="15"/>
    </row>
    <row r="104" spans="2:19" x14ac:dyDescent="0.3">
      <c r="B104" s="53">
        <v>2019</v>
      </c>
      <c r="C104" s="15" t="s">
        <v>372</v>
      </c>
      <c r="D104" s="15" t="s">
        <v>88</v>
      </c>
      <c r="E104" s="15">
        <v>2015</v>
      </c>
      <c r="F104" s="15" t="s">
        <v>85</v>
      </c>
      <c r="G104" s="15">
        <v>5</v>
      </c>
      <c r="H104" s="105">
        <v>286</v>
      </c>
      <c r="I104" s="50">
        <f t="shared" si="3"/>
        <v>0</v>
      </c>
      <c r="J104" s="50">
        <f t="shared" si="4"/>
        <v>0</v>
      </c>
      <c r="K104" s="50">
        <f t="shared" si="5"/>
        <v>286</v>
      </c>
      <c r="L104" s="15"/>
      <c r="M104" s="15"/>
      <c r="N104" s="15"/>
      <c r="O104" s="15"/>
      <c r="P104" s="15"/>
      <c r="Q104" s="15"/>
      <c r="R104" s="15"/>
      <c r="S104" s="15"/>
    </row>
    <row r="105" spans="2:19" x14ac:dyDescent="0.3">
      <c r="B105" s="53">
        <v>2019</v>
      </c>
      <c r="C105" s="15" t="s">
        <v>371</v>
      </c>
      <c r="D105" s="15" t="s">
        <v>88</v>
      </c>
      <c r="E105" s="15">
        <v>2013</v>
      </c>
      <c r="F105" s="15" t="s">
        <v>82</v>
      </c>
      <c r="G105" s="15">
        <v>5</v>
      </c>
      <c r="H105" s="105">
        <v>298</v>
      </c>
      <c r="I105" s="50">
        <f t="shared" si="3"/>
        <v>0</v>
      </c>
      <c r="J105" s="50">
        <f t="shared" si="4"/>
        <v>0</v>
      </c>
      <c r="K105" s="50">
        <f t="shared" si="5"/>
        <v>298</v>
      </c>
      <c r="L105" s="15"/>
      <c r="M105" s="15"/>
      <c r="N105" s="15"/>
      <c r="O105" s="15"/>
      <c r="P105" s="15"/>
      <c r="Q105" s="15"/>
      <c r="R105" s="15"/>
      <c r="S105" s="15"/>
    </row>
    <row r="106" spans="2:19" x14ac:dyDescent="0.3">
      <c r="B106" s="53">
        <v>2019</v>
      </c>
      <c r="C106" s="15" t="s">
        <v>371</v>
      </c>
      <c r="D106" s="15" t="s">
        <v>370</v>
      </c>
      <c r="E106" s="15">
        <v>2019</v>
      </c>
      <c r="F106" s="15" t="s">
        <v>82</v>
      </c>
      <c r="G106" s="15">
        <v>4</v>
      </c>
      <c r="H106" s="105">
        <v>0</v>
      </c>
      <c r="I106" s="50">
        <f t="shared" si="3"/>
        <v>0</v>
      </c>
      <c r="J106" s="50">
        <f t="shared" si="4"/>
        <v>0</v>
      </c>
      <c r="K106" s="50">
        <f t="shared" si="5"/>
        <v>0</v>
      </c>
      <c r="L106" s="15"/>
      <c r="M106" s="15"/>
      <c r="N106" s="15"/>
      <c r="O106" s="15"/>
      <c r="P106" s="15"/>
      <c r="Q106" s="15"/>
      <c r="R106" s="15"/>
      <c r="S106" s="15"/>
    </row>
    <row r="107" spans="2:19" x14ac:dyDescent="0.3">
      <c r="B107" s="53">
        <v>2019</v>
      </c>
      <c r="C107" s="15" t="s">
        <v>369</v>
      </c>
      <c r="D107" s="15" t="s">
        <v>368</v>
      </c>
      <c r="E107" s="15">
        <v>2017</v>
      </c>
      <c r="F107" s="15" t="s">
        <v>82</v>
      </c>
      <c r="G107" s="15">
        <v>5</v>
      </c>
      <c r="H107" s="105">
        <v>6639</v>
      </c>
      <c r="I107" s="50">
        <f t="shared" si="3"/>
        <v>0</v>
      </c>
      <c r="J107" s="50">
        <f t="shared" si="4"/>
        <v>0</v>
      </c>
      <c r="K107" s="50">
        <f t="shared" si="5"/>
        <v>6639</v>
      </c>
      <c r="L107" s="15"/>
      <c r="M107" s="15"/>
      <c r="N107" s="15"/>
      <c r="O107" s="15"/>
      <c r="P107" s="15"/>
      <c r="Q107" s="15"/>
      <c r="R107" s="15"/>
      <c r="S107" s="15"/>
    </row>
    <row r="108" spans="2:19" x14ac:dyDescent="0.3">
      <c r="B108" s="53">
        <v>2019</v>
      </c>
      <c r="C108" s="15" t="s">
        <v>367</v>
      </c>
      <c r="D108" s="15" t="s">
        <v>88</v>
      </c>
      <c r="E108" s="15">
        <v>2014</v>
      </c>
      <c r="F108" s="15" t="s">
        <v>82</v>
      </c>
      <c r="G108" s="15">
        <v>5</v>
      </c>
      <c r="H108" s="105">
        <v>9683</v>
      </c>
      <c r="I108" s="50">
        <f t="shared" si="3"/>
        <v>0</v>
      </c>
      <c r="J108" s="50">
        <f t="shared" si="4"/>
        <v>0</v>
      </c>
      <c r="K108" s="50">
        <f t="shared" si="5"/>
        <v>9683</v>
      </c>
      <c r="L108" s="15"/>
      <c r="M108" s="15"/>
      <c r="N108" s="15"/>
      <c r="O108" s="15"/>
      <c r="P108" s="15"/>
      <c r="Q108" s="15"/>
      <c r="R108" s="15"/>
      <c r="S108" s="15"/>
    </row>
    <row r="109" spans="2:19" x14ac:dyDescent="0.3">
      <c r="B109" s="53">
        <v>2019</v>
      </c>
      <c r="C109" s="15" t="s">
        <v>367</v>
      </c>
      <c r="D109" s="15" t="s">
        <v>366</v>
      </c>
      <c r="E109" s="15">
        <v>2019</v>
      </c>
      <c r="F109" s="15" t="s">
        <v>82</v>
      </c>
      <c r="G109" s="15">
        <v>3</v>
      </c>
      <c r="H109" s="105">
        <v>0</v>
      </c>
      <c r="I109" s="50">
        <f t="shared" si="3"/>
        <v>0</v>
      </c>
      <c r="J109" s="50">
        <f t="shared" si="4"/>
        <v>0</v>
      </c>
      <c r="K109" s="50">
        <f t="shared" si="5"/>
        <v>0</v>
      </c>
      <c r="L109" s="15"/>
      <c r="M109" s="15"/>
      <c r="N109" s="15"/>
      <c r="O109" s="15"/>
      <c r="P109" s="15"/>
      <c r="Q109" s="15"/>
      <c r="R109" s="15"/>
      <c r="S109" s="15"/>
    </row>
    <row r="110" spans="2:19" x14ac:dyDescent="0.3">
      <c r="B110" s="53">
        <v>2019</v>
      </c>
      <c r="C110" s="15" t="s">
        <v>365</v>
      </c>
      <c r="D110" s="15" t="s">
        <v>364</v>
      </c>
      <c r="E110" s="15">
        <v>2018</v>
      </c>
      <c r="F110" s="15" t="s">
        <v>77</v>
      </c>
      <c r="G110" s="15">
        <v>1</v>
      </c>
      <c r="H110" s="105">
        <v>15</v>
      </c>
      <c r="I110" s="50">
        <f t="shared" si="3"/>
        <v>15</v>
      </c>
      <c r="J110" s="50">
        <f t="shared" si="4"/>
        <v>0</v>
      </c>
      <c r="K110" s="50">
        <f t="shared" si="5"/>
        <v>0</v>
      </c>
      <c r="L110" s="15"/>
      <c r="M110" s="15"/>
      <c r="N110" s="15"/>
      <c r="O110" s="15"/>
      <c r="P110" s="15"/>
      <c r="Q110" s="15"/>
      <c r="R110" s="15"/>
      <c r="S110" s="15"/>
    </row>
    <row r="111" spans="2:19" x14ac:dyDescent="0.3">
      <c r="B111" s="53">
        <v>2019</v>
      </c>
      <c r="C111" s="15" t="s">
        <v>363</v>
      </c>
      <c r="D111" s="15" t="s">
        <v>88</v>
      </c>
      <c r="E111" s="15">
        <v>2013</v>
      </c>
      <c r="F111" s="15" t="s">
        <v>101</v>
      </c>
      <c r="G111" s="15">
        <v>5</v>
      </c>
      <c r="H111" s="105">
        <v>148</v>
      </c>
      <c r="I111" s="50">
        <f t="shared" si="3"/>
        <v>0</v>
      </c>
      <c r="J111" s="50">
        <f t="shared" si="4"/>
        <v>0</v>
      </c>
      <c r="K111" s="50">
        <f t="shared" si="5"/>
        <v>148</v>
      </c>
      <c r="L111" s="15"/>
      <c r="M111" s="15"/>
      <c r="N111" s="15"/>
      <c r="O111" s="15"/>
      <c r="P111" s="15"/>
      <c r="Q111" s="15"/>
      <c r="R111" s="15"/>
      <c r="S111" s="15"/>
    </row>
    <row r="112" spans="2:19" x14ac:dyDescent="0.3">
      <c r="B112" s="53">
        <v>2019</v>
      </c>
      <c r="C112" s="15" t="s">
        <v>362</v>
      </c>
      <c r="D112" s="15" t="s">
        <v>361</v>
      </c>
      <c r="E112" s="15">
        <v>2019</v>
      </c>
      <c r="F112" s="15" t="s">
        <v>117</v>
      </c>
      <c r="G112" s="15">
        <v>5</v>
      </c>
      <c r="H112" s="105">
        <v>15612</v>
      </c>
      <c r="I112" s="50">
        <f t="shared" si="3"/>
        <v>0</v>
      </c>
      <c r="J112" s="50">
        <f t="shared" si="4"/>
        <v>0</v>
      </c>
      <c r="K112" s="50">
        <f t="shared" si="5"/>
        <v>15612</v>
      </c>
      <c r="L112" s="15"/>
      <c r="M112" s="15"/>
      <c r="N112" s="15"/>
      <c r="O112" s="15"/>
      <c r="P112" s="15"/>
      <c r="Q112" s="15"/>
      <c r="R112" s="15"/>
      <c r="S112" s="15"/>
    </row>
    <row r="113" spans="2:19" x14ac:dyDescent="0.3">
      <c r="B113" s="53">
        <v>2019</v>
      </c>
      <c r="C113" s="15" t="s">
        <v>360</v>
      </c>
      <c r="D113" s="15" t="s">
        <v>359</v>
      </c>
      <c r="E113" s="15">
        <v>2016</v>
      </c>
      <c r="F113" s="15" t="s">
        <v>117</v>
      </c>
      <c r="G113" s="15">
        <v>5</v>
      </c>
      <c r="H113" s="105">
        <v>6527</v>
      </c>
      <c r="I113" s="50">
        <f t="shared" si="3"/>
        <v>0</v>
      </c>
      <c r="J113" s="50">
        <f t="shared" si="4"/>
        <v>0</v>
      </c>
      <c r="K113" s="50">
        <f t="shared" si="5"/>
        <v>6527</v>
      </c>
      <c r="L113" s="15"/>
      <c r="M113" s="15"/>
      <c r="N113" s="15"/>
      <c r="O113" s="15"/>
      <c r="P113" s="15"/>
      <c r="Q113" s="15"/>
      <c r="R113" s="15"/>
      <c r="S113" s="15"/>
    </row>
    <row r="114" spans="2:19" x14ac:dyDescent="0.3">
      <c r="B114" s="53">
        <v>2019</v>
      </c>
      <c r="C114" s="15" t="s">
        <v>358</v>
      </c>
      <c r="D114" s="15" t="s">
        <v>357</v>
      </c>
      <c r="E114" s="15">
        <v>2015</v>
      </c>
      <c r="F114" s="15" t="s">
        <v>90</v>
      </c>
      <c r="G114" s="15">
        <v>5</v>
      </c>
      <c r="H114" s="105">
        <v>488</v>
      </c>
      <c r="I114" s="50">
        <f t="shared" si="3"/>
        <v>0</v>
      </c>
      <c r="J114" s="50">
        <f t="shared" si="4"/>
        <v>0</v>
      </c>
      <c r="K114" s="50">
        <f t="shared" si="5"/>
        <v>488</v>
      </c>
      <c r="L114" s="15"/>
      <c r="M114" s="15"/>
      <c r="N114" s="15"/>
      <c r="O114" s="15"/>
      <c r="P114" s="15"/>
      <c r="Q114" s="15"/>
      <c r="R114" s="15"/>
      <c r="S114" s="15"/>
    </row>
    <row r="115" spans="2:19" x14ac:dyDescent="0.3">
      <c r="B115" s="53">
        <v>2019</v>
      </c>
      <c r="C115" s="15" t="s">
        <v>356</v>
      </c>
      <c r="D115" s="15" t="s">
        <v>88</v>
      </c>
      <c r="E115" s="15">
        <v>2017</v>
      </c>
      <c r="F115" s="15" t="s">
        <v>94</v>
      </c>
      <c r="G115" s="15">
        <v>4</v>
      </c>
      <c r="H115" s="105">
        <v>5193</v>
      </c>
      <c r="I115" s="50">
        <f t="shared" si="3"/>
        <v>0</v>
      </c>
      <c r="J115" s="50">
        <f t="shared" si="4"/>
        <v>5193</v>
      </c>
      <c r="K115" s="50">
        <f t="shared" si="5"/>
        <v>0</v>
      </c>
      <c r="L115" s="15"/>
      <c r="M115" s="15"/>
      <c r="N115" s="15"/>
      <c r="O115" s="15"/>
      <c r="P115" s="15"/>
      <c r="Q115" s="15"/>
      <c r="R115" s="15"/>
      <c r="S115" s="15"/>
    </row>
    <row r="116" spans="2:19" x14ac:dyDescent="0.3">
      <c r="B116" s="53">
        <v>2019</v>
      </c>
      <c r="C116" s="15" t="s">
        <v>355</v>
      </c>
      <c r="D116" s="15" t="s">
        <v>354</v>
      </c>
      <c r="E116" s="15">
        <v>2017</v>
      </c>
      <c r="F116" s="15" t="s">
        <v>117</v>
      </c>
      <c r="G116" s="15">
        <v>5</v>
      </c>
      <c r="H116" s="105">
        <v>4140</v>
      </c>
      <c r="I116" s="50">
        <f t="shared" si="3"/>
        <v>0</v>
      </c>
      <c r="J116" s="50">
        <f t="shared" si="4"/>
        <v>0</v>
      </c>
      <c r="K116" s="50">
        <f t="shared" si="5"/>
        <v>4140</v>
      </c>
      <c r="L116" s="15"/>
      <c r="M116" s="15"/>
      <c r="N116" s="15"/>
      <c r="O116" s="15"/>
      <c r="P116" s="15"/>
      <c r="Q116" s="15"/>
      <c r="R116" s="15"/>
      <c r="S116" s="15"/>
    </row>
    <row r="117" spans="2:19" x14ac:dyDescent="0.3">
      <c r="B117" s="53">
        <v>2019</v>
      </c>
      <c r="C117" s="15" t="s">
        <v>352</v>
      </c>
      <c r="D117" s="15" t="s">
        <v>353</v>
      </c>
      <c r="E117" s="15">
        <v>2014</v>
      </c>
      <c r="F117" s="15" t="s">
        <v>77</v>
      </c>
      <c r="G117" s="15">
        <v>5</v>
      </c>
      <c r="H117" s="105">
        <v>439</v>
      </c>
      <c r="I117" s="50">
        <f t="shared" si="3"/>
        <v>0</v>
      </c>
      <c r="J117" s="50">
        <f t="shared" si="4"/>
        <v>0</v>
      </c>
      <c r="K117" s="50">
        <f t="shared" si="5"/>
        <v>439</v>
      </c>
      <c r="L117" s="15"/>
      <c r="M117" s="15"/>
      <c r="N117" s="15"/>
      <c r="O117" s="15"/>
      <c r="P117" s="15"/>
      <c r="Q117" s="15"/>
      <c r="R117" s="15"/>
      <c r="S117" s="15"/>
    </row>
    <row r="118" spans="2:19" x14ac:dyDescent="0.3">
      <c r="B118" s="53">
        <v>2019</v>
      </c>
      <c r="C118" s="15" t="s">
        <v>352</v>
      </c>
      <c r="D118" s="15" t="s">
        <v>351</v>
      </c>
      <c r="E118" s="15">
        <v>2020</v>
      </c>
      <c r="F118" s="15" t="s">
        <v>77</v>
      </c>
      <c r="G118" s="15">
        <v>5</v>
      </c>
      <c r="H118" s="105">
        <v>0</v>
      </c>
      <c r="I118" s="50">
        <f t="shared" si="3"/>
        <v>0</v>
      </c>
      <c r="J118" s="50">
        <f t="shared" si="4"/>
        <v>0</v>
      </c>
      <c r="K118" s="50">
        <f t="shared" si="5"/>
        <v>0</v>
      </c>
      <c r="L118" s="15"/>
      <c r="M118" s="15"/>
      <c r="N118" s="15"/>
      <c r="O118" s="15"/>
      <c r="P118" s="15"/>
      <c r="Q118" s="15"/>
      <c r="R118" s="15"/>
      <c r="S118" s="15"/>
    </row>
    <row r="119" spans="2:19" x14ac:dyDescent="0.3">
      <c r="B119" s="53">
        <v>2019</v>
      </c>
      <c r="C119" s="15" t="s">
        <v>350</v>
      </c>
      <c r="D119" s="15" t="s">
        <v>349</v>
      </c>
      <c r="E119" s="15">
        <v>2014</v>
      </c>
      <c r="F119" s="15" t="s">
        <v>101</v>
      </c>
      <c r="G119" s="15">
        <v>4</v>
      </c>
      <c r="H119" s="105">
        <v>145</v>
      </c>
      <c r="I119" s="50">
        <f t="shared" si="3"/>
        <v>0</v>
      </c>
      <c r="J119" s="50">
        <f t="shared" si="4"/>
        <v>145</v>
      </c>
      <c r="K119" s="50">
        <f t="shared" si="5"/>
        <v>0</v>
      </c>
      <c r="L119" s="15"/>
      <c r="M119" s="15"/>
      <c r="N119" s="15"/>
      <c r="O119" s="15"/>
      <c r="P119" s="15"/>
      <c r="Q119" s="15"/>
      <c r="R119" s="15"/>
      <c r="S119" s="15"/>
    </row>
    <row r="120" spans="2:19" x14ac:dyDescent="0.3">
      <c r="B120" s="53">
        <v>2019</v>
      </c>
      <c r="C120" s="15" t="s">
        <v>348</v>
      </c>
      <c r="D120" s="15" t="s">
        <v>88</v>
      </c>
      <c r="E120" s="15">
        <v>2014</v>
      </c>
      <c r="F120" s="15" t="s">
        <v>101</v>
      </c>
      <c r="G120" s="15">
        <v>4</v>
      </c>
      <c r="H120" s="105">
        <v>0</v>
      </c>
      <c r="I120" s="50">
        <f t="shared" si="3"/>
        <v>0</v>
      </c>
      <c r="J120" s="50">
        <f t="shared" si="4"/>
        <v>0</v>
      </c>
      <c r="K120" s="50">
        <f t="shared" si="5"/>
        <v>0</v>
      </c>
      <c r="L120" s="15"/>
      <c r="M120" s="15"/>
      <c r="N120" s="15"/>
      <c r="O120" s="15"/>
      <c r="P120" s="15"/>
      <c r="Q120" s="15"/>
      <c r="R120" s="15"/>
      <c r="S120" s="15"/>
    </row>
    <row r="121" spans="2:19" x14ac:dyDescent="0.3">
      <c r="B121" s="53">
        <v>2019</v>
      </c>
      <c r="C121" s="15" t="s">
        <v>347</v>
      </c>
      <c r="D121" s="15" t="s">
        <v>346</v>
      </c>
      <c r="E121" s="15">
        <v>2015</v>
      </c>
      <c r="F121" s="15" t="s">
        <v>82</v>
      </c>
      <c r="G121" s="15">
        <v>5</v>
      </c>
      <c r="H121" s="105">
        <v>15467</v>
      </c>
      <c r="I121" s="50">
        <f t="shared" si="3"/>
        <v>0</v>
      </c>
      <c r="J121" s="50">
        <f t="shared" si="4"/>
        <v>0</v>
      </c>
      <c r="K121" s="50">
        <f t="shared" si="5"/>
        <v>15467</v>
      </c>
      <c r="L121" s="15"/>
      <c r="M121" s="15"/>
      <c r="N121" s="15"/>
      <c r="O121" s="15"/>
      <c r="P121" s="15"/>
      <c r="Q121" s="15"/>
      <c r="R121" s="15"/>
      <c r="S121" s="15"/>
    </row>
    <row r="122" spans="2:19" x14ac:dyDescent="0.3">
      <c r="B122" s="53">
        <v>2019</v>
      </c>
      <c r="C122" s="15" t="s">
        <v>345</v>
      </c>
      <c r="D122" s="15" t="s">
        <v>344</v>
      </c>
      <c r="E122" s="15">
        <v>2017</v>
      </c>
      <c r="F122" s="15" t="s">
        <v>85</v>
      </c>
      <c r="G122" s="15">
        <v>5</v>
      </c>
      <c r="H122" s="105">
        <v>155</v>
      </c>
      <c r="I122" s="50">
        <f t="shared" si="3"/>
        <v>0</v>
      </c>
      <c r="J122" s="50">
        <f t="shared" si="4"/>
        <v>0</v>
      </c>
      <c r="K122" s="50">
        <f t="shared" si="5"/>
        <v>155</v>
      </c>
      <c r="L122" s="15"/>
      <c r="M122" s="15"/>
      <c r="N122" s="15"/>
      <c r="O122" s="15"/>
      <c r="P122" s="15"/>
      <c r="Q122" s="15"/>
      <c r="R122" s="15"/>
      <c r="S122" s="15"/>
    </row>
    <row r="123" spans="2:19" x14ac:dyDescent="0.3">
      <c r="B123" s="53">
        <v>2019</v>
      </c>
      <c r="C123" s="15" t="s">
        <v>343</v>
      </c>
      <c r="D123" s="15" t="s">
        <v>88</v>
      </c>
      <c r="E123" s="15">
        <v>2017</v>
      </c>
      <c r="F123" s="15" t="s">
        <v>117</v>
      </c>
      <c r="G123" s="15">
        <v>5</v>
      </c>
      <c r="H123" s="105">
        <v>11519</v>
      </c>
      <c r="I123" s="50">
        <f t="shared" si="3"/>
        <v>0</v>
      </c>
      <c r="J123" s="50">
        <f t="shared" si="4"/>
        <v>0</v>
      </c>
      <c r="K123" s="50">
        <f t="shared" si="5"/>
        <v>11519</v>
      </c>
      <c r="L123" s="15"/>
      <c r="M123" s="15"/>
      <c r="N123" s="15"/>
      <c r="O123" s="15"/>
      <c r="P123" s="15"/>
      <c r="Q123" s="15"/>
      <c r="R123" s="15"/>
      <c r="S123" s="15"/>
    </row>
    <row r="124" spans="2:19" x14ac:dyDescent="0.3">
      <c r="B124" s="53">
        <v>2019</v>
      </c>
      <c r="C124" s="15" t="s">
        <v>342</v>
      </c>
      <c r="D124" s="15" t="s">
        <v>341</v>
      </c>
      <c r="E124" s="15">
        <v>2015</v>
      </c>
      <c r="F124" s="15" t="s">
        <v>94</v>
      </c>
      <c r="G124" s="15">
        <v>2</v>
      </c>
      <c r="H124" s="105">
        <v>1</v>
      </c>
      <c r="I124" s="50">
        <f t="shared" si="3"/>
        <v>1</v>
      </c>
      <c r="J124" s="50">
        <f t="shared" si="4"/>
        <v>0</v>
      </c>
      <c r="K124" s="50">
        <f t="shared" si="5"/>
        <v>0</v>
      </c>
      <c r="L124" s="15"/>
      <c r="M124" s="15"/>
      <c r="N124" s="15"/>
      <c r="O124" s="15"/>
      <c r="P124" s="15"/>
      <c r="Q124" s="15"/>
      <c r="R124" s="15"/>
      <c r="S124" s="15"/>
    </row>
    <row r="125" spans="2:19" x14ac:dyDescent="0.3">
      <c r="B125" s="53">
        <v>2019</v>
      </c>
      <c r="C125" s="15" t="s">
        <v>340</v>
      </c>
      <c r="D125" s="15" t="s">
        <v>339</v>
      </c>
      <c r="E125" s="15">
        <v>2020</v>
      </c>
      <c r="F125" s="15" t="s">
        <v>77</v>
      </c>
      <c r="G125" s="15">
        <v>5</v>
      </c>
      <c r="H125" s="105">
        <v>4</v>
      </c>
      <c r="I125" s="50">
        <f t="shared" si="3"/>
        <v>0</v>
      </c>
      <c r="J125" s="50">
        <f t="shared" si="4"/>
        <v>0</v>
      </c>
      <c r="K125" s="50">
        <f t="shared" si="5"/>
        <v>4</v>
      </c>
      <c r="L125" s="15"/>
      <c r="M125" s="15"/>
      <c r="N125" s="15"/>
      <c r="O125" s="15"/>
      <c r="P125" s="15"/>
      <c r="Q125" s="15"/>
      <c r="R125" s="15"/>
      <c r="S125" s="15"/>
    </row>
    <row r="126" spans="2:19" x14ac:dyDescent="0.3">
      <c r="B126" s="53">
        <v>2019</v>
      </c>
      <c r="C126" s="15" t="s">
        <v>338</v>
      </c>
      <c r="D126" s="15" t="s">
        <v>88</v>
      </c>
      <c r="E126" s="15">
        <v>2017</v>
      </c>
      <c r="F126" s="15" t="s">
        <v>77</v>
      </c>
      <c r="G126" s="15">
        <v>5</v>
      </c>
      <c r="H126" s="105">
        <v>22</v>
      </c>
      <c r="I126" s="50">
        <f t="shared" si="3"/>
        <v>0</v>
      </c>
      <c r="J126" s="50">
        <f t="shared" si="4"/>
        <v>0</v>
      </c>
      <c r="K126" s="50">
        <f t="shared" si="5"/>
        <v>22</v>
      </c>
      <c r="L126" s="15"/>
      <c r="M126" s="15"/>
      <c r="N126" s="15"/>
      <c r="O126" s="15"/>
      <c r="P126" s="15"/>
      <c r="Q126" s="15"/>
      <c r="R126" s="15"/>
      <c r="S126" s="15"/>
    </row>
    <row r="127" spans="2:19" x14ac:dyDescent="0.3">
      <c r="B127" s="53">
        <v>2019</v>
      </c>
      <c r="C127" s="15" t="s">
        <v>337</v>
      </c>
      <c r="D127" s="15" t="s">
        <v>336</v>
      </c>
      <c r="E127" s="15">
        <v>2014</v>
      </c>
      <c r="F127" s="15" t="s">
        <v>82</v>
      </c>
      <c r="G127" s="15">
        <v>5</v>
      </c>
      <c r="H127" s="105">
        <v>111</v>
      </c>
      <c r="I127" s="50">
        <f t="shared" si="3"/>
        <v>0</v>
      </c>
      <c r="J127" s="50">
        <f t="shared" si="4"/>
        <v>0</v>
      </c>
      <c r="K127" s="50">
        <f t="shared" si="5"/>
        <v>111</v>
      </c>
      <c r="L127" s="15"/>
      <c r="M127" s="15"/>
      <c r="N127" s="15"/>
      <c r="O127" s="15"/>
      <c r="P127" s="15"/>
      <c r="Q127" s="15"/>
      <c r="R127" s="15"/>
      <c r="S127" s="15"/>
    </row>
    <row r="128" spans="2:19" x14ac:dyDescent="0.3">
      <c r="B128" s="53">
        <v>2019</v>
      </c>
      <c r="C128" s="15" t="s">
        <v>335</v>
      </c>
      <c r="D128" s="15" t="s">
        <v>334</v>
      </c>
      <c r="E128" s="15">
        <v>2019</v>
      </c>
      <c r="F128" s="15" t="s">
        <v>82</v>
      </c>
      <c r="G128" s="15">
        <v>5</v>
      </c>
      <c r="H128" s="105">
        <v>388</v>
      </c>
      <c r="I128" s="50">
        <f t="shared" si="3"/>
        <v>0</v>
      </c>
      <c r="J128" s="50">
        <f t="shared" si="4"/>
        <v>0</v>
      </c>
      <c r="K128" s="50">
        <f t="shared" si="5"/>
        <v>388</v>
      </c>
      <c r="L128" s="15"/>
      <c r="M128" s="15"/>
      <c r="N128" s="15"/>
      <c r="O128" s="15"/>
      <c r="P128" s="15"/>
      <c r="Q128" s="15"/>
      <c r="R128" s="15"/>
      <c r="S128" s="15"/>
    </row>
    <row r="129" spans="2:19" x14ac:dyDescent="0.3">
      <c r="B129" s="53">
        <v>2019</v>
      </c>
      <c r="C129" s="15" t="s">
        <v>333</v>
      </c>
      <c r="D129" s="15" t="s">
        <v>332</v>
      </c>
      <c r="E129" s="15">
        <v>2017</v>
      </c>
      <c r="F129" s="15" t="s">
        <v>82</v>
      </c>
      <c r="G129" s="15">
        <v>5</v>
      </c>
      <c r="H129" s="105">
        <v>2</v>
      </c>
      <c r="I129" s="50">
        <f t="shared" si="3"/>
        <v>0</v>
      </c>
      <c r="J129" s="50">
        <f t="shared" si="4"/>
        <v>0</v>
      </c>
      <c r="K129" s="50">
        <f t="shared" si="5"/>
        <v>2</v>
      </c>
      <c r="L129" s="15"/>
      <c r="M129" s="15"/>
      <c r="N129" s="15"/>
      <c r="O129" s="15"/>
      <c r="P129" s="15"/>
      <c r="Q129" s="15"/>
      <c r="R129" s="15"/>
      <c r="S129" s="15"/>
    </row>
    <row r="130" spans="2:19" x14ac:dyDescent="0.3">
      <c r="B130" s="53">
        <v>2019</v>
      </c>
      <c r="C130" s="15" t="s">
        <v>331</v>
      </c>
      <c r="D130" s="15" t="s">
        <v>330</v>
      </c>
      <c r="E130" s="15">
        <v>2018</v>
      </c>
      <c r="F130" s="15" t="s">
        <v>90</v>
      </c>
      <c r="G130" s="15">
        <v>5</v>
      </c>
      <c r="H130" s="105">
        <v>454</v>
      </c>
      <c r="I130" s="50">
        <f t="shared" si="3"/>
        <v>0</v>
      </c>
      <c r="J130" s="50">
        <f t="shared" si="4"/>
        <v>0</v>
      </c>
      <c r="K130" s="50">
        <f t="shared" si="5"/>
        <v>454</v>
      </c>
      <c r="L130" s="15"/>
      <c r="M130" s="15"/>
      <c r="N130" s="15"/>
      <c r="O130" s="15"/>
      <c r="P130" s="15"/>
      <c r="Q130" s="15"/>
      <c r="R130" s="15"/>
      <c r="S130" s="15"/>
    </row>
    <row r="131" spans="2:19" x14ac:dyDescent="0.3">
      <c r="B131" s="53">
        <v>2019</v>
      </c>
      <c r="C131" s="15" t="s">
        <v>329</v>
      </c>
      <c r="D131" s="15" t="s">
        <v>88</v>
      </c>
      <c r="E131" s="15">
        <v>2013</v>
      </c>
      <c r="F131" s="15" t="s">
        <v>90</v>
      </c>
      <c r="G131" s="15">
        <v>5</v>
      </c>
      <c r="H131" s="105">
        <v>624</v>
      </c>
      <c r="I131" s="50">
        <f t="shared" si="3"/>
        <v>0</v>
      </c>
      <c r="J131" s="50">
        <f t="shared" si="4"/>
        <v>0</v>
      </c>
      <c r="K131" s="50">
        <f t="shared" si="5"/>
        <v>624</v>
      </c>
      <c r="L131" s="15"/>
      <c r="M131" s="15"/>
      <c r="N131" s="15"/>
      <c r="O131" s="15"/>
      <c r="P131" s="15"/>
      <c r="Q131" s="15"/>
      <c r="R131" s="15"/>
      <c r="S131" s="15"/>
    </row>
    <row r="132" spans="2:19" x14ac:dyDescent="0.3">
      <c r="B132" s="53">
        <v>2019</v>
      </c>
      <c r="C132" s="15" t="s">
        <v>328</v>
      </c>
      <c r="D132" s="15" t="s">
        <v>327</v>
      </c>
      <c r="E132" s="15">
        <v>2014</v>
      </c>
      <c r="F132" s="15" t="s">
        <v>82</v>
      </c>
      <c r="G132" s="15">
        <v>5</v>
      </c>
      <c r="H132" s="105">
        <v>2881</v>
      </c>
      <c r="I132" s="50">
        <f t="shared" si="3"/>
        <v>0</v>
      </c>
      <c r="J132" s="50">
        <f t="shared" si="4"/>
        <v>0</v>
      </c>
      <c r="K132" s="50">
        <f t="shared" si="5"/>
        <v>2881</v>
      </c>
      <c r="L132" s="15"/>
      <c r="M132" s="15"/>
      <c r="N132" s="15"/>
      <c r="O132" s="15"/>
      <c r="P132" s="15"/>
      <c r="Q132" s="15"/>
      <c r="R132" s="15"/>
      <c r="S132" s="15"/>
    </row>
    <row r="133" spans="2:19" x14ac:dyDescent="0.3">
      <c r="B133" s="53">
        <v>2019</v>
      </c>
      <c r="C133" s="15" t="s">
        <v>326</v>
      </c>
      <c r="D133" s="15" t="s">
        <v>325</v>
      </c>
      <c r="E133" s="15">
        <v>2015</v>
      </c>
      <c r="F133" s="15" t="s">
        <v>77</v>
      </c>
      <c r="G133" s="15">
        <v>5</v>
      </c>
      <c r="H133" s="105">
        <v>457</v>
      </c>
      <c r="I133" s="50">
        <f t="shared" ref="I133:I196" si="6">IF(G133&lt;4,H133,0)</f>
        <v>0</v>
      </c>
      <c r="J133" s="50">
        <f t="shared" ref="J133:J196" si="7">IF(G133=4,H133,0)</f>
        <v>0</v>
      </c>
      <c r="K133" s="50">
        <f t="shared" ref="K133:K196" si="8">IF(G133=5,H133,0)</f>
        <v>457</v>
      </c>
      <c r="L133" s="15"/>
      <c r="M133" s="15"/>
      <c r="N133" s="15"/>
      <c r="O133" s="15"/>
      <c r="P133" s="15"/>
      <c r="Q133" s="15"/>
      <c r="R133" s="15"/>
      <c r="S133" s="15"/>
    </row>
    <row r="134" spans="2:19" x14ac:dyDescent="0.3">
      <c r="B134" s="53">
        <v>2019</v>
      </c>
      <c r="C134" s="15" t="s">
        <v>324</v>
      </c>
      <c r="D134" s="15" t="s">
        <v>323</v>
      </c>
      <c r="E134" s="15">
        <v>2019</v>
      </c>
      <c r="F134" s="15" t="s">
        <v>82</v>
      </c>
      <c r="G134" s="15">
        <v>5</v>
      </c>
      <c r="H134" s="105">
        <v>3231</v>
      </c>
      <c r="I134" s="50">
        <f t="shared" si="6"/>
        <v>0</v>
      </c>
      <c r="J134" s="50">
        <f t="shared" si="7"/>
        <v>0</v>
      </c>
      <c r="K134" s="50">
        <f t="shared" si="8"/>
        <v>3231</v>
      </c>
      <c r="L134" s="15"/>
      <c r="M134" s="15"/>
      <c r="N134" s="15"/>
      <c r="O134" s="15"/>
      <c r="P134" s="15"/>
      <c r="Q134" s="15"/>
      <c r="R134" s="15"/>
      <c r="S134" s="15"/>
    </row>
    <row r="135" spans="2:19" x14ac:dyDescent="0.3">
      <c r="B135" s="53">
        <v>2019</v>
      </c>
      <c r="C135" s="15" t="s">
        <v>322</v>
      </c>
      <c r="D135" s="15" t="s">
        <v>88</v>
      </c>
      <c r="E135" s="15">
        <v>2013</v>
      </c>
      <c r="F135" s="15" t="s">
        <v>85</v>
      </c>
      <c r="G135" s="15">
        <v>5</v>
      </c>
      <c r="H135" s="105">
        <v>33</v>
      </c>
      <c r="I135" s="50">
        <f t="shared" si="6"/>
        <v>0</v>
      </c>
      <c r="J135" s="50">
        <f t="shared" si="7"/>
        <v>0</v>
      </c>
      <c r="K135" s="50">
        <f t="shared" si="8"/>
        <v>33</v>
      </c>
      <c r="L135" s="15"/>
      <c r="M135" s="15"/>
      <c r="N135" s="15"/>
      <c r="O135" s="15"/>
      <c r="P135" s="15"/>
      <c r="Q135" s="15"/>
      <c r="R135" s="15"/>
      <c r="S135" s="15"/>
    </row>
    <row r="136" spans="2:19" x14ac:dyDescent="0.3">
      <c r="B136" s="53">
        <v>2019</v>
      </c>
      <c r="C136" s="15" t="s">
        <v>321</v>
      </c>
      <c r="D136" s="15" t="s">
        <v>315</v>
      </c>
      <c r="E136" s="15">
        <v>2015</v>
      </c>
      <c r="F136" s="15" t="s">
        <v>94</v>
      </c>
      <c r="G136" s="15">
        <v>4</v>
      </c>
      <c r="H136" s="105">
        <v>1780</v>
      </c>
      <c r="I136" s="50">
        <f t="shared" si="6"/>
        <v>0</v>
      </c>
      <c r="J136" s="50">
        <f t="shared" si="7"/>
        <v>1780</v>
      </c>
      <c r="K136" s="50">
        <f t="shared" si="8"/>
        <v>0</v>
      </c>
      <c r="L136" s="15"/>
      <c r="M136" s="15"/>
      <c r="N136" s="15"/>
      <c r="O136" s="15"/>
      <c r="P136" s="15"/>
      <c r="Q136" s="15"/>
      <c r="R136" s="15"/>
      <c r="S136" s="15"/>
    </row>
    <row r="137" spans="2:19" x14ac:dyDescent="0.3">
      <c r="B137" s="53">
        <v>2019</v>
      </c>
      <c r="C137" s="15" t="s">
        <v>320</v>
      </c>
      <c r="D137" s="15" t="s">
        <v>319</v>
      </c>
      <c r="E137" s="15">
        <v>2019</v>
      </c>
      <c r="F137" s="15" t="s">
        <v>117</v>
      </c>
      <c r="G137" s="15">
        <v>5</v>
      </c>
      <c r="H137" s="105">
        <v>4252</v>
      </c>
      <c r="I137" s="50">
        <f t="shared" si="6"/>
        <v>0</v>
      </c>
      <c r="J137" s="50">
        <f t="shared" si="7"/>
        <v>0</v>
      </c>
      <c r="K137" s="50">
        <f t="shared" si="8"/>
        <v>4252</v>
      </c>
      <c r="L137" s="15"/>
      <c r="M137" s="15"/>
      <c r="N137" s="15"/>
      <c r="O137" s="15"/>
      <c r="P137" s="15"/>
      <c r="Q137" s="15"/>
      <c r="R137" s="15"/>
      <c r="S137" s="15"/>
    </row>
    <row r="138" spans="2:19" x14ac:dyDescent="0.3">
      <c r="B138" s="53">
        <v>2019</v>
      </c>
      <c r="C138" s="15" t="s">
        <v>318</v>
      </c>
      <c r="D138" s="15" t="s">
        <v>317</v>
      </c>
      <c r="E138" s="15">
        <v>2018</v>
      </c>
      <c r="F138" s="15" t="s">
        <v>90</v>
      </c>
      <c r="G138" s="15">
        <v>5</v>
      </c>
      <c r="H138" s="105">
        <v>803</v>
      </c>
      <c r="I138" s="50">
        <f t="shared" si="6"/>
        <v>0</v>
      </c>
      <c r="J138" s="50">
        <f t="shared" si="7"/>
        <v>0</v>
      </c>
      <c r="K138" s="50">
        <f t="shared" si="8"/>
        <v>803</v>
      </c>
      <c r="L138" s="15"/>
      <c r="M138" s="15"/>
      <c r="N138" s="15"/>
      <c r="O138" s="15"/>
      <c r="P138" s="15"/>
      <c r="Q138" s="15"/>
      <c r="R138" s="15"/>
      <c r="S138" s="15"/>
    </row>
    <row r="139" spans="2:19" x14ac:dyDescent="0.3">
      <c r="B139" s="53">
        <v>2019</v>
      </c>
      <c r="C139" s="15" t="s">
        <v>316</v>
      </c>
      <c r="D139" s="15" t="s">
        <v>315</v>
      </c>
      <c r="E139" s="15">
        <v>2015</v>
      </c>
      <c r="F139" s="15" t="s">
        <v>94</v>
      </c>
      <c r="G139" s="15">
        <v>4</v>
      </c>
      <c r="H139" s="105">
        <v>6227</v>
      </c>
      <c r="I139" s="50">
        <f t="shared" si="6"/>
        <v>0</v>
      </c>
      <c r="J139" s="50">
        <f t="shared" si="7"/>
        <v>6227</v>
      </c>
      <c r="K139" s="50">
        <f t="shared" si="8"/>
        <v>0</v>
      </c>
      <c r="L139" s="15"/>
      <c r="M139" s="15"/>
      <c r="N139" s="15"/>
      <c r="O139" s="15"/>
      <c r="P139" s="15"/>
      <c r="Q139" s="15"/>
      <c r="R139" s="15"/>
      <c r="S139" s="15"/>
    </row>
    <row r="140" spans="2:19" x14ac:dyDescent="0.3">
      <c r="B140" s="53">
        <v>2019</v>
      </c>
      <c r="C140" s="15" t="s">
        <v>314</v>
      </c>
      <c r="D140" s="15" t="s">
        <v>313</v>
      </c>
      <c r="E140" s="15">
        <v>2019</v>
      </c>
      <c r="F140" s="15" t="s">
        <v>82</v>
      </c>
      <c r="G140" s="15">
        <v>5</v>
      </c>
      <c r="H140" s="105">
        <v>0</v>
      </c>
      <c r="I140" s="50">
        <f t="shared" si="6"/>
        <v>0</v>
      </c>
      <c r="J140" s="50">
        <f t="shared" si="7"/>
        <v>0</v>
      </c>
      <c r="K140" s="50">
        <f t="shared" si="8"/>
        <v>0</v>
      </c>
      <c r="L140" s="15"/>
      <c r="M140" s="15"/>
      <c r="N140" s="15"/>
      <c r="O140" s="15"/>
      <c r="P140" s="15"/>
      <c r="Q140" s="15"/>
      <c r="R140" s="15"/>
      <c r="S140" s="15"/>
    </row>
    <row r="141" spans="2:19" x14ac:dyDescent="0.3">
      <c r="B141" s="53">
        <v>2019</v>
      </c>
      <c r="C141" s="15" t="s">
        <v>312</v>
      </c>
      <c r="D141" s="15" t="s">
        <v>88</v>
      </c>
      <c r="E141" s="15">
        <v>2017</v>
      </c>
      <c r="F141" s="15" t="s">
        <v>82</v>
      </c>
      <c r="G141" s="15">
        <v>5</v>
      </c>
      <c r="H141" s="105">
        <v>8319</v>
      </c>
      <c r="I141" s="50">
        <f t="shared" si="6"/>
        <v>0</v>
      </c>
      <c r="J141" s="50">
        <f t="shared" si="7"/>
        <v>0</v>
      </c>
      <c r="K141" s="50">
        <f t="shared" si="8"/>
        <v>8319</v>
      </c>
      <c r="L141" s="15"/>
      <c r="M141" s="15"/>
      <c r="N141" s="15"/>
      <c r="O141" s="15"/>
      <c r="P141" s="15"/>
      <c r="Q141" s="15"/>
      <c r="R141" s="15"/>
      <c r="S141" s="15"/>
    </row>
    <row r="142" spans="2:19" x14ac:dyDescent="0.3">
      <c r="B142" s="53">
        <v>2019</v>
      </c>
      <c r="C142" s="15" t="s">
        <v>311</v>
      </c>
      <c r="D142" s="15" t="s">
        <v>310</v>
      </c>
      <c r="E142" s="15">
        <v>2020</v>
      </c>
      <c r="F142" s="15" t="s">
        <v>117</v>
      </c>
      <c r="G142" s="15">
        <v>5</v>
      </c>
      <c r="H142" s="105">
        <v>1434</v>
      </c>
      <c r="I142" s="50">
        <f t="shared" si="6"/>
        <v>0</v>
      </c>
      <c r="J142" s="50">
        <f t="shared" si="7"/>
        <v>0</v>
      </c>
      <c r="K142" s="50">
        <f t="shared" si="8"/>
        <v>1434</v>
      </c>
      <c r="L142" s="15"/>
      <c r="M142" s="15"/>
      <c r="N142" s="15"/>
      <c r="O142" s="15"/>
      <c r="P142" s="15"/>
      <c r="Q142" s="15"/>
      <c r="R142" s="15"/>
      <c r="S142" s="15"/>
    </row>
    <row r="143" spans="2:19" x14ac:dyDescent="0.3">
      <c r="B143" s="53">
        <v>2019</v>
      </c>
      <c r="C143" s="15" t="s">
        <v>309</v>
      </c>
      <c r="D143" s="15" t="s">
        <v>308</v>
      </c>
      <c r="E143" s="15">
        <v>2015</v>
      </c>
      <c r="F143" s="15" t="s">
        <v>307</v>
      </c>
      <c r="G143" s="15">
        <v>4</v>
      </c>
      <c r="H143" s="105">
        <v>622</v>
      </c>
      <c r="I143" s="50">
        <f t="shared" si="6"/>
        <v>0</v>
      </c>
      <c r="J143" s="50">
        <f t="shared" si="7"/>
        <v>622</v>
      </c>
      <c r="K143" s="50">
        <f t="shared" si="8"/>
        <v>0</v>
      </c>
      <c r="L143" s="15"/>
      <c r="M143" s="15"/>
      <c r="N143" s="15"/>
      <c r="O143" s="15"/>
      <c r="P143" s="15"/>
      <c r="Q143" s="15"/>
      <c r="R143" s="15"/>
      <c r="S143" s="15"/>
    </row>
    <row r="144" spans="2:19" x14ac:dyDescent="0.3">
      <c r="B144" s="53">
        <v>2019</v>
      </c>
      <c r="C144" s="15" t="s">
        <v>306</v>
      </c>
      <c r="D144" s="15" t="s">
        <v>305</v>
      </c>
      <c r="E144" s="15">
        <v>2018</v>
      </c>
      <c r="F144" s="15" t="s">
        <v>117</v>
      </c>
      <c r="G144" s="15">
        <v>5</v>
      </c>
      <c r="H144" s="105">
        <v>19366</v>
      </c>
      <c r="I144" s="50">
        <f t="shared" si="6"/>
        <v>0</v>
      </c>
      <c r="J144" s="50">
        <f t="shared" si="7"/>
        <v>0</v>
      </c>
      <c r="K144" s="50">
        <f t="shared" si="8"/>
        <v>19366</v>
      </c>
      <c r="L144" s="15"/>
      <c r="M144" s="15"/>
      <c r="N144" s="15"/>
      <c r="O144" s="15"/>
      <c r="P144" s="15"/>
      <c r="Q144" s="15"/>
      <c r="R144" s="15"/>
      <c r="S144" s="15"/>
    </row>
    <row r="145" spans="2:19" x14ac:dyDescent="0.3">
      <c r="B145" s="53">
        <v>2019</v>
      </c>
      <c r="C145" s="15" t="s">
        <v>304</v>
      </c>
      <c r="D145" s="15" t="s">
        <v>303</v>
      </c>
      <c r="E145" s="15">
        <v>2019</v>
      </c>
      <c r="F145" s="15" t="s">
        <v>101</v>
      </c>
      <c r="G145" s="15">
        <v>5</v>
      </c>
      <c r="H145" s="105">
        <v>6786</v>
      </c>
      <c r="I145" s="50">
        <f t="shared" si="6"/>
        <v>0</v>
      </c>
      <c r="J145" s="50">
        <f t="shared" si="7"/>
        <v>0</v>
      </c>
      <c r="K145" s="50">
        <f t="shared" si="8"/>
        <v>6786</v>
      </c>
      <c r="L145" s="15"/>
      <c r="M145" s="15"/>
      <c r="N145" s="15"/>
      <c r="O145" s="15"/>
      <c r="P145" s="15"/>
      <c r="Q145" s="15"/>
      <c r="R145" s="15"/>
      <c r="S145" s="15"/>
    </row>
    <row r="146" spans="2:19" x14ac:dyDescent="0.3">
      <c r="B146" s="53">
        <v>2019</v>
      </c>
      <c r="C146" s="15" t="s">
        <v>302</v>
      </c>
      <c r="D146" s="15" t="s">
        <v>301</v>
      </c>
      <c r="E146" s="15">
        <v>2014</v>
      </c>
      <c r="F146" s="15" t="s">
        <v>90</v>
      </c>
      <c r="G146" s="15">
        <v>5</v>
      </c>
      <c r="H146" s="105">
        <v>9800</v>
      </c>
      <c r="I146" s="50">
        <f t="shared" si="6"/>
        <v>0</v>
      </c>
      <c r="J146" s="50">
        <f t="shared" si="7"/>
        <v>0</v>
      </c>
      <c r="K146" s="50">
        <f t="shared" si="8"/>
        <v>9800</v>
      </c>
      <c r="L146" s="15"/>
      <c r="M146" s="15"/>
      <c r="N146" s="15"/>
      <c r="O146" s="15"/>
      <c r="P146" s="15"/>
      <c r="Q146" s="15"/>
      <c r="R146" s="15"/>
      <c r="S146" s="15"/>
    </row>
    <row r="147" spans="2:19" x14ac:dyDescent="0.3">
      <c r="B147" s="53">
        <v>2019</v>
      </c>
      <c r="C147" s="15" t="s">
        <v>300</v>
      </c>
      <c r="D147" s="15" t="s">
        <v>88</v>
      </c>
      <c r="E147" s="15">
        <v>2017</v>
      </c>
      <c r="F147" s="15" t="s">
        <v>90</v>
      </c>
      <c r="G147" s="15">
        <v>5</v>
      </c>
      <c r="H147" s="105">
        <v>0</v>
      </c>
      <c r="I147" s="50">
        <f t="shared" si="6"/>
        <v>0</v>
      </c>
      <c r="J147" s="50">
        <f t="shared" si="7"/>
        <v>0</v>
      </c>
      <c r="K147" s="50">
        <f t="shared" si="8"/>
        <v>0</v>
      </c>
      <c r="L147" s="15"/>
      <c r="M147" s="15"/>
      <c r="N147" s="15"/>
      <c r="O147" s="15"/>
      <c r="P147" s="15"/>
      <c r="Q147" s="15"/>
      <c r="R147" s="15"/>
      <c r="S147" s="15"/>
    </row>
    <row r="148" spans="2:19" x14ac:dyDescent="0.3">
      <c r="B148" s="53">
        <v>2019</v>
      </c>
      <c r="C148" s="15" t="s">
        <v>299</v>
      </c>
      <c r="D148" s="15" t="s">
        <v>88</v>
      </c>
      <c r="E148" s="15">
        <v>2013</v>
      </c>
      <c r="F148" s="15" t="s">
        <v>101</v>
      </c>
      <c r="G148" s="15">
        <v>4</v>
      </c>
      <c r="H148" s="105">
        <v>604</v>
      </c>
      <c r="I148" s="50">
        <f t="shared" si="6"/>
        <v>0</v>
      </c>
      <c r="J148" s="50">
        <f t="shared" si="7"/>
        <v>604</v>
      </c>
      <c r="K148" s="50">
        <f t="shared" si="8"/>
        <v>0</v>
      </c>
      <c r="L148" s="15"/>
      <c r="M148" s="15"/>
      <c r="N148" s="15"/>
      <c r="O148" s="15"/>
      <c r="P148" s="15"/>
      <c r="Q148" s="15"/>
      <c r="R148" s="15"/>
      <c r="S148" s="15"/>
    </row>
    <row r="149" spans="2:19" x14ac:dyDescent="0.3">
      <c r="B149" s="53">
        <v>2019</v>
      </c>
      <c r="C149" s="15" t="s">
        <v>298</v>
      </c>
      <c r="D149" s="15" t="s">
        <v>297</v>
      </c>
      <c r="E149" s="15">
        <v>2019</v>
      </c>
      <c r="F149" s="15" t="s">
        <v>117</v>
      </c>
      <c r="G149" s="15">
        <v>5</v>
      </c>
      <c r="H149" s="105">
        <v>6110</v>
      </c>
      <c r="I149" s="50">
        <f t="shared" si="6"/>
        <v>0</v>
      </c>
      <c r="J149" s="50">
        <f t="shared" si="7"/>
        <v>0</v>
      </c>
      <c r="K149" s="50">
        <f t="shared" si="8"/>
        <v>6110</v>
      </c>
      <c r="L149" s="15"/>
      <c r="M149" s="15"/>
      <c r="N149" s="15"/>
      <c r="O149" s="15"/>
      <c r="P149" s="15"/>
      <c r="Q149" s="15"/>
      <c r="R149" s="15"/>
      <c r="S149" s="15"/>
    </row>
    <row r="150" spans="2:19" x14ac:dyDescent="0.3">
      <c r="B150" s="53">
        <v>2019</v>
      </c>
      <c r="C150" s="15" t="s">
        <v>296</v>
      </c>
      <c r="D150" s="15" t="s">
        <v>88</v>
      </c>
      <c r="E150" s="15">
        <v>2013</v>
      </c>
      <c r="F150" s="15" t="s">
        <v>117</v>
      </c>
      <c r="G150" s="15">
        <v>5</v>
      </c>
      <c r="H150" s="105">
        <v>0</v>
      </c>
      <c r="I150" s="50">
        <f t="shared" si="6"/>
        <v>0</v>
      </c>
      <c r="J150" s="50">
        <f t="shared" si="7"/>
        <v>0</v>
      </c>
      <c r="K150" s="50">
        <f t="shared" si="8"/>
        <v>0</v>
      </c>
      <c r="L150" s="15"/>
      <c r="M150" s="15"/>
      <c r="N150" s="15"/>
      <c r="O150" s="15"/>
      <c r="P150" s="15"/>
      <c r="Q150" s="15"/>
      <c r="R150" s="15"/>
      <c r="S150" s="15"/>
    </row>
    <row r="151" spans="2:19" x14ac:dyDescent="0.3">
      <c r="B151" s="53">
        <v>2019</v>
      </c>
      <c r="C151" s="15" t="s">
        <v>295</v>
      </c>
      <c r="D151" s="15" t="s">
        <v>88</v>
      </c>
      <c r="E151" s="15">
        <v>2016</v>
      </c>
      <c r="F151" s="15" t="s">
        <v>85</v>
      </c>
      <c r="G151" s="15">
        <v>5</v>
      </c>
      <c r="H151" s="105">
        <v>725</v>
      </c>
      <c r="I151" s="50">
        <f t="shared" si="6"/>
        <v>0</v>
      </c>
      <c r="J151" s="50">
        <f t="shared" si="7"/>
        <v>0</v>
      </c>
      <c r="K151" s="50">
        <f t="shared" si="8"/>
        <v>725</v>
      </c>
      <c r="L151" s="15"/>
      <c r="M151" s="15"/>
      <c r="N151" s="15"/>
      <c r="O151" s="15"/>
      <c r="P151" s="15"/>
      <c r="Q151" s="15"/>
      <c r="R151" s="15"/>
      <c r="S151" s="15"/>
    </row>
    <row r="152" spans="2:19" x14ac:dyDescent="0.3">
      <c r="B152" s="53">
        <v>2019</v>
      </c>
      <c r="C152" s="15" t="s">
        <v>294</v>
      </c>
      <c r="D152" s="15" t="s">
        <v>293</v>
      </c>
      <c r="E152" s="15">
        <v>2016</v>
      </c>
      <c r="F152" s="15" t="s">
        <v>85</v>
      </c>
      <c r="G152" s="15">
        <v>5</v>
      </c>
      <c r="H152" s="105">
        <v>4128</v>
      </c>
      <c r="I152" s="50">
        <f t="shared" si="6"/>
        <v>0</v>
      </c>
      <c r="J152" s="50">
        <f t="shared" si="7"/>
        <v>0</v>
      </c>
      <c r="K152" s="50">
        <f t="shared" si="8"/>
        <v>4128</v>
      </c>
      <c r="L152" s="15"/>
      <c r="M152" s="15"/>
      <c r="N152" s="15"/>
      <c r="O152" s="15"/>
      <c r="P152" s="15"/>
      <c r="Q152" s="15"/>
      <c r="R152" s="15"/>
      <c r="S152" s="15"/>
    </row>
    <row r="153" spans="2:19" x14ac:dyDescent="0.3">
      <c r="B153" s="53">
        <v>2019</v>
      </c>
      <c r="C153" s="15" t="s">
        <v>292</v>
      </c>
      <c r="D153" s="15" t="s">
        <v>291</v>
      </c>
      <c r="E153" s="15">
        <v>2019</v>
      </c>
      <c r="F153" s="15" t="s">
        <v>82</v>
      </c>
      <c r="G153" s="15">
        <v>5</v>
      </c>
      <c r="H153" s="105">
        <v>0</v>
      </c>
      <c r="I153" s="50">
        <f t="shared" si="6"/>
        <v>0</v>
      </c>
      <c r="J153" s="50">
        <f t="shared" si="7"/>
        <v>0</v>
      </c>
      <c r="K153" s="50">
        <f t="shared" si="8"/>
        <v>0</v>
      </c>
      <c r="L153" s="15"/>
      <c r="M153" s="15"/>
      <c r="N153" s="15"/>
      <c r="O153" s="15"/>
      <c r="P153" s="15"/>
      <c r="Q153" s="15"/>
      <c r="R153" s="15"/>
      <c r="S153" s="15"/>
    </row>
    <row r="154" spans="2:19" x14ac:dyDescent="0.3">
      <c r="B154" s="53">
        <v>2019</v>
      </c>
      <c r="C154" s="15" t="s">
        <v>290</v>
      </c>
      <c r="D154" s="15" t="s">
        <v>289</v>
      </c>
      <c r="E154" s="15">
        <v>2019</v>
      </c>
      <c r="F154" s="15" t="s">
        <v>77</v>
      </c>
      <c r="G154" s="15">
        <v>5</v>
      </c>
      <c r="H154" s="105">
        <v>12</v>
      </c>
      <c r="I154" s="50">
        <f t="shared" si="6"/>
        <v>0</v>
      </c>
      <c r="J154" s="50">
        <f t="shared" si="7"/>
        <v>0</v>
      </c>
      <c r="K154" s="50">
        <f t="shared" si="8"/>
        <v>12</v>
      </c>
      <c r="L154" s="15"/>
      <c r="M154" s="15"/>
      <c r="N154" s="15"/>
      <c r="O154" s="15"/>
      <c r="P154" s="15"/>
      <c r="Q154" s="15"/>
      <c r="R154" s="15"/>
      <c r="S154" s="15"/>
    </row>
    <row r="155" spans="2:19" x14ac:dyDescent="0.3">
      <c r="B155" s="53">
        <v>2019</v>
      </c>
      <c r="C155" s="15" t="s">
        <v>288</v>
      </c>
      <c r="D155" s="15" t="s">
        <v>287</v>
      </c>
      <c r="E155" s="15">
        <v>2014</v>
      </c>
      <c r="F155" s="15" t="s">
        <v>82</v>
      </c>
      <c r="G155" s="15">
        <v>5</v>
      </c>
      <c r="H155" s="105">
        <v>4602</v>
      </c>
      <c r="I155" s="50">
        <f t="shared" si="6"/>
        <v>0</v>
      </c>
      <c r="J155" s="50">
        <f t="shared" si="7"/>
        <v>0</v>
      </c>
      <c r="K155" s="50">
        <f t="shared" si="8"/>
        <v>4602</v>
      </c>
      <c r="L155" s="15"/>
      <c r="M155" s="15"/>
      <c r="N155" s="15"/>
      <c r="O155" s="15"/>
      <c r="P155" s="15"/>
      <c r="Q155" s="15"/>
      <c r="R155" s="15"/>
      <c r="S155" s="15"/>
    </row>
    <row r="156" spans="2:19" x14ac:dyDescent="0.3">
      <c r="B156" s="53">
        <v>2019</v>
      </c>
      <c r="C156" s="15" t="s">
        <v>286</v>
      </c>
      <c r="D156" s="15" t="s">
        <v>285</v>
      </c>
      <c r="E156" s="15">
        <v>2019</v>
      </c>
      <c r="F156" s="15" t="s">
        <v>82</v>
      </c>
      <c r="G156" s="15">
        <v>5</v>
      </c>
      <c r="H156" s="105">
        <v>0</v>
      </c>
      <c r="I156" s="50">
        <f t="shared" si="6"/>
        <v>0</v>
      </c>
      <c r="J156" s="50">
        <f t="shared" si="7"/>
        <v>0</v>
      </c>
      <c r="K156" s="50">
        <f t="shared" si="8"/>
        <v>0</v>
      </c>
      <c r="L156" s="15"/>
      <c r="M156" s="15"/>
      <c r="N156" s="15"/>
      <c r="O156" s="15"/>
      <c r="P156" s="15"/>
      <c r="Q156" s="15"/>
      <c r="R156" s="15"/>
      <c r="S156" s="15"/>
    </row>
    <row r="157" spans="2:19" x14ac:dyDescent="0.3">
      <c r="B157" s="53">
        <v>2019</v>
      </c>
      <c r="C157" s="15" t="s">
        <v>284</v>
      </c>
      <c r="D157" s="15" t="s">
        <v>283</v>
      </c>
      <c r="E157" s="15">
        <v>2015</v>
      </c>
      <c r="F157" s="15" t="s">
        <v>82</v>
      </c>
      <c r="G157" s="15">
        <v>5</v>
      </c>
      <c r="H157" s="105">
        <v>0</v>
      </c>
      <c r="I157" s="50">
        <f t="shared" si="6"/>
        <v>0</v>
      </c>
      <c r="J157" s="50">
        <f t="shared" si="7"/>
        <v>0</v>
      </c>
      <c r="K157" s="50">
        <f t="shared" si="8"/>
        <v>0</v>
      </c>
      <c r="L157" s="15"/>
      <c r="M157" s="15"/>
      <c r="N157" s="15"/>
      <c r="O157" s="15"/>
      <c r="P157" s="15"/>
      <c r="Q157" s="15"/>
      <c r="R157" s="15"/>
      <c r="S157" s="15"/>
    </row>
    <row r="158" spans="2:19" x14ac:dyDescent="0.3">
      <c r="B158" s="53">
        <v>2019</v>
      </c>
      <c r="C158" s="15" t="s">
        <v>282</v>
      </c>
      <c r="D158" s="15" t="s">
        <v>281</v>
      </c>
      <c r="E158" s="15">
        <v>2019</v>
      </c>
      <c r="F158" s="15" t="s">
        <v>77</v>
      </c>
      <c r="G158" s="15">
        <v>5</v>
      </c>
      <c r="H158" s="105">
        <v>0</v>
      </c>
      <c r="I158" s="50">
        <f t="shared" si="6"/>
        <v>0</v>
      </c>
      <c r="J158" s="50">
        <f t="shared" si="7"/>
        <v>0</v>
      </c>
      <c r="K158" s="50">
        <f t="shared" si="8"/>
        <v>0</v>
      </c>
      <c r="L158" s="15"/>
      <c r="M158" s="15"/>
      <c r="N158" s="15"/>
      <c r="O158" s="15"/>
      <c r="P158" s="15"/>
      <c r="Q158" s="15"/>
      <c r="R158" s="15"/>
      <c r="S158" s="15"/>
    </row>
    <row r="159" spans="2:19" x14ac:dyDescent="0.3">
      <c r="B159" s="53">
        <v>2019</v>
      </c>
      <c r="C159" s="15" t="s">
        <v>280</v>
      </c>
      <c r="D159" s="15" t="s">
        <v>88</v>
      </c>
      <c r="E159" s="15">
        <v>2014</v>
      </c>
      <c r="F159" s="15" t="s">
        <v>99</v>
      </c>
      <c r="G159" s="15">
        <v>5</v>
      </c>
      <c r="H159" s="105">
        <v>142</v>
      </c>
      <c r="I159" s="50">
        <f t="shared" si="6"/>
        <v>0</v>
      </c>
      <c r="J159" s="50">
        <f t="shared" si="7"/>
        <v>0</v>
      </c>
      <c r="K159" s="50">
        <f t="shared" si="8"/>
        <v>142</v>
      </c>
      <c r="L159" s="15"/>
      <c r="M159" s="15"/>
      <c r="N159" s="15"/>
      <c r="O159" s="15"/>
      <c r="P159" s="15"/>
      <c r="Q159" s="15"/>
      <c r="R159" s="15"/>
      <c r="S159" s="15"/>
    </row>
    <row r="160" spans="2:19" x14ac:dyDescent="0.3">
      <c r="B160" s="53">
        <v>2019</v>
      </c>
      <c r="C160" s="15" t="s">
        <v>279</v>
      </c>
      <c r="D160" s="15" t="s">
        <v>278</v>
      </c>
      <c r="E160" s="15">
        <v>2017</v>
      </c>
      <c r="F160" s="15" t="s">
        <v>137</v>
      </c>
      <c r="G160" s="15">
        <v>5</v>
      </c>
      <c r="H160" s="105">
        <v>1</v>
      </c>
      <c r="I160" s="50">
        <f t="shared" si="6"/>
        <v>0</v>
      </c>
      <c r="J160" s="50">
        <f t="shared" si="7"/>
        <v>0</v>
      </c>
      <c r="K160" s="50">
        <f t="shared" si="8"/>
        <v>1</v>
      </c>
      <c r="L160" s="15"/>
      <c r="M160" s="15"/>
      <c r="N160" s="15"/>
      <c r="O160" s="15"/>
      <c r="P160" s="15"/>
      <c r="Q160" s="15"/>
      <c r="R160" s="15"/>
      <c r="S160" s="15"/>
    </row>
    <row r="161" spans="2:19" x14ac:dyDescent="0.3">
      <c r="B161" s="53">
        <v>2019</v>
      </c>
      <c r="C161" s="15" t="s">
        <v>277</v>
      </c>
      <c r="D161" s="15" t="s">
        <v>88</v>
      </c>
      <c r="E161" s="15">
        <v>2014</v>
      </c>
      <c r="F161" s="15" t="s">
        <v>94</v>
      </c>
      <c r="G161" s="15">
        <v>3</v>
      </c>
      <c r="H161" s="105">
        <v>0</v>
      </c>
      <c r="I161" s="50">
        <f t="shared" si="6"/>
        <v>0</v>
      </c>
      <c r="J161" s="50">
        <f t="shared" si="7"/>
        <v>0</v>
      </c>
      <c r="K161" s="50">
        <f t="shared" si="8"/>
        <v>0</v>
      </c>
      <c r="L161" s="15"/>
      <c r="M161" s="15"/>
      <c r="N161" s="15"/>
      <c r="O161" s="15"/>
      <c r="P161" s="15"/>
      <c r="Q161" s="15"/>
      <c r="R161" s="15"/>
      <c r="S161" s="15"/>
    </row>
    <row r="162" spans="2:19" x14ac:dyDescent="0.3">
      <c r="B162" s="53">
        <v>2019</v>
      </c>
      <c r="C162" s="15" t="s">
        <v>276</v>
      </c>
      <c r="D162" s="15" t="s">
        <v>88</v>
      </c>
      <c r="E162" s="15">
        <v>2019</v>
      </c>
      <c r="F162" s="15" t="s">
        <v>82</v>
      </c>
      <c r="G162" s="15">
        <v>5</v>
      </c>
      <c r="H162" s="105">
        <v>0</v>
      </c>
      <c r="I162" s="50">
        <f t="shared" si="6"/>
        <v>0</v>
      </c>
      <c r="J162" s="50">
        <f t="shared" si="7"/>
        <v>0</v>
      </c>
      <c r="K162" s="50">
        <f t="shared" si="8"/>
        <v>0</v>
      </c>
      <c r="L162" s="15"/>
      <c r="M162" s="15"/>
      <c r="N162" s="15"/>
      <c r="O162" s="15"/>
      <c r="P162" s="15"/>
      <c r="Q162" s="15"/>
      <c r="R162" s="15"/>
      <c r="S162" s="15"/>
    </row>
    <row r="163" spans="2:19" x14ac:dyDescent="0.3">
      <c r="B163" s="53">
        <v>2019</v>
      </c>
      <c r="C163" s="15" t="s">
        <v>275</v>
      </c>
      <c r="D163" s="15" t="s">
        <v>88</v>
      </c>
      <c r="E163" s="15">
        <v>2017</v>
      </c>
      <c r="F163" s="15" t="s">
        <v>117</v>
      </c>
      <c r="G163" s="15">
        <v>3</v>
      </c>
      <c r="H163" s="105">
        <v>0</v>
      </c>
      <c r="I163" s="50">
        <f t="shared" si="6"/>
        <v>0</v>
      </c>
      <c r="J163" s="50">
        <f t="shared" si="7"/>
        <v>0</v>
      </c>
      <c r="K163" s="50">
        <f t="shared" si="8"/>
        <v>0</v>
      </c>
      <c r="L163" s="15"/>
      <c r="M163" s="15"/>
      <c r="N163" s="15"/>
      <c r="O163" s="15"/>
      <c r="P163" s="15"/>
      <c r="Q163" s="15"/>
      <c r="R163" s="15"/>
      <c r="S163" s="15"/>
    </row>
    <row r="164" spans="2:19" x14ac:dyDescent="0.3">
      <c r="B164" s="53">
        <v>2019</v>
      </c>
      <c r="C164" s="15" t="s">
        <v>274</v>
      </c>
      <c r="D164" s="15" t="s">
        <v>88</v>
      </c>
      <c r="E164" s="15">
        <v>2019</v>
      </c>
      <c r="F164" s="15" t="s">
        <v>117</v>
      </c>
      <c r="G164" s="15">
        <v>5</v>
      </c>
      <c r="H164" s="105">
        <v>0</v>
      </c>
      <c r="I164" s="50">
        <f t="shared" si="6"/>
        <v>0</v>
      </c>
      <c r="J164" s="50">
        <f t="shared" si="7"/>
        <v>0</v>
      </c>
      <c r="K164" s="50">
        <f t="shared" si="8"/>
        <v>0</v>
      </c>
      <c r="L164" s="15"/>
      <c r="M164" s="15"/>
      <c r="N164" s="15"/>
      <c r="O164" s="15"/>
      <c r="P164" s="15"/>
      <c r="Q164" s="15"/>
      <c r="R164" s="15"/>
      <c r="S164" s="15"/>
    </row>
    <row r="165" spans="2:19" x14ac:dyDescent="0.3">
      <c r="B165" s="53">
        <v>2019</v>
      </c>
      <c r="C165" s="15" t="s">
        <v>273</v>
      </c>
      <c r="D165" s="15" t="s">
        <v>88</v>
      </c>
      <c r="E165" s="15">
        <v>2015</v>
      </c>
      <c r="F165" s="15" t="s">
        <v>94</v>
      </c>
      <c r="G165" s="15">
        <v>4</v>
      </c>
      <c r="H165" s="105">
        <v>615</v>
      </c>
      <c r="I165" s="50">
        <f t="shared" si="6"/>
        <v>0</v>
      </c>
      <c r="J165" s="50">
        <f t="shared" si="7"/>
        <v>615</v>
      </c>
      <c r="K165" s="50">
        <f t="shared" si="8"/>
        <v>0</v>
      </c>
      <c r="L165" s="15"/>
      <c r="M165" s="15"/>
      <c r="N165" s="15"/>
      <c r="O165" s="15"/>
      <c r="P165" s="15"/>
      <c r="Q165" s="15"/>
      <c r="R165" s="15"/>
      <c r="S165" s="15"/>
    </row>
    <row r="166" spans="2:19" x14ac:dyDescent="0.3">
      <c r="B166" s="53">
        <v>2019</v>
      </c>
      <c r="C166" s="15" t="s">
        <v>272</v>
      </c>
      <c r="D166" s="15" t="s">
        <v>88</v>
      </c>
      <c r="E166" s="15">
        <v>2017</v>
      </c>
      <c r="F166" s="15" t="s">
        <v>101</v>
      </c>
      <c r="G166" s="15">
        <v>5</v>
      </c>
      <c r="H166" s="105">
        <v>4558</v>
      </c>
      <c r="I166" s="50">
        <f t="shared" si="6"/>
        <v>0</v>
      </c>
      <c r="J166" s="50">
        <f t="shared" si="7"/>
        <v>0</v>
      </c>
      <c r="K166" s="50">
        <f t="shared" si="8"/>
        <v>4558</v>
      </c>
      <c r="L166" s="15"/>
      <c r="M166" s="15"/>
      <c r="N166" s="15"/>
      <c r="O166" s="15"/>
      <c r="P166" s="15"/>
      <c r="Q166" s="15"/>
      <c r="R166" s="15"/>
      <c r="S166" s="15"/>
    </row>
    <row r="167" spans="2:19" x14ac:dyDescent="0.3">
      <c r="B167" s="53">
        <v>2019</v>
      </c>
      <c r="C167" s="15" t="s">
        <v>271</v>
      </c>
      <c r="D167" s="15" t="s">
        <v>270</v>
      </c>
      <c r="E167" s="15">
        <v>2014</v>
      </c>
      <c r="F167" s="15" t="s">
        <v>94</v>
      </c>
      <c r="G167" s="15">
        <v>4</v>
      </c>
      <c r="H167" s="105">
        <v>8949</v>
      </c>
      <c r="I167" s="50">
        <f t="shared" si="6"/>
        <v>0</v>
      </c>
      <c r="J167" s="50">
        <f t="shared" si="7"/>
        <v>8949</v>
      </c>
      <c r="K167" s="50">
        <f t="shared" si="8"/>
        <v>0</v>
      </c>
      <c r="L167" s="15"/>
      <c r="M167" s="15"/>
      <c r="N167" s="15"/>
      <c r="O167" s="15"/>
      <c r="P167" s="15"/>
      <c r="Q167" s="15"/>
      <c r="R167" s="15"/>
      <c r="S167" s="15"/>
    </row>
    <row r="168" spans="2:19" x14ac:dyDescent="0.3">
      <c r="B168" s="53">
        <v>2019</v>
      </c>
      <c r="C168" s="15" t="s">
        <v>269</v>
      </c>
      <c r="D168" s="15" t="s">
        <v>268</v>
      </c>
      <c r="E168" s="15">
        <v>2017</v>
      </c>
      <c r="F168" s="15" t="s">
        <v>82</v>
      </c>
      <c r="G168" s="15">
        <v>5</v>
      </c>
      <c r="H168" s="105">
        <v>3636</v>
      </c>
      <c r="I168" s="50">
        <f t="shared" si="6"/>
        <v>0</v>
      </c>
      <c r="J168" s="50">
        <f t="shared" si="7"/>
        <v>0</v>
      </c>
      <c r="K168" s="50">
        <f t="shared" si="8"/>
        <v>3636</v>
      </c>
      <c r="L168" s="15"/>
      <c r="M168" s="15"/>
      <c r="N168" s="15"/>
      <c r="O168" s="15"/>
      <c r="P168" s="15"/>
      <c r="Q168" s="15"/>
      <c r="R168" s="15"/>
      <c r="S168" s="15"/>
    </row>
    <row r="169" spans="2:19" x14ac:dyDescent="0.3">
      <c r="B169" s="53">
        <v>2019</v>
      </c>
      <c r="C169" s="15" t="s">
        <v>267</v>
      </c>
      <c r="D169" s="15" t="s">
        <v>88</v>
      </c>
      <c r="E169" s="15">
        <v>2015</v>
      </c>
      <c r="F169" s="15" t="s">
        <v>137</v>
      </c>
      <c r="G169" s="15">
        <v>4</v>
      </c>
      <c r="H169" s="105">
        <v>1</v>
      </c>
      <c r="I169" s="50">
        <f t="shared" si="6"/>
        <v>0</v>
      </c>
      <c r="J169" s="50">
        <f t="shared" si="7"/>
        <v>1</v>
      </c>
      <c r="K169" s="50">
        <f t="shared" si="8"/>
        <v>0</v>
      </c>
      <c r="L169" s="15"/>
      <c r="M169" s="15"/>
      <c r="N169" s="15"/>
      <c r="O169" s="15"/>
      <c r="P169" s="15"/>
      <c r="Q169" s="15"/>
      <c r="R169" s="15"/>
      <c r="S169" s="15"/>
    </row>
    <row r="170" spans="2:19" x14ac:dyDescent="0.3">
      <c r="B170" s="53">
        <v>2019</v>
      </c>
      <c r="C170" s="15" t="s">
        <v>266</v>
      </c>
      <c r="D170" s="15" t="s">
        <v>88</v>
      </c>
      <c r="E170" s="15">
        <v>2013</v>
      </c>
      <c r="F170" s="15" t="s">
        <v>82</v>
      </c>
      <c r="G170" s="15">
        <v>5</v>
      </c>
      <c r="H170" s="105">
        <v>2701</v>
      </c>
      <c r="I170" s="50">
        <f t="shared" si="6"/>
        <v>0</v>
      </c>
      <c r="J170" s="50">
        <f t="shared" si="7"/>
        <v>0</v>
      </c>
      <c r="K170" s="50">
        <f t="shared" si="8"/>
        <v>2701</v>
      </c>
      <c r="L170" s="15"/>
      <c r="M170" s="15"/>
      <c r="N170" s="15"/>
      <c r="O170" s="15"/>
      <c r="P170" s="15"/>
      <c r="Q170" s="15"/>
      <c r="R170" s="15"/>
      <c r="S170" s="15"/>
    </row>
    <row r="171" spans="2:19" x14ac:dyDescent="0.3">
      <c r="B171" s="53">
        <v>2019</v>
      </c>
      <c r="C171" s="15" t="s">
        <v>265</v>
      </c>
      <c r="D171" s="15" t="s">
        <v>88</v>
      </c>
      <c r="E171" s="15">
        <v>2013</v>
      </c>
      <c r="F171" s="15" t="s">
        <v>94</v>
      </c>
      <c r="G171" s="15">
        <v>4</v>
      </c>
      <c r="H171" s="105">
        <v>528</v>
      </c>
      <c r="I171" s="50">
        <f t="shared" si="6"/>
        <v>0</v>
      </c>
      <c r="J171" s="50">
        <f t="shared" si="7"/>
        <v>528</v>
      </c>
      <c r="K171" s="50">
        <f t="shared" si="8"/>
        <v>0</v>
      </c>
      <c r="L171" s="15"/>
      <c r="M171" s="15"/>
      <c r="N171" s="15"/>
      <c r="O171" s="15"/>
      <c r="P171" s="15"/>
      <c r="Q171" s="15"/>
      <c r="R171" s="15"/>
      <c r="S171" s="15"/>
    </row>
    <row r="172" spans="2:19" x14ac:dyDescent="0.3">
      <c r="B172" s="53">
        <v>2019</v>
      </c>
      <c r="C172" s="15" t="s">
        <v>264</v>
      </c>
      <c r="D172" s="15" t="s">
        <v>88</v>
      </c>
      <c r="E172" s="15">
        <v>2014</v>
      </c>
      <c r="F172" s="15" t="s">
        <v>101</v>
      </c>
      <c r="G172" s="15">
        <v>3</v>
      </c>
      <c r="H172" s="105">
        <v>56</v>
      </c>
      <c r="I172" s="50">
        <f t="shared" si="6"/>
        <v>56</v>
      </c>
      <c r="J172" s="50">
        <f t="shared" si="7"/>
        <v>0</v>
      </c>
      <c r="K172" s="50">
        <f t="shared" si="8"/>
        <v>0</v>
      </c>
      <c r="L172" s="15"/>
      <c r="M172" s="15"/>
      <c r="N172" s="15"/>
      <c r="O172" s="15"/>
      <c r="P172" s="15"/>
      <c r="Q172" s="15"/>
      <c r="R172" s="15"/>
      <c r="S172" s="15"/>
    </row>
    <row r="173" spans="2:19" x14ac:dyDescent="0.3">
      <c r="B173" s="53">
        <v>2019</v>
      </c>
      <c r="C173" s="15" t="s">
        <v>263</v>
      </c>
      <c r="D173" s="15" t="s">
        <v>88</v>
      </c>
      <c r="E173" s="15">
        <v>2013</v>
      </c>
      <c r="F173" s="15" t="s">
        <v>101</v>
      </c>
      <c r="G173" s="15">
        <v>3</v>
      </c>
      <c r="H173" s="105">
        <v>0</v>
      </c>
      <c r="I173" s="50">
        <f t="shared" si="6"/>
        <v>0</v>
      </c>
      <c r="J173" s="50">
        <f t="shared" si="7"/>
        <v>0</v>
      </c>
      <c r="K173" s="50">
        <f t="shared" si="8"/>
        <v>0</v>
      </c>
      <c r="L173" s="15"/>
      <c r="M173" s="15"/>
      <c r="N173" s="15"/>
      <c r="O173" s="15"/>
      <c r="P173" s="15"/>
      <c r="Q173" s="15"/>
      <c r="R173" s="15"/>
      <c r="S173" s="15"/>
    </row>
    <row r="174" spans="2:19" x14ac:dyDescent="0.3">
      <c r="B174" s="53">
        <v>2019</v>
      </c>
      <c r="C174" s="15" t="s">
        <v>262</v>
      </c>
      <c r="D174" s="15" t="s">
        <v>261</v>
      </c>
      <c r="E174" s="15">
        <v>2019</v>
      </c>
      <c r="F174" s="15" t="s">
        <v>82</v>
      </c>
      <c r="G174" s="15">
        <v>5</v>
      </c>
      <c r="H174" s="105">
        <v>7945</v>
      </c>
      <c r="I174" s="50">
        <f t="shared" si="6"/>
        <v>0</v>
      </c>
      <c r="J174" s="50">
        <f t="shared" si="7"/>
        <v>0</v>
      </c>
      <c r="K174" s="50">
        <f t="shared" si="8"/>
        <v>7945</v>
      </c>
      <c r="L174" s="15"/>
      <c r="M174" s="15"/>
      <c r="N174" s="15"/>
      <c r="O174" s="15"/>
      <c r="P174" s="15"/>
      <c r="Q174" s="15"/>
      <c r="R174" s="15"/>
      <c r="S174" s="15"/>
    </row>
    <row r="175" spans="2:19" x14ac:dyDescent="0.3">
      <c r="B175" s="53">
        <v>2019</v>
      </c>
      <c r="C175" s="15" t="s">
        <v>260</v>
      </c>
      <c r="D175" s="15" t="s">
        <v>259</v>
      </c>
      <c r="E175" s="15">
        <v>2018</v>
      </c>
      <c r="F175" s="15" t="s">
        <v>117</v>
      </c>
      <c r="G175" s="15">
        <v>5</v>
      </c>
      <c r="H175" s="105">
        <v>6</v>
      </c>
      <c r="I175" s="50">
        <f t="shared" si="6"/>
        <v>0</v>
      </c>
      <c r="J175" s="50">
        <f t="shared" si="7"/>
        <v>0</v>
      </c>
      <c r="K175" s="50">
        <f t="shared" si="8"/>
        <v>6</v>
      </c>
      <c r="L175" s="15"/>
      <c r="M175" s="15"/>
      <c r="N175" s="15"/>
      <c r="O175" s="15"/>
      <c r="P175" s="15"/>
      <c r="Q175" s="15"/>
      <c r="R175" s="15"/>
      <c r="S175" s="15"/>
    </row>
    <row r="176" spans="2:19" x14ac:dyDescent="0.3">
      <c r="B176" s="53">
        <v>2019</v>
      </c>
      <c r="C176" s="15" t="s">
        <v>258</v>
      </c>
      <c r="D176" s="15" t="s">
        <v>88</v>
      </c>
      <c r="E176" s="15">
        <v>2017</v>
      </c>
      <c r="F176" s="15" t="s">
        <v>94</v>
      </c>
      <c r="G176" s="15">
        <v>5</v>
      </c>
      <c r="H176" s="105">
        <v>9967</v>
      </c>
      <c r="I176" s="50">
        <f t="shared" si="6"/>
        <v>0</v>
      </c>
      <c r="J176" s="50">
        <f t="shared" si="7"/>
        <v>0</v>
      </c>
      <c r="K176" s="50">
        <f t="shared" si="8"/>
        <v>9967</v>
      </c>
      <c r="L176" s="15"/>
      <c r="M176" s="15"/>
      <c r="N176" s="15"/>
      <c r="O176" s="15"/>
      <c r="P176" s="15"/>
      <c r="Q176" s="15"/>
      <c r="R176" s="15"/>
      <c r="S176" s="15"/>
    </row>
    <row r="177" spans="2:19" x14ac:dyDescent="0.3">
      <c r="B177" s="53">
        <v>2019</v>
      </c>
      <c r="C177" s="15" t="s">
        <v>257</v>
      </c>
      <c r="D177" s="15" t="s">
        <v>88</v>
      </c>
      <c r="E177" s="15">
        <v>2013</v>
      </c>
      <c r="F177" s="15" t="s">
        <v>94</v>
      </c>
      <c r="G177" s="15">
        <v>4</v>
      </c>
      <c r="H177" s="105">
        <v>40</v>
      </c>
      <c r="I177" s="50">
        <f t="shared" si="6"/>
        <v>0</v>
      </c>
      <c r="J177" s="50">
        <f t="shared" si="7"/>
        <v>40</v>
      </c>
      <c r="K177" s="50">
        <f t="shared" si="8"/>
        <v>0</v>
      </c>
      <c r="L177" s="15"/>
      <c r="M177" s="15"/>
      <c r="N177" s="15"/>
      <c r="O177" s="15"/>
      <c r="P177" s="15"/>
      <c r="Q177" s="15"/>
      <c r="R177" s="15"/>
      <c r="S177" s="15"/>
    </row>
    <row r="178" spans="2:19" x14ac:dyDescent="0.3">
      <c r="B178" s="53">
        <v>2019</v>
      </c>
      <c r="C178" s="15" t="s">
        <v>256</v>
      </c>
      <c r="D178" s="15" t="s">
        <v>88</v>
      </c>
      <c r="E178" s="15">
        <v>2015</v>
      </c>
      <c r="F178" s="15" t="s">
        <v>137</v>
      </c>
      <c r="G178" s="15">
        <v>4</v>
      </c>
      <c r="H178" s="105">
        <v>1</v>
      </c>
      <c r="I178" s="50">
        <f t="shared" si="6"/>
        <v>0</v>
      </c>
      <c r="J178" s="50">
        <f t="shared" si="7"/>
        <v>1</v>
      </c>
      <c r="K178" s="50">
        <f t="shared" si="8"/>
        <v>0</v>
      </c>
      <c r="L178" s="15"/>
      <c r="M178" s="15"/>
      <c r="N178" s="15"/>
      <c r="O178" s="15"/>
      <c r="P178" s="15"/>
      <c r="Q178" s="15"/>
      <c r="R178" s="15"/>
      <c r="S178" s="15"/>
    </row>
    <row r="179" spans="2:19" x14ac:dyDescent="0.3">
      <c r="B179" s="53">
        <v>2019</v>
      </c>
      <c r="C179" s="15" t="s">
        <v>255</v>
      </c>
      <c r="D179" s="15" t="s">
        <v>254</v>
      </c>
      <c r="E179" s="15">
        <v>2014</v>
      </c>
      <c r="F179" s="15" t="s">
        <v>117</v>
      </c>
      <c r="G179" s="15">
        <v>5</v>
      </c>
      <c r="H179" s="105">
        <v>173</v>
      </c>
      <c r="I179" s="50">
        <f t="shared" si="6"/>
        <v>0</v>
      </c>
      <c r="J179" s="50">
        <f t="shared" si="7"/>
        <v>0</v>
      </c>
      <c r="K179" s="50">
        <f t="shared" si="8"/>
        <v>173</v>
      </c>
      <c r="L179" s="15"/>
      <c r="M179" s="15"/>
      <c r="N179" s="15"/>
      <c r="O179" s="15"/>
      <c r="P179" s="15"/>
      <c r="Q179" s="15"/>
      <c r="R179" s="15"/>
      <c r="S179" s="15"/>
    </row>
    <row r="180" spans="2:19" x14ac:dyDescent="0.3">
      <c r="B180" s="53">
        <v>2019</v>
      </c>
      <c r="C180" s="15" t="s">
        <v>253</v>
      </c>
      <c r="D180" s="15" t="s">
        <v>88</v>
      </c>
      <c r="E180" s="15">
        <v>2014</v>
      </c>
      <c r="F180" s="15" t="s">
        <v>117</v>
      </c>
      <c r="G180" s="15">
        <v>5</v>
      </c>
      <c r="H180" s="105">
        <v>31085</v>
      </c>
      <c r="I180" s="50">
        <f t="shared" si="6"/>
        <v>0</v>
      </c>
      <c r="J180" s="50">
        <f t="shared" si="7"/>
        <v>0</v>
      </c>
      <c r="K180" s="50">
        <f t="shared" si="8"/>
        <v>31085</v>
      </c>
      <c r="L180" s="15"/>
      <c r="M180" s="15"/>
      <c r="N180" s="15"/>
      <c r="O180" s="15"/>
      <c r="P180" s="15"/>
      <c r="Q180" s="15"/>
      <c r="R180" s="15"/>
      <c r="S180" s="15"/>
    </row>
    <row r="181" spans="2:19" x14ac:dyDescent="0.3">
      <c r="B181" s="53">
        <v>2019</v>
      </c>
      <c r="C181" s="15" t="s">
        <v>252</v>
      </c>
      <c r="D181" s="15" t="s">
        <v>251</v>
      </c>
      <c r="E181" s="15">
        <v>2014</v>
      </c>
      <c r="F181" s="15" t="s">
        <v>82</v>
      </c>
      <c r="G181" s="15">
        <v>5</v>
      </c>
      <c r="H181" s="105">
        <v>3014</v>
      </c>
      <c r="I181" s="50">
        <f t="shared" si="6"/>
        <v>0</v>
      </c>
      <c r="J181" s="50">
        <f t="shared" si="7"/>
        <v>0</v>
      </c>
      <c r="K181" s="50">
        <f t="shared" si="8"/>
        <v>3014</v>
      </c>
      <c r="L181" s="15"/>
      <c r="M181" s="15"/>
      <c r="N181" s="15"/>
      <c r="O181" s="15"/>
      <c r="P181" s="15"/>
      <c r="Q181" s="15"/>
      <c r="R181" s="15"/>
      <c r="S181" s="15"/>
    </row>
    <row r="182" spans="2:19" x14ac:dyDescent="0.3">
      <c r="B182" s="53">
        <v>2019</v>
      </c>
      <c r="C182" s="15" t="s">
        <v>250</v>
      </c>
      <c r="D182" s="15" t="s">
        <v>88</v>
      </c>
      <c r="E182" s="15">
        <v>2013</v>
      </c>
      <c r="F182" s="15" t="s">
        <v>94</v>
      </c>
      <c r="G182" s="15">
        <v>4</v>
      </c>
      <c r="H182" s="105">
        <v>10</v>
      </c>
      <c r="I182" s="50">
        <f t="shared" si="6"/>
        <v>0</v>
      </c>
      <c r="J182" s="50">
        <f t="shared" si="7"/>
        <v>10</v>
      </c>
      <c r="K182" s="50">
        <f t="shared" si="8"/>
        <v>0</v>
      </c>
      <c r="L182" s="15"/>
      <c r="M182" s="15"/>
      <c r="N182" s="15"/>
      <c r="O182" s="15"/>
      <c r="P182" s="15"/>
      <c r="Q182" s="15"/>
      <c r="R182" s="15"/>
      <c r="S182" s="15"/>
    </row>
    <row r="183" spans="2:19" x14ac:dyDescent="0.3">
      <c r="B183" s="53">
        <v>2019</v>
      </c>
      <c r="C183" s="15" t="s">
        <v>249</v>
      </c>
      <c r="D183" s="15" t="s">
        <v>88</v>
      </c>
      <c r="E183" s="15">
        <v>2017</v>
      </c>
      <c r="F183" s="15" t="s">
        <v>117</v>
      </c>
      <c r="G183" s="15">
        <v>4</v>
      </c>
      <c r="H183" s="105">
        <v>174</v>
      </c>
      <c r="I183" s="50">
        <f t="shared" si="6"/>
        <v>0</v>
      </c>
      <c r="J183" s="50">
        <f t="shared" si="7"/>
        <v>174</v>
      </c>
      <c r="K183" s="50">
        <f t="shared" si="8"/>
        <v>0</v>
      </c>
      <c r="L183" s="15"/>
      <c r="M183" s="15"/>
      <c r="N183" s="15"/>
      <c r="O183" s="15"/>
      <c r="P183" s="15"/>
      <c r="Q183" s="15"/>
      <c r="R183" s="15"/>
      <c r="S183" s="15"/>
    </row>
    <row r="184" spans="2:19" x14ac:dyDescent="0.3">
      <c r="B184" s="53">
        <v>2019</v>
      </c>
      <c r="C184" s="15" t="s">
        <v>248</v>
      </c>
      <c r="D184" s="15" t="s">
        <v>88</v>
      </c>
      <c r="E184" s="15">
        <v>2015</v>
      </c>
      <c r="F184" s="15" t="s">
        <v>117</v>
      </c>
      <c r="G184" s="15">
        <v>5</v>
      </c>
      <c r="H184" s="105">
        <v>244</v>
      </c>
      <c r="I184" s="50">
        <f t="shared" si="6"/>
        <v>0</v>
      </c>
      <c r="J184" s="50">
        <f t="shared" si="7"/>
        <v>0</v>
      </c>
      <c r="K184" s="50">
        <f t="shared" si="8"/>
        <v>244</v>
      </c>
      <c r="L184" s="15"/>
      <c r="M184" s="15"/>
      <c r="N184" s="15"/>
      <c r="O184" s="15"/>
      <c r="P184" s="15"/>
      <c r="Q184" s="15"/>
      <c r="R184" s="15"/>
      <c r="S184" s="15"/>
    </row>
    <row r="185" spans="2:19" x14ac:dyDescent="0.3">
      <c r="B185" s="53">
        <v>2019</v>
      </c>
      <c r="C185" s="15" t="s">
        <v>247</v>
      </c>
      <c r="D185" s="15" t="s">
        <v>88</v>
      </c>
      <c r="E185" s="15">
        <v>2018</v>
      </c>
      <c r="F185" s="15" t="s">
        <v>101</v>
      </c>
      <c r="G185" s="15">
        <v>4</v>
      </c>
      <c r="H185" s="105">
        <v>7</v>
      </c>
      <c r="I185" s="50">
        <f t="shared" si="6"/>
        <v>0</v>
      </c>
      <c r="J185" s="50">
        <f t="shared" si="7"/>
        <v>7</v>
      </c>
      <c r="K185" s="50">
        <f t="shared" si="8"/>
        <v>0</v>
      </c>
      <c r="L185" s="15"/>
      <c r="M185" s="15"/>
      <c r="N185" s="15"/>
      <c r="O185" s="15"/>
      <c r="P185" s="15"/>
      <c r="Q185" s="15"/>
      <c r="R185" s="15"/>
      <c r="S185" s="15"/>
    </row>
    <row r="186" spans="2:19" x14ac:dyDescent="0.3">
      <c r="B186" s="53">
        <v>2019</v>
      </c>
      <c r="C186" s="15" t="s">
        <v>246</v>
      </c>
      <c r="D186" s="15" t="s">
        <v>88</v>
      </c>
      <c r="E186" s="15">
        <v>2019</v>
      </c>
      <c r="F186" s="15" t="s">
        <v>94</v>
      </c>
      <c r="G186" s="15">
        <v>4</v>
      </c>
      <c r="H186" s="105">
        <v>23176</v>
      </c>
      <c r="I186" s="50">
        <f t="shared" si="6"/>
        <v>0</v>
      </c>
      <c r="J186" s="50">
        <f t="shared" si="7"/>
        <v>23176</v>
      </c>
      <c r="K186" s="50">
        <f t="shared" si="8"/>
        <v>0</v>
      </c>
      <c r="L186" s="15"/>
      <c r="M186" s="15"/>
      <c r="N186" s="15"/>
      <c r="O186" s="15"/>
      <c r="P186" s="15"/>
      <c r="Q186" s="15"/>
      <c r="R186" s="15"/>
      <c r="S186" s="15"/>
    </row>
    <row r="187" spans="2:19" x14ac:dyDescent="0.3">
      <c r="B187" s="53">
        <v>2019</v>
      </c>
      <c r="C187" s="15" t="s">
        <v>245</v>
      </c>
      <c r="D187" s="15" t="s">
        <v>88</v>
      </c>
      <c r="E187" s="15">
        <v>2017</v>
      </c>
      <c r="F187" s="15" t="s">
        <v>101</v>
      </c>
      <c r="G187" s="15">
        <v>5</v>
      </c>
      <c r="H187" s="105">
        <v>0</v>
      </c>
      <c r="I187" s="50">
        <f t="shared" si="6"/>
        <v>0</v>
      </c>
      <c r="J187" s="50">
        <f t="shared" si="7"/>
        <v>0</v>
      </c>
      <c r="K187" s="50">
        <f t="shared" si="8"/>
        <v>0</v>
      </c>
      <c r="L187" s="15"/>
      <c r="M187" s="15"/>
      <c r="N187" s="15"/>
      <c r="O187" s="15"/>
      <c r="P187" s="15"/>
      <c r="Q187" s="15"/>
      <c r="R187" s="15"/>
      <c r="S187" s="15"/>
    </row>
    <row r="188" spans="2:19" x14ac:dyDescent="0.3">
      <c r="B188" s="53">
        <v>2019</v>
      </c>
      <c r="C188" s="15" t="s">
        <v>244</v>
      </c>
      <c r="D188" s="15" t="s">
        <v>88</v>
      </c>
      <c r="E188" s="15">
        <v>2017</v>
      </c>
      <c r="F188" s="15" t="s">
        <v>82</v>
      </c>
      <c r="G188" s="15">
        <v>5</v>
      </c>
      <c r="H188" s="105">
        <v>11832</v>
      </c>
      <c r="I188" s="50">
        <f t="shared" si="6"/>
        <v>0</v>
      </c>
      <c r="J188" s="50">
        <f t="shared" si="7"/>
        <v>0</v>
      </c>
      <c r="K188" s="50">
        <f t="shared" si="8"/>
        <v>11832</v>
      </c>
      <c r="L188" s="15"/>
      <c r="M188" s="15"/>
      <c r="N188" s="15"/>
      <c r="O188" s="15"/>
      <c r="P188" s="15"/>
      <c r="Q188" s="15"/>
      <c r="R188" s="15"/>
      <c r="S188" s="15"/>
    </row>
    <row r="189" spans="2:19" x14ac:dyDescent="0.3">
      <c r="B189" s="53">
        <v>2019</v>
      </c>
      <c r="C189" s="15" t="s">
        <v>243</v>
      </c>
      <c r="D189" s="15" t="s">
        <v>88</v>
      </c>
      <c r="E189" s="15">
        <v>2017</v>
      </c>
      <c r="F189" s="15" t="s">
        <v>90</v>
      </c>
      <c r="G189" s="15">
        <v>5</v>
      </c>
      <c r="H189" s="105">
        <v>173</v>
      </c>
      <c r="I189" s="50">
        <f t="shared" si="6"/>
        <v>0</v>
      </c>
      <c r="J189" s="50">
        <f t="shared" si="7"/>
        <v>0</v>
      </c>
      <c r="K189" s="50">
        <f t="shared" si="8"/>
        <v>173</v>
      </c>
      <c r="L189" s="15"/>
      <c r="M189" s="15"/>
      <c r="N189" s="15"/>
      <c r="O189" s="15"/>
      <c r="P189" s="15"/>
      <c r="Q189" s="15"/>
      <c r="R189" s="15"/>
      <c r="S189" s="15"/>
    </row>
    <row r="190" spans="2:19" x14ac:dyDescent="0.3">
      <c r="B190" s="53">
        <v>2019</v>
      </c>
      <c r="C190" s="15" t="s">
        <v>242</v>
      </c>
      <c r="D190" s="15" t="s">
        <v>88</v>
      </c>
      <c r="E190" s="15">
        <v>2017</v>
      </c>
      <c r="F190" s="15" t="s">
        <v>94</v>
      </c>
      <c r="G190" s="15">
        <v>3</v>
      </c>
      <c r="H190" s="105">
        <v>5</v>
      </c>
      <c r="I190" s="50">
        <f t="shared" si="6"/>
        <v>5</v>
      </c>
      <c r="J190" s="50">
        <f t="shared" si="7"/>
        <v>0</v>
      </c>
      <c r="K190" s="50">
        <f t="shared" si="8"/>
        <v>0</v>
      </c>
      <c r="L190" s="15"/>
      <c r="M190" s="15"/>
      <c r="N190" s="15"/>
      <c r="O190" s="15"/>
      <c r="P190" s="15"/>
      <c r="Q190" s="15"/>
      <c r="R190" s="15"/>
      <c r="S190" s="15"/>
    </row>
    <row r="191" spans="2:19" x14ac:dyDescent="0.3">
      <c r="B191" s="53">
        <v>2019</v>
      </c>
      <c r="C191" s="15" t="s">
        <v>241</v>
      </c>
      <c r="D191" s="15" t="s">
        <v>88</v>
      </c>
      <c r="E191" s="15">
        <v>2014</v>
      </c>
      <c r="F191" s="15" t="s">
        <v>94</v>
      </c>
      <c r="G191" s="15">
        <v>4</v>
      </c>
      <c r="H191" s="105">
        <v>1773</v>
      </c>
      <c r="I191" s="50">
        <f t="shared" si="6"/>
        <v>0</v>
      </c>
      <c r="J191" s="50">
        <f t="shared" si="7"/>
        <v>1773</v>
      </c>
      <c r="K191" s="50">
        <f t="shared" si="8"/>
        <v>0</v>
      </c>
      <c r="L191" s="15"/>
      <c r="M191" s="15"/>
      <c r="N191" s="15"/>
      <c r="O191" s="15"/>
      <c r="P191" s="15"/>
      <c r="Q191" s="15"/>
      <c r="R191" s="15"/>
      <c r="S191" s="15"/>
    </row>
    <row r="192" spans="2:19" x14ac:dyDescent="0.3">
      <c r="B192" s="53">
        <v>2019</v>
      </c>
      <c r="C192" s="15" t="s">
        <v>240</v>
      </c>
      <c r="D192" s="15" t="s">
        <v>88</v>
      </c>
      <c r="E192" s="15">
        <v>2013</v>
      </c>
      <c r="F192" s="15" t="s">
        <v>94</v>
      </c>
      <c r="G192" s="15">
        <v>5</v>
      </c>
      <c r="H192" s="105">
        <v>19452</v>
      </c>
      <c r="I192" s="50">
        <f t="shared" si="6"/>
        <v>0</v>
      </c>
      <c r="J192" s="50">
        <f t="shared" si="7"/>
        <v>0</v>
      </c>
      <c r="K192" s="50">
        <f t="shared" si="8"/>
        <v>19452</v>
      </c>
      <c r="L192" s="15"/>
      <c r="M192" s="15"/>
      <c r="N192" s="15"/>
      <c r="O192" s="15"/>
      <c r="P192" s="15"/>
      <c r="Q192" s="15"/>
      <c r="R192" s="15"/>
      <c r="S192" s="15"/>
    </row>
    <row r="193" spans="2:19" x14ac:dyDescent="0.3">
      <c r="B193" s="53">
        <v>2019</v>
      </c>
      <c r="C193" s="15" t="s">
        <v>240</v>
      </c>
      <c r="D193" s="15" t="s">
        <v>239</v>
      </c>
      <c r="E193" s="15">
        <v>2019</v>
      </c>
      <c r="F193" s="15" t="s">
        <v>82</v>
      </c>
      <c r="G193" s="15">
        <v>5</v>
      </c>
      <c r="H193" s="105">
        <v>0</v>
      </c>
      <c r="I193" s="50">
        <f t="shared" si="6"/>
        <v>0</v>
      </c>
      <c r="J193" s="50">
        <f t="shared" si="7"/>
        <v>0</v>
      </c>
      <c r="K193" s="50">
        <f t="shared" si="8"/>
        <v>0</v>
      </c>
      <c r="L193" s="15"/>
      <c r="M193" s="15"/>
      <c r="N193" s="15"/>
      <c r="O193" s="15"/>
      <c r="P193" s="15"/>
      <c r="Q193" s="15"/>
      <c r="R193" s="15"/>
      <c r="S193" s="15"/>
    </row>
    <row r="194" spans="2:19" x14ac:dyDescent="0.3">
      <c r="B194" s="53">
        <v>2019</v>
      </c>
      <c r="C194" s="15" t="s">
        <v>238</v>
      </c>
      <c r="D194" s="15" t="s">
        <v>237</v>
      </c>
      <c r="E194" s="15">
        <v>2019</v>
      </c>
      <c r="F194" s="15" t="s">
        <v>94</v>
      </c>
      <c r="G194" s="15">
        <v>4</v>
      </c>
      <c r="H194" s="105">
        <v>19738</v>
      </c>
      <c r="I194" s="50">
        <f t="shared" si="6"/>
        <v>0</v>
      </c>
      <c r="J194" s="50">
        <f t="shared" si="7"/>
        <v>19738</v>
      </c>
      <c r="K194" s="50">
        <f t="shared" si="8"/>
        <v>0</v>
      </c>
      <c r="L194" s="15"/>
      <c r="M194" s="15"/>
      <c r="N194" s="15"/>
      <c r="O194" s="15"/>
      <c r="P194" s="15"/>
      <c r="Q194" s="15"/>
      <c r="R194" s="15"/>
      <c r="S194" s="15"/>
    </row>
    <row r="195" spans="2:19" x14ac:dyDescent="0.3">
      <c r="B195" s="53">
        <v>2019</v>
      </c>
      <c r="C195" s="15" t="s">
        <v>236</v>
      </c>
      <c r="D195" s="15" t="s">
        <v>88</v>
      </c>
      <c r="E195" s="15">
        <v>2016</v>
      </c>
      <c r="F195" s="15" t="s">
        <v>82</v>
      </c>
      <c r="G195" s="15">
        <v>5</v>
      </c>
      <c r="H195" s="105">
        <v>23740</v>
      </c>
      <c r="I195" s="50">
        <f t="shared" si="6"/>
        <v>0</v>
      </c>
      <c r="J195" s="50">
        <f t="shared" si="7"/>
        <v>0</v>
      </c>
      <c r="K195" s="50">
        <f t="shared" si="8"/>
        <v>23740</v>
      </c>
      <c r="L195" s="15"/>
      <c r="M195" s="15"/>
      <c r="N195" s="15"/>
      <c r="O195" s="15"/>
      <c r="P195" s="15"/>
      <c r="Q195" s="15"/>
      <c r="R195" s="15"/>
      <c r="S195" s="15"/>
    </row>
    <row r="196" spans="2:19" x14ac:dyDescent="0.3">
      <c r="B196" s="53">
        <v>2019</v>
      </c>
      <c r="C196" s="15" t="s">
        <v>235</v>
      </c>
      <c r="D196" s="15" t="s">
        <v>88</v>
      </c>
      <c r="E196" s="15">
        <v>2014</v>
      </c>
      <c r="F196" s="15" t="s">
        <v>117</v>
      </c>
      <c r="G196" s="15">
        <v>3</v>
      </c>
      <c r="H196" s="105">
        <v>4</v>
      </c>
      <c r="I196" s="50">
        <f t="shared" si="6"/>
        <v>4</v>
      </c>
      <c r="J196" s="50">
        <f t="shared" si="7"/>
        <v>0</v>
      </c>
      <c r="K196" s="50">
        <f t="shared" si="8"/>
        <v>0</v>
      </c>
      <c r="L196" s="15"/>
      <c r="M196" s="15"/>
      <c r="N196" s="15"/>
      <c r="O196" s="15"/>
      <c r="P196" s="15"/>
      <c r="Q196" s="15"/>
      <c r="R196" s="15"/>
      <c r="S196" s="15"/>
    </row>
    <row r="197" spans="2:19" x14ac:dyDescent="0.3">
      <c r="B197" s="53">
        <v>2019</v>
      </c>
      <c r="C197" s="15" t="s">
        <v>234</v>
      </c>
      <c r="D197" s="15" t="s">
        <v>88</v>
      </c>
      <c r="E197" s="15">
        <v>2013</v>
      </c>
      <c r="F197" s="15" t="s">
        <v>117</v>
      </c>
      <c r="G197" s="15">
        <v>5</v>
      </c>
      <c r="H197" s="105">
        <v>18648</v>
      </c>
      <c r="I197" s="50">
        <f t="shared" ref="I197:I260" si="9">IF(G197&lt;4,H197,0)</f>
        <v>0</v>
      </c>
      <c r="J197" s="50">
        <f t="shared" ref="J197:J260" si="10">IF(G197=4,H197,0)</f>
        <v>0</v>
      </c>
      <c r="K197" s="50">
        <f t="shared" ref="K197:K260" si="11">IF(G197=5,H197,0)</f>
        <v>18648</v>
      </c>
      <c r="L197" s="15"/>
      <c r="M197" s="15"/>
      <c r="N197" s="15"/>
      <c r="O197" s="15"/>
      <c r="P197" s="15"/>
      <c r="Q197" s="15"/>
      <c r="R197" s="15"/>
      <c r="S197" s="15"/>
    </row>
    <row r="198" spans="2:19" x14ac:dyDescent="0.3">
      <c r="B198" s="53">
        <v>2019</v>
      </c>
      <c r="C198" s="15" t="s">
        <v>233</v>
      </c>
      <c r="D198" s="15" t="s">
        <v>88</v>
      </c>
      <c r="E198" s="15">
        <v>2016</v>
      </c>
      <c r="F198" s="15" t="s">
        <v>82</v>
      </c>
      <c r="G198" s="15">
        <v>5</v>
      </c>
      <c r="H198" s="105">
        <v>9164</v>
      </c>
      <c r="I198" s="50">
        <f t="shared" si="9"/>
        <v>0</v>
      </c>
      <c r="J198" s="50">
        <f t="shared" si="10"/>
        <v>0</v>
      </c>
      <c r="K198" s="50">
        <f t="shared" si="11"/>
        <v>9164</v>
      </c>
      <c r="L198" s="15"/>
      <c r="M198" s="15"/>
      <c r="N198" s="15"/>
      <c r="O198" s="15"/>
      <c r="P198" s="15"/>
      <c r="Q198" s="15"/>
      <c r="R198" s="15"/>
      <c r="S198" s="15"/>
    </row>
    <row r="199" spans="2:19" x14ac:dyDescent="0.3">
      <c r="B199" s="53">
        <v>2019</v>
      </c>
      <c r="C199" s="15" t="s">
        <v>232</v>
      </c>
      <c r="D199" s="15" t="s">
        <v>88</v>
      </c>
      <c r="E199" s="15">
        <v>2018</v>
      </c>
      <c r="F199" s="15" t="s">
        <v>90</v>
      </c>
      <c r="G199" s="15">
        <v>5</v>
      </c>
      <c r="H199" s="105">
        <v>347</v>
      </c>
      <c r="I199" s="50">
        <f t="shared" si="9"/>
        <v>0</v>
      </c>
      <c r="J199" s="50">
        <f t="shared" si="10"/>
        <v>0</v>
      </c>
      <c r="K199" s="50">
        <f t="shared" si="11"/>
        <v>347</v>
      </c>
      <c r="L199" s="15"/>
      <c r="M199" s="15"/>
      <c r="N199" s="15"/>
      <c r="O199" s="15"/>
      <c r="P199" s="15"/>
      <c r="Q199" s="15"/>
      <c r="R199" s="15"/>
      <c r="S199" s="15"/>
    </row>
    <row r="200" spans="2:19" x14ac:dyDescent="0.3">
      <c r="B200" s="53">
        <v>2019</v>
      </c>
      <c r="C200" s="15" t="s">
        <v>231</v>
      </c>
      <c r="D200" s="15" t="s">
        <v>88</v>
      </c>
      <c r="E200" s="15">
        <v>2014</v>
      </c>
      <c r="F200" s="15" t="s">
        <v>101</v>
      </c>
      <c r="G200" s="15">
        <v>3</v>
      </c>
      <c r="H200" s="105">
        <v>407</v>
      </c>
      <c r="I200" s="50">
        <f t="shared" si="9"/>
        <v>407</v>
      </c>
      <c r="J200" s="50">
        <f t="shared" si="10"/>
        <v>0</v>
      </c>
      <c r="K200" s="50">
        <f t="shared" si="11"/>
        <v>0</v>
      </c>
      <c r="L200" s="15"/>
      <c r="M200" s="15"/>
      <c r="N200" s="15"/>
      <c r="O200" s="15"/>
      <c r="P200" s="15"/>
      <c r="Q200" s="15"/>
      <c r="R200" s="15"/>
      <c r="S200" s="15"/>
    </row>
    <row r="201" spans="2:19" x14ac:dyDescent="0.3">
      <c r="B201" s="53">
        <v>2019</v>
      </c>
      <c r="C201" s="15" t="s">
        <v>230</v>
      </c>
      <c r="D201" s="15" t="s">
        <v>229</v>
      </c>
      <c r="E201" s="15">
        <v>2018</v>
      </c>
      <c r="F201" s="15" t="s">
        <v>101</v>
      </c>
      <c r="G201" s="15">
        <v>4</v>
      </c>
      <c r="H201" s="105">
        <v>0</v>
      </c>
      <c r="I201" s="50">
        <f t="shared" si="9"/>
        <v>0</v>
      </c>
      <c r="J201" s="50">
        <f t="shared" si="10"/>
        <v>0</v>
      </c>
      <c r="K201" s="50">
        <f t="shared" si="11"/>
        <v>0</v>
      </c>
      <c r="L201" s="15"/>
      <c r="M201" s="15"/>
      <c r="N201" s="15"/>
      <c r="O201" s="15"/>
      <c r="P201" s="15"/>
      <c r="Q201" s="15"/>
      <c r="R201" s="15"/>
      <c r="S201" s="15"/>
    </row>
    <row r="202" spans="2:19" x14ac:dyDescent="0.3">
      <c r="B202" s="53">
        <v>2019</v>
      </c>
      <c r="C202" s="15" t="s">
        <v>228</v>
      </c>
      <c r="D202" s="15" t="s">
        <v>88</v>
      </c>
      <c r="E202" s="15">
        <v>2015</v>
      </c>
      <c r="F202" s="15" t="s">
        <v>133</v>
      </c>
      <c r="G202" s="15">
        <v>5</v>
      </c>
      <c r="H202" s="105">
        <v>0</v>
      </c>
      <c r="I202" s="50">
        <f t="shared" si="9"/>
        <v>0</v>
      </c>
      <c r="J202" s="50">
        <f t="shared" si="10"/>
        <v>0</v>
      </c>
      <c r="K202" s="50">
        <f t="shared" si="11"/>
        <v>0</v>
      </c>
      <c r="L202" s="15"/>
      <c r="M202" s="15"/>
      <c r="N202" s="15"/>
      <c r="O202" s="15"/>
      <c r="P202" s="15"/>
      <c r="Q202" s="15"/>
      <c r="R202" s="15"/>
      <c r="S202" s="15"/>
    </row>
    <row r="203" spans="2:19" x14ac:dyDescent="0.3">
      <c r="B203" s="53">
        <v>2019</v>
      </c>
      <c r="C203" s="15" t="s">
        <v>227</v>
      </c>
      <c r="D203" s="15" t="s">
        <v>226</v>
      </c>
      <c r="E203" s="15">
        <v>2021</v>
      </c>
      <c r="F203" s="15" t="s">
        <v>85</v>
      </c>
      <c r="G203" s="15">
        <v>5</v>
      </c>
      <c r="H203" s="105">
        <v>0</v>
      </c>
      <c r="I203" s="50">
        <f t="shared" si="9"/>
        <v>0</v>
      </c>
      <c r="J203" s="50">
        <f t="shared" si="10"/>
        <v>0</v>
      </c>
      <c r="K203" s="50">
        <f t="shared" si="11"/>
        <v>0</v>
      </c>
      <c r="L203" s="15"/>
      <c r="M203" s="15"/>
      <c r="N203" s="15"/>
      <c r="O203" s="15"/>
      <c r="P203" s="15"/>
      <c r="Q203" s="15"/>
      <c r="R203" s="15"/>
      <c r="S203" s="15"/>
    </row>
    <row r="204" spans="2:19" x14ac:dyDescent="0.3">
      <c r="B204" s="53">
        <v>2019</v>
      </c>
      <c r="C204" s="15" t="s">
        <v>225</v>
      </c>
      <c r="D204" s="15" t="s">
        <v>224</v>
      </c>
      <c r="E204" s="15">
        <v>2017</v>
      </c>
      <c r="F204" s="15" t="s">
        <v>77</v>
      </c>
      <c r="G204" s="15">
        <v>5</v>
      </c>
      <c r="H204" s="105">
        <v>22</v>
      </c>
      <c r="I204" s="50">
        <f t="shared" si="9"/>
        <v>0</v>
      </c>
      <c r="J204" s="50">
        <f t="shared" si="10"/>
        <v>0</v>
      </c>
      <c r="K204" s="50">
        <f t="shared" si="11"/>
        <v>22</v>
      </c>
      <c r="L204" s="15"/>
      <c r="M204" s="15"/>
      <c r="N204" s="15"/>
      <c r="O204" s="15"/>
      <c r="P204" s="15"/>
      <c r="Q204" s="15"/>
      <c r="R204" s="15"/>
      <c r="S204" s="15"/>
    </row>
    <row r="205" spans="2:19" x14ac:dyDescent="0.3">
      <c r="B205" s="53">
        <v>2019</v>
      </c>
      <c r="C205" s="15" t="s">
        <v>223</v>
      </c>
      <c r="D205" s="15" t="s">
        <v>88</v>
      </c>
      <c r="E205" s="15">
        <v>2014</v>
      </c>
      <c r="F205" s="15" t="s">
        <v>82</v>
      </c>
      <c r="G205" s="15">
        <v>5</v>
      </c>
      <c r="H205" s="105">
        <v>817</v>
      </c>
      <c r="I205" s="50">
        <f t="shared" si="9"/>
        <v>0</v>
      </c>
      <c r="J205" s="50">
        <f t="shared" si="10"/>
        <v>0</v>
      </c>
      <c r="K205" s="50">
        <f t="shared" si="11"/>
        <v>817</v>
      </c>
      <c r="L205" s="15"/>
      <c r="M205" s="15"/>
      <c r="N205" s="15"/>
      <c r="O205" s="15"/>
      <c r="P205" s="15"/>
      <c r="Q205" s="15"/>
      <c r="R205" s="15"/>
      <c r="S205" s="15"/>
    </row>
    <row r="206" spans="2:19" x14ac:dyDescent="0.3">
      <c r="B206" s="53">
        <v>2019</v>
      </c>
      <c r="C206" s="15" t="s">
        <v>222</v>
      </c>
      <c r="D206" s="15" t="s">
        <v>88</v>
      </c>
      <c r="E206" s="15">
        <v>2019</v>
      </c>
      <c r="F206" s="15" t="s">
        <v>85</v>
      </c>
      <c r="G206" s="15">
        <v>5</v>
      </c>
      <c r="H206" s="105">
        <v>0</v>
      </c>
      <c r="I206" s="50">
        <f t="shared" si="9"/>
        <v>0</v>
      </c>
      <c r="J206" s="50">
        <f t="shared" si="10"/>
        <v>0</v>
      </c>
      <c r="K206" s="50">
        <f t="shared" si="11"/>
        <v>0</v>
      </c>
      <c r="L206" s="15"/>
      <c r="M206" s="15"/>
      <c r="N206" s="15"/>
      <c r="O206" s="15"/>
      <c r="P206" s="15"/>
      <c r="Q206" s="15"/>
      <c r="R206" s="15"/>
      <c r="S206" s="15"/>
    </row>
    <row r="207" spans="2:19" x14ac:dyDescent="0.3">
      <c r="B207" s="53">
        <v>2019</v>
      </c>
      <c r="C207" s="15" t="s">
        <v>221</v>
      </c>
      <c r="D207" s="15" t="s">
        <v>88</v>
      </c>
      <c r="E207" s="15">
        <v>2013</v>
      </c>
      <c r="F207" s="15" t="s">
        <v>117</v>
      </c>
      <c r="G207" s="15">
        <v>5</v>
      </c>
      <c r="H207" s="105">
        <v>0</v>
      </c>
      <c r="I207" s="50">
        <f t="shared" si="9"/>
        <v>0</v>
      </c>
      <c r="J207" s="50">
        <f t="shared" si="10"/>
        <v>0</v>
      </c>
      <c r="K207" s="50">
        <f t="shared" si="11"/>
        <v>0</v>
      </c>
      <c r="L207" s="15"/>
      <c r="M207" s="15"/>
      <c r="N207" s="15"/>
      <c r="O207" s="15"/>
      <c r="P207" s="15"/>
      <c r="Q207" s="15"/>
      <c r="R207" s="15"/>
      <c r="S207" s="15"/>
    </row>
    <row r="208" spans="2:19" x14ac:dyDescent="0.3">
      <c r="B208" s="53">
        <v>2019</v>
      </c>
      <c r="C208" s="15" t="s">
        <v>220</v>
      </c>
      <c r="D208" s="15" t="s">
        <v>88</v>
      </c>
      <c r="E208" s="15">
        <v>2019</v>
      </c>
      <c r="F208" s="15" t="s">
        <v>82</v>
      </c>
      <c r="G208" s="15">
        <v>5</v>
      </c>
      <c r="H208" s="105">
        <v>0</v>
      </c>
      <c r="I208" s="50">
        <f t="shared" si="9"/>
        <v>0</v>
      </c>
      <c r="J208" s="50">
        <f t="shared" si="10"/>
        <v>0</v>
      </c>
      <c r="K208" s="50">
        <f t="shared" si="11"/>
        <v>0</v>
      </c>
      <c r="L208" s="15"/>
      <c r="M208" s="15"/>
      <c r="N208" s="15"/>
      <c r="O208" s="15"/>
      <c r="P208" s="15"/>
      <c r="Q208" s="15"/>
      <c r="R208" s="15"/>
      <c r="S208" s="15"/>
    </row>
    <row r="209" spans="2:19" x14ac:dyDescent="0.3">
      <c r="B209" s="53">
        <v>2019</v>
      </c>
      <c r="C209" s="15" t="s">
        <v>219</v>
      </c>
      <c r="D209" s="15" t="s">
        <v>218</v>
      </c>
      <c r="E209" s="15">
        <v>2019</v>
      </c>
      <c r="F209" s="15" t="s">
        <v>82</v>
      </c>
      <c r="G209" s="15">
        <v>5</v>
      </c>
      <c r="H209" s="105">
        <v>19136</v>
      </c>
      <c r="I209" s="50">
        <f t="shared" si="9"/>
        <v>0</v>
      </c>
      <c r="J209" s="50">
        <f t="shared" si="10"/>
        <v>0</v>
      </c>
      <c r="K209" s="50">
        <f t="shared" si="11"/>
        <v>19136</v>
      </c>
      <c r="L209" s="15"/>
      <c r="M209" s="15"/>
      <c r="N209" s="15"/>
      <c r="O209" s="15"/>
      <c r="P209" s="15"/>
      <c r="Q209" s="15"/>
      <c r="R209" s="15"/>
      <c r="S209" s="15"/>
    </row>
    <row r="210" spans="2:19" x14ac:dyDescent="0.3">
      <c r="B210" s="53">
        <v>2019</v>
      </c>
      <c r="C210" s="15" t="s">
        <v>217</v>
      </c>
      <c r="D210" s="15" t="s">
        <v>216</v>
      </c>
      <c r="E210" s="15">
        <v>2019</v>
      </c>
      <c r="F210" s="15" t="s">
        <v>94</v>
      </c>
      <c r="G210" s="15">
        <v>5</v>
      </c>
      <c r="H210" s="105">
        <v>25920</v>
      </c>
      <c r="I210" s="50">
        <f t="shared" si="9"/>
        <v>0</v>
      </c>
      <c r="J210" s="50">
        <f t="shared" si="10"/>
        <v>0</v>
      </c>
      <c r="K210" s="50">
        <f t="shared" si="11"/>
        <v>25920</v>
      </c>
      <c r="L210" s="15"/>
      <c r="M210" s="15"/>
      <c r="N210" s="15"/>
      <c r="O210" s="15"/>
      <c r="P210" s="15"/>
      <c r="Q210" s="15"/>
      <c r="R210" s="15"/>
      <c r="S210" s="15"/>
    </row>
    <row r="211" spans="2:19" x14ac:dyDescent="0.3">
      <c r="B211" s="53">
        <v>2019</v>
      </c>
      <c r="C211" s="15" t="s">
        <v>215</v>
      </c>
      <c r="D211" s="15" t="s">
        <v>214</v>
      </c>
      <c r="E211" s="15">
        <v>2015</v>
      </c>
      <c r="F211" s="15" t="s">
        <v>99</v>
      </c>
      <c r="G211" s="15">
        <v>5</v>
      </c>
      <c r="H211" s="105">
        <v>883</v>
      </c>
      <c r="I211" s="50">
        <f t="shared" si="9"/>
        <v>0</v>
      </c>
      <c r="J211" s="50">
        <f t="shared" si="10"/>
        <v>0</v>
      </c>
      <c r="K211" s="50">
        <f t="shared" si="11"/>
        <v>883</v>
      </c>
      <c r="L211" s="15"/>
      <c r="M211" s="15"/>
      <c r="N211" s="15"/>
      <c r="O211" s="15"/>
      <c r="P211" s="15"/>
      <c r="Q211" s="15"/>
      <c r="R211" s="15"/>
      <c r="S211" s="15"/>
    </row>
    <row r="212" spans="2:19" x14ac:dyDescent="0.3">
      <c r="B212" s="53">
        <v>2019</v>
      </c>
      <c r="C212" s="15" t="s">
        <v>213</v>
      </c>
      <c r="D212" s="15" t="s">
        <v>88</v>
      </c>
      <c r="E212" s="15">
        <v>2015</v>
      </c>
      <c r="F212" s="15" t="s">
        <v>82</v>
      </c>
      <c r="G212" s="15">
        <v>5</v>
      </c>
      <c r="H212" s="105">
        <v>12352</v>
      </c>
      <c r="I212" s="50">
        <f t="shared" si="9"/>
        <v>0</v>
      </c>
      <c r="J212" s="50">
        <f t="shared" si="10"/>
        <v>0</v>
      </c>
      <c r="K212" s="50">
        <f t="shared" si="11"/>
        <v>12352</v>
      </c>
      <c r="L212" s="15"/>
      <c r="M212" s="15"/>
      <c r="N212" s="15"/>
      <c r="O212" s="15"/>
      <c r="P212" s="15"/>
      <c r="Q212" s="15"/>
      <c r="R212" s="15"/>
      <c r="S212" s="15"/>
    </row>
    <row r="213" spans="2:19" x14ac:dyDescent="0.3">
      <c r="B213" s="53">
        <v>2019</v>
      </c>
      <c r="C213" s="15" t="s">
        <v>212</v>
      </c>
      <c r="D213" s="15" t="s">
        <v>88</v>
      </c>
      <c r="E213" s="15">
        <v>2017</v>
      </c>
      <c r="F213" s="15" t="s">
        <v>77</v>
      </c>
      <c r="G213" s="15">
        <v>5</v>
      </c>
      <c r="H213" s="105">
        <v>512</v>
      </c>
      <c r="I213" s="50">
        <f t="shared" si="9"/>
        <v>0</v>
      </c>
      <c r="J213" s="50">
        <f t="shared" si="10"/>
        <v>0</v>
      </c>
      <c r="K213" s="50">
        <f t="shared" si="11"/>
        <v>512</v>
      </c>
      <c r="L213" s="15"/>
      <c r="M213" s="15"/>
      <c r="N213" s="15"/>
      <c r="O213" s="15"/>
      <c r="P213" s="15"/>
      <c r="Q213" s="15"/>
      <c r="R213" s="15"/>
      <c r="S213" s="15"/>
    </row>
    <row r="214" spans="2:19" x14ac:dyDescent="0.3">
      <c r="B214" s="53">
        <v>2019</v>
      </c>
      <c r="C214" s="15" t="s">
        <v>211</v>
      </c>
      <c r="D214" s="15" t="s">
        <v>88</v>
      </c>
      <c r="E214" s="15">
        <v>2015</v>
      </c>
      <c r="F214" s="15" t="s">
        <v>117</v>
      </c>
      <c r="G214" s="15">
        <v>5</v>
      </c>
      <c r="H214" s="105">
        <v>18706</v>
      </c>
      <c r="I214" s="50">
        <f t="shared" si="9"/>
        <v>0</v>
      </c>
      <c r="J214" s="50">
        <f t="shared" si="10"/>
        <v>0</v>
      </c>
      <c r="K214" s="50">
        <f t="shared" si="11"/>
        <v>18706</v>
      </c>
      <c r="L214" s="15"/>
      <c r="M214" s="15"/>
      <c r="N214" s="15"/>
      <c r="O214" s="15"/>
      <c r="P214" s="15"/>
      <c r="Q214" s="15"/>
      <c r="R214" s="15"/>
      <c r="S214" s="15"/>
    </row>
    <row r="215" spans="2:19" x14ac:dyDescent="0.3">
      <c r="B215" s="53">
        <v>2019</v>
      </c>
      <c r="C215" s="15" t="s">
        <v>210</v>
      </c>
      <c r="D215" s="15" t="s">
        <v>88</v>
      </c>
      <c r="E215" s="15">
        <v>2014</v>
      </c>
      <c r="F215" s="15" t="s">
        <v>117</v>
      </c>
      <c r="G215" s="15">
        <v>4</v>
      </c>
      <c r="H215" s="105">
        <v>0</v>
      </c>
      <c r="I215" s="50">
        <f t="shared" si="9"/>
        <v>0</v>
      </c>
      <c r="J215" s="50">
        <f t="shared" si="10"/>
        <v>0</v>
      </c>
      <c r="K215" s="50">
        <f t="shared" si="11"/>
        <v>0</v>
      </c>
      <c r="L215" s="15"/>
      <c r="M215" s="15"/>
      <c r="N215" s="15"/>
      <c r="O215" s="15"/>
      <c r="P215" s="15"/>
      <c r="Q215" s="15"/>
      <c r="R215" s="15"/>
      <c r="S215" s="15"/>
    </row>
    <row r="216" spans="2:19" x14ac:dyDescent="0.3">
      <c r="B216" s="53">
        <v>2019</v>
      </c>
      <c r="C216" s="15" t="s">
        <v>209</v>
      </c>
      <c r="D216" s="15" t="s">
        <v>88</v>
      </c>
      <c r="E216" s="15">
        <v>2016</v>
      </c>
      <c r="F216" s="15" t="s">
        <v>101</v>
      </c>
      <c r="G216" s="15">
        <v>5</v>
      </c>
      <c r="H216" s="105">
        <v>7699</v>
      </c>
      <c r="I216" s="50">
        <f t="shared" si="9"/>
        <v>0</v>
      </c>
      <c r="J216" s="50">
        <f t="shared" si="10"/>
        <v>0</v>
      </c>
      <c r="K216" s="50">
        <f t="shared" si="11"/>
        <v>7699</v>
      </c>
      <c r="L216" s="15"/>
      <c r="M216" s="15"/>
      <c r="N216" s="15"/>
      <c r="O216" s="15"/>
      <c r="P216" s="15"/>
      <c r="Q216" s="15"/>
      <c r="R216" s="15"/>
      <c r="S216" s="15"/>
    </row>
    <row r="217" spans="2:19" x14ac:dyDescent="0.3">
      <c r="B217" s="53">
        <v>2019</v>
      </c>
      <c r="C217" s="15" t="s">
        <v>208</v>
      </c>
      <c r="D217" s="15" t="s">
        <v>88</v>
      </c>
      <c r="E217" s="15">
        <v>2015</v>
      </c>
      <c r="F217" s="15" t="s">
        <v>90</v>
      </c>
      <c r="G217" s="15">
        <v>5</v>
      </c>
      <c r="H217" s="105">
        <v>1756</v>
      </c>
      <c r="I217" s="50">
        <f t="shared" si="9"/>
        <v>0</v>
      </c>
      <c r="J217" s="50">
        <f t="shared" si="10"/>
        <v>0</v>
      </c>
      <c r="K217" s="50">
        <f t="shared" si="11"/>
        <v>1756</v>
      </c>
      <c r="L217" s="15"/>
      <c r="M217" s="15"/>
      <c r="N217" s="15"/>
      <c r="O217" s="15"/>
      <c r="P217" s="15"/>
      <c r="Q217" s="15"/>
      <c r="R217" s="15"/>
      <c r="S217" s="15"/>
    </row>
    <row r="218" spans="2:19" x14ac:dyDescent="0.3">
      <c r="B218" s="53">
        <v>2019</v>
      </c>
      <c r="C218" s="15" t="s">
        <v>207</v>
      </c>
      <c r="D218" s="15" t="s">
        <v>88</v>
      </c>
      <c r="E218" s="15">
        <v>2014</v>
      </c>
      <c r="F218" s="15" t="s">
        <v>94</v>
      </c>
      <c r="G218" s="15">
        <v>4</v>
      </c>
      <c r="H218" s="105">
        <v>618</v>
      </c>
      <c r="I218" s="50">
        <f t="shared" si="9"/>
        <v>0</v>
      </c>
      <c r="J218" s="50">
        <f t="shared" si="10"/>
        <v>618</v>
      </c>
      <c r="K218" s="50">
        <f t="shared" si="11"/>
        <v>0</v>
      </c>
      <c r="L218" s="15"/>
      <c r="M218" s="15"/>
      <c r="N218" s="15"/>
      <c r="O218" s="15"/>
      <c r="P218" s="15"/>
      <c r="Q218" s="15"/>
      <c r="R218" s="15"/>
      <c r="S218" s="15"/>
    </row>
    <row r="219" spans="2:19" x14ac:dyDescent="0.3">
      <c r="B219" s="53">
        <v>2019</v>
      </c>
      <c r="C219" s="15" t="s">
        <v>206</v>
      </c>
      <c r="D219" s="15" t="s">
        <v>88</v>
      </c>
      <c r="E219" s="15">
        <v>2013</v>
      </c>
      <c r="F219" s="15" t="s">
        <v>94</v>
      </c>
      <c r="G219" s="15">
        <v>5</v>
      </c>
      <c r="H219" s="105">
        <v>1221</v>
      </c>
      <c r="I219" s="50">
        <f t="shared" si="9"/>
        <v>0</v>
      </c>
      <c r="J219" s="50">
        <f t="shared" si="10"/>
        <v>0</v>
      </c>
      <c r="K219" s="50">
        <f t="shared" si="11"/>
        <v>1221</v>
      </c>
      <c r="L219" s="15"/>
      <c r="M219" s="15"/>
      <c r="N219" s="15"/>
      <c r="O219" s="15"/>
      <c r="P219" s="15"/>
      <c r="Q219" s="15"/>
      <c r="R219" s="15"/>
      <c r="S219" s="15"/>
    </row>
    <row r="220" spans="2:19" x14ac:dyDescent="0.3">
      <c r="B220" s="53">
        <v>2019</v>
      </c>
      <c r="C220" s="15" t="s">
        <v>205</v>
      </c>
      <c r="D220" s="15" t="s">
        <v>204</v>
      </c>
      <c r="E220" s="15">
        <v>2019</v>
      </c>
      <c r="F220" s="15" t="s">
        <v>99</v>
      </c>
      <c r="G220" s="15">
        <v>4</v>
      </c>
      <c r="H220" s="105">
        <v>1878</v>
      </c>
      <c r="I220" s="50">
        <f t="shared" si="9"/>
        <v>0</v>
      </c>
      <c r="J220" s="50">
        <f t="shared" si="10"/>
        <v>1878</v>
      </c>
      <c r="K220" s="50">
        <f t="shared" si="11"/>
        <v>0</v>
      </c>
      <c r="L220" s="15"/>
      <c r="M220" s="15"/>
      <c r="N220" s="15"/>
      <c r="O220" s="15"/>
      <c r="P220" s="15"/>
      <c r="Q220" s="15"/>
      <c r="R220" s="15"/>
      <c r="S220" s="15"/>
    </row>
    <row r="221" spans="2:19" x14ac:dyDescent="0.3">
      <c r="B221" s="53">
        <v>2019</v>
      </c>
      <c r="C221" s="15" t="s">
        <v>203</v>
      </c>
      <c r="D221" s="15" t="s">
        <v>202</v>
      </c>
      <c r="E221" s="15">
        <v>2017</v>
      </c>
      <c r="F221" s="15" t="s">
        <v>82</v>
      </c>
      <c r="G221" s="15">
        <v>5</v>
      </c>
      <c r="H221" s="105">
        <v>25109</v>
      </c>
      <c r="I221" s="50">
        <f t="shared" si="9"/>
        <v>0</v>
      </c>
      <c r="J221" s="50">
        <f t="shared" si="10"/>
        <v>0</v>
      </c>
      <c r="K221" s="50">
        <f t="shared" si="11"/>
        <v>25109</v>
      </c>
      <c r="L221" s="15"/>
      <c r="M221" s="15"/>
      <c r="N221" s="15"/>
      <c r="O221" s="15"/>
      <c r="P221" s="15"/>
      <c r="Q221" s="15"/>
      <c r="R221" s="15"/>
      <c r="S221" s="15"/>
    </row>
    <row r="222" spans="2:19" x14ac:dyDescent="0.3">
      <c r="B222" s="53">
        <v>2019</v>
      </c>
      <c r="C222" s="15" t="s">
        <v>201</v>
      </c>
      <c r="D222" s="15" t="s">
        <v>200</v>
      </c>
      <c r="E222" s="15">
        <v>2016</v>
      </c>
      <c r="F222" s="15" t="s">
        <v>82</v>
      </c>
      <c r="G222" s="15">
        <v>5</v>
      </c>
      <c r="H222" s="105">
        <v>18326</v>
      </c>
      <c r="I222" s="50">
        <f t="shared" si="9"/>
        <v>0</v>
      </c>
      <c r="J222" s="50">
        <f t="shared" si="10"/>
        <v>0</v>
      </c>
      <c r="K222" s="50">
        <f t="shared" si="11"/>
        <v>18326</v>
      </c>
      <c r="L222" s="15"/>
      <c r="M222" s="15"/>
      <c r="N222" s="15"/>
      <c r="O222" s="15"/>
      <c r="P222" s="15"/>
      <c r="Q222" s="15"/>
      <c r="R222" s="15"/>
      <c r="S222" s="15"/>
    </row>
    <row r="223" spans="2:19" x14ac:dyDescent="0.3">
      <c r="B223" s="53">
        <v>2019</v>
      </c>
      <c r="C223" s="15" t="s">
        <v>199</v>
      </c>
      <c r="D223" s="15" t="s">
        <v>198</v>
      </c>
      <c r="E223" s="15">
        <v>2017</v>
      </c>
      <c r="F223" s="15" t="s">
        <v>94</v>
      </c>
      <c r="G223" s="15">
        <v>5</v>
      </c>
      <c r="H223" s="105">
        <v>25298</v>
      </c>
      <c r="I223" s="50">
        <f t="shared" si="9"/>
        <v>0</v>
      </c>
      <c r="J223" s="50">
        <f t="shared" si="10"/>
        <v>0</v>
      </c>
      <c r="K223" s="50">
        <f t="shared" si="11"/>
        <v>25298</v>
      </c>
      <c r="L223" s="15"/>
      <c r="M223" s="15"/>
      <c r="N223" s="15"/>
      <c r="O223" s="15"/>
      <c r="P223" s="15"/>
      <c r="Q223" s="15"/>
      <c r="R223" s="15"/>
      <c r="S223" s="15"/>
    </row>
    <row r="224" spans="2:19" x14ac:dyDescent="0.3">
      <c r="B224" s="53">
        <v>2019</v>
      </c>
      <c r="C224" s="15" t="s">
        <v>197</v>
      </c>
      <c r="D224" s="15" t="s">
        <v>196</v>
      </c>
      <c r="E224" s="15">
        <v>2020</v>
      </c>
      <c r="F224" s="15" t="s">
        <v>117</v>
      </c>
      <c r="G224" s="15">
        <v>5</v>
      </c>
      <c r="H224" s="105">
        <v>36295</v>
      </c>
      <c r="I224" s="50">
        <f t="shared" si="9"/>
        <v>0</v>
      </c>
      <c r="J224" s="50">
        <f t="shared" si="10"/>
        <v>0</v>
      </c>
      <c r="K224" s="50">
        <f t="shared" si="11"/>
        <v>36295</v>
      </c>
      <c r="L224" s="15"/>
      <c r="M224" s="15"/>
      <c r="N224" s="15"/>
      <c r="O224" s="15"/>
      <c r="P224" s="15"/>
      <c r="Q224" s="15"/>
      <c r="R224" s="15"/>
      <c r="S224" s="15"/>
    </row>
    <row r="225" spans="2:19" x14ac:dyDescent="0.3">
      <c r="B225" s="53">
        <v>2019</v>
      </c>
      <c r="C225" s="15" t="s">
        <v>195</v>
      </c>
      <c r="D225" s="15" t="s">
        <v>194</v>
      </c>
      <c r="E225" s="15">
        <v>2019</v>
      </c>
      <c r="F225" s="15" t="s">
        <v>94</v>
      </c>
      <c r="G225" s="15">
        <v>3</v>
      </c>
      <c r="H225" s="105">
        <v>959</v>
      </c>
      <c r="I225" s="50">
        <f t="shared" si="9"/>
        <v>959</v>
      </c>
      <c r="J225" s="50">
        <f t="shared" si="10"/>
        <v>0</v>
      </c>
      <c r="K225" s="50">
        <f t="shared" si="11"/>
        <v>0</v>
      </c>
      <c r="L225" s="15"/>
      <c r="M225" s="15"/>
      <c r="N225" s="15"/>
      <c r="O225" s="15"/>
      <c r="P225" s="15"/>
      <c r="Q225" s="15"/>
      <c r="R225" s="15"/>
      <c r="S225" s="15"/>
    </row>
    <row r="226" spans="2:19" x14ac:dyDescent="0.3">
      <c r="B226" s="53">
        <v>2019</v>
      </c>
      <c r="C226" s="15" t="s">
        <v>193</v>
      </c>
      <c r="D226" s="15" t="s">
        <v>192</v>
      </c>
      <c r="E226" s="15">
        <v>2019</v>
      </c>
      <c r="F226" s="15" t="s">
        <v>77</v>
      </c>
      <c r="G226" s="15">
        <v>5</v>
      </c>
      <c r="H226" s="105">
        <v>4463</v>
      </c>
      <c r="I226" s="50">
        <f t="shared" si="9"/>
        <v>0</v>
      </c>
      <c r="J226" s="50">
        <f t="shared" si="10"/>
        <v>0</v>
      </c>
      <c r="K226" s="50">
        <f t="shared" si="11"/>
        <v>4463</v>
      </c>
      <c r="L226" s="15"/>
      <c r="M226" s="15"/>
      <c r="N226" s="15"/>
      <c r="O226" s="15"/>
      <c r="P226" s="15"/>
      <c r="Q226" s="15"/>
      <c r="R226" s="15"/>
      <c r="S226" s="15"/>
    </row>
    <row r="227" spans="2:19" x14ac:dyDescent="0.3">
      <c r="B227" s="53">
        <v>2019</v>
      </c>
      <c r="C227" s="15" t="s">
        <v>191</v>
      </c>
      <c r="D227" s="15" t="s">
        <v>88</v>
      </c>
      <c r="E227" s="15">
        <v>2021</v>
      </c>
      <c r="F227" s="15" t="s">
        <v>77</v>
      </c>
      <c r="G227" s="15">
        <v>5</v>
      </c>
      <c r="H227" s="105">
        <v>0</v>
      </c>
      <c r="I227" s="50">
        <f t="shared" si="9"/>
        <v>0</v>
      </c>
      <c r="J227" s="50">
        <f t="shared" si="10"/>
        <v>0</v>
      </c>
      <c r="K227" s="50">
        <f t="shared" si="11"/>
        <v>0</v>
      </c>
      <c r="L227" s="15"/>
      <c r="M227" s="15"/>
      <c r="N227" s="15"/>
      <c r="O227" s="15"/>
      <c r="P227" s="15"/>
      <c r="Q227" s="15"/>
      <c r="R227" s="15"/>
      <c r="S227" s="15"/>
    </row>
    <row r="228" spans="2:19" x14ac:dyDescent="0.3">
      <c r="B228" s="53">
        <v>2019</v>
      </c>
      <c r="C228" s="15" t="s">
        <v>190</v>
      </c>
      <c r="D228" s="15" t="s">
        <v>95</v>
      </c>
      <c r="E228" s="15">
        <v>2019</v>
      </c>
      <c r="F228" s="15" t="s">
        <v>94</v>
      </c>
      <c r="G228" s="15">
        <v>3</v>
      </c>
      <c r="H228" s="105">
        <v>366</v>
      </c>
      <c r="I228" s="50">
        <f t="shared" si="9"/>
        <v>366</v>
      </c>
      <c r="J228" s="50">
        <f t="shared" si="10"/>
        <v>0</v>
      </c>
      <c r="K228" s="50">
        <f t="shared" si="11"/>
        <v>0</v>
      </c>
      <c r="L228" s="15"/>
      <c r="M228" s="15"/>
      <c r="N228" s="15"/>
      <c r="O228" s="15"/>
      <c r="P228" s="15"/>
      <c r="Q228" s="15"/>
      <c r="R228" s="15"/>
      <c r="S228" s="15"/>
    </row>
    <row r="229" spans="2:19" x14ac:dyDescent="0.3">
      <c r="B229" s="53">
        <v>2019</v>
      </c>
      <c r="C229" s="15" t="s">
        <v>189</v>
      </c>
      <c r="D229" s="15" t="s">
        <v>88</v>
      </c>
      <c r="E229" s="15">
        <v>2014</v>
      </c>
      <c r="F229" s="15" t="s">
        <v>94</v>
      </c>
      <c r="G229" s="15">
        <v>5</v>
      </c>
      <c r="H229" s="105">
        <v>9559</v>
      </c>
      <c r="I229" s="50">
        <f t="shared" si="9"/>
        <v>0</v>
      </c>
      <c r="J229" s="50">
        <f t="shared" si="10"/>
        <v>0</v>
      </c>
      <c r="K229" s="50">
        <f t="shared" si="11"/>
        <v>9559</v>
      </c>
      <c r="L229" s="15"/>
      <c r="M229" s="15"/>
      <c r="N229" s="15"/>
      <c r="O229" s="15"/>
      <c r="P229" s="15"/>
      <c r="Q229" s="15"/>
      <c r="R229" s="15"/>
      <c r="S229" s="15"/>
    </row>
    <row r="230" spans="2:19" x14ac:dyDescent="0.3">
      <c r="B230" s="53">
        <v>2019</v>
      </c>
      <c r="C230" s="15" t="s">
        <v>188</v>
      </c>
      <c r="D230" s="15" t="s">
        <v>183</v>
      </c>
      <c r="E230" s="15">
        <v>2019</v>
      </c>
      <c r="F230" s="15" t="s">
        <v>117</v>
      </c>
      <c r="G230" s="15">
        <v>5</v>
      </c>
      <c r="H230" s="105">
        <v>620</v>
      </c>
      <c r="I230" s="50">
        <f t="shared" si="9"/>
        <v>0</v>
      </c>
      <c r="J230" s="50">
        <f t="shared" si="10"/>
        <v>0</v>
      </c>
      <c r="K230" s="50">
        <f t="shared" si="11"/>
        <v>620</v>
      </c>
      <c r="L230" s="15"/>
      <c r="M230" s="15"/>
      <c r="N230" s="15"/>
      <c r="O230" s="15"/>
      <c r="P230" s="15"/>
      <c r="Q230" s="15"/>
      <c r="R230" s="15"/>
      <c r="S230" s="15"/>
    </row>
    <row r="231" spans="2:19" x14ac:dyDescent="0.3">
      <c r="B231" s="53">
        <v>2019</v>
      </c>
      <c r="C231" s="15" t="s">
        <v>187</v>
      </c>
      <c r="D231" s="15" t="s">
        <v>88</v>
      </c>
      <c r="E231" s="15">
        <v>2017</v>
      </c>
      <c r="F231" s="15" t="s">
        <v>82</v>
      </c>
      <c r="G231" s="15">
        <v>5</v>
      </c>
      <c r="H231" s="105">
        <v>6025</v>
      </c>
      <c r="I231" s="50">
        <f t="shared" si="9"/>
        <v>0</v>
      </c>
      <c r="J231" s="50">
        <f t="shared" si="10"/>
        <v>0</v>
      </c>
      <c r="K231" s="50">
        <f t="shared" si="11"/>
        <v>6025</v>
      </c>
      <c r="L231" s="15"/>
      <c r="M231" s="15"/>
      <c r="N231" s="15"/>
      <c r="O231" s="15"/>
      <c r="P231" s="15"/>
      <c r="Q231" s="15"/>
      <c r="R231" s="15"/>
      <c r="S231" s="15"/>
    </row>
    <row r="232" spans="2:19" x14ac:dyDescent="0.3">
      <c r="B232" s="53">
        <v>2019</v>
      </c>
      <c r="C232" s="15" t="s">
        <v>186</v>
      </c>
      <c r="D232" s="15" t="s">
        <v>88</v>
      </c>
      <c r="E232" s="15">
        <v>2017</v>
      </c>
      <c r="F232" s="15" t="s">
        <v>77</v>
      </c>
      <c r="G232" s="15">
        <v>5</v>
      </c>
      <c r="H232" s="105">
        <v>1857</v>
      </c>
      <c r="I232" s="50">
        <f t="shared" si="9"/>
        <v>0</v>
      </c>
      <c r="J232" s="50">
        <f t="shared" si="10"/>
        <v>0</v>
      </c>
      <c r="K232" s="50">
        <f t="shared" si="11"/>
        <v>1857</v>
      </c>
      <c r="L232" s="15"/>
      <c r="M232" s="15"/>
      <c r="N232" s="15"/>
      <c r="O232" s="15"/>
      <c r="P232" s="15"/>
      <c r="Q232" s="15"/>
      <c r="R232" s="15"/>
      <c r="S232" s="15"/>
    </row>
    <row r="233" spans="2:19" x14ac:dyDescent="0.3">
      <c r="B233" s="53">
        <v>2019</v>
      </c>
      <c r="C233" s="15" t="s">
        <v>185</v>
      </c>
      <c r="D233" s="15" t="s">
        <v>88</v>
      </c>
      <c r="E233" s="15">
        <v>2019</v>
      </c>
      <c r="F233" s="15" t="s">
        <v>90</v>
      </c>
      <c r="G233" s="15">
        <v>5</v>
      </c>
      <c r="H233" s="105">
        <v>6368</v>
      </c>
      <c r="I233" s="50">
        <f t="shared" si="9"/>
        <v>0</v>
      </c>
      <c r="J233" s="50">
        <f t="shared" si="10"/>
        <v>0</v>
      </c>
      <c r="K233" s="50">
        <f t="shared" si="11"/>
        <v>6368</v>
      </c>
      <c r="L233" s="15"/>
      <c r="M233" s="15"/>
      <c r="N233" s="15"/>
      <c r="O233" s="15"/>
      <c r="P233" s="15"/>
      <c r="Q233" s="15"/>
      <c r="R233" s="15"/>
      <c r="S233" s="15"/>
    </row>
    <row r="234" spans="2:19" x14ac:dyDescent="0.3">
      <c r="B234" s="53">
        <v>2019</v>
      </c>
      <c r="C234" s="15" t="s">
        <v>184</v>
      </c>
      <c r="D234" s="15" t="s">
        <v>183</v>
      </c>
      <c r="E234" s="15">
        <v>2019</v>
      </c>
      <c r="F234" s="15" t="s">
        <v>117</v>
      </c>
      <c r="G234" s="15">
        <v>5</v>
      </c>
      <c r="H234" s="105">
        <v>2049</v>
      </c>
      <c r="I234" s="50">
        <f t="shared" si="9"/>
        <v>0</v>
      </c>
      <c r="J234" s="50">
        <f t="shared" si="10"/>
        <v>0</v>
      </c>
      <c r="K234" s="50">
        <f t="shared" si="11"/>
        <v>2049</v>
      </c>
      <c r="L234" s="15"/>
      <c r="M234" s="15"/>
      <c r="N234" s="15"/>
      <c r="O234" s="15"/>
      <c r="P234" s="15"/>
      <c r="Q234" s="15"/>
      <c r="R234" s="15"/>
      <c r="S234" s="15"/>
    </row>
    <row r="235" spans="2:19" x14ac:dyDescent="0.3">
      <c r="B235" s="53">
        <v>2019</v>
      </c>
      <c r="C235" s="15" t="s">
        <v>182</v>
      </c>
      <c r="D235" s="15" t="s">
        <v>88</v>
      </c>
      <c r="E235" s="15">
        <v>2015</v>
      </c>
      <c r="F235" s="15" t="s">
        <v>90</v>
      </c>
      <c r="G235" s="15">
        <v>5</v>
      </c>
      <c r="H235" s="105">
        <v>1026</v>
      </c>
      <c r="I235" s="50">
        <f t="shared" si="9"/>
        <v>0</v>
      </c>
      <c r="J235" s="50">
        <f t="shared" si="10"/>
        <v>0</v>
      </c>
      <c r="K235" s="50">
        <f t="shared" si="11"/>
        <v>1026</v>
      </c>
      <c r="L235" s="15"/>
      <c r="M235" s="15"/>
      <c r="N235" s="15"/>
      <c r="O235" s="15"/>
      <c r="P235" s="15"/>
      <c r="Q235" s="15"/>
      <c r="R235" s="15"/>
      <c r="S235" s="15"/>
    </row>
    <row r="236" spans="2:19" x14ac:dyDescent="0.3">
      <c r="B236" s="53">
        <v>2019</v>
      </c>
      <c r="C236" s="15" t="s">
        <v>181</v>
      </c>
      <c r="D236" s="15" t="s">
        <v>180</v>
      </c>
      <c r="E236" s="15">
        <v>2014</v>
      </c>
      <c r="F236" s="15" t="s">
        <v>94</v>
      </c>
      <c r="G236" s="15">
        <v>4</v>
      </c>
      <c r="H236" s="105">
        <v>1931</v>
      </c>
      <c r="I236" s="50">
        <f t="shared" si="9"/>
        <v>0</v>
      </c>
      <c r="J236" s="50">
        <f t="shared" si="10"/>
        <v>1931</v>
      </c>
      <c r="K236" s="50">
        <f t="shared" si="11"/>
        <v>0</v>
      </c>
      <c r="L236" s="15"/>
      <c r="M236" s="15"/>
      <c r="N236" s="15"/>
      <c r="O236" s="15"/>
      <c r="P236" s="15"/>
      <c r="Q236" s="15"/>
      <c r="R236" s="15"/>
      <c r="S236" s="15"/>
    </row>
    <row r="237" spans="2:19" x14ac:dyDescent="0.3">
      <c r="B237" s="53">
        <v>2019</v>
      </c>
      <c r="C237" s="15" t="s">
        <v>179</v>
      </c>
      <c r="D237" s="15" t="s">
        <v>178</v>
      </c>
      <c r="E237" s="15">
        <v>2014</v>
      </c>
      <c r="F237" s="15" t="s">
        <v>94</v>
      </c>
      <c r="G237" s="15">
        <v>4</v>
      </c>
      <c r="H237" s="105">
        <v>3058</v>
      </c>
      <c r="I237" s="50">
        <f t="shared" si="9"/>
        <v>0</v>
      </c>
      <c r="J237" s="50">
        <f t="shared" si="10"/>
        <v>3058</v>
      </c>
      <c r="K237" s="50">
        <f t="shared" si="11"/>
        <v>0</v>
      </c>
      <c r="L237" s="15"/>
      <c r="M237" s="15"/>
      <c r="N237" s="15"/>
      <c r="O237" s="15"/>
      <c r="P237" s="15"/>
      <c r="Q237" s="15"/>
      <c r="R237" s="15"/>
      <c r="S237" s="15"/>
    </row>
    <row r="238" spans="2:19" x14ac:dyDescent="0.3">
      <c r="B238" s="53">
        <v>2019</v>
      </c>
      <c r="C238" s="15" t="s">
        <v>177</v>
      </c>
      <c r="D238" s="15" t="s">
        <v>176</v>
      </c>
      <c r="E238" s="15">
        <v>2019</v>
      </c>
      <c r="F238" s="15" t="s">
        <v>117</v>
      </c>
      <c r="G238" s="15">
        <v>5</v>
      </c>
      <c r="H238" s="105">
        <v>519</v>
      </c>
      <c r="I238" s="50">
        <f t="shared" si="9"/>
        <v>0</v>
      </c>
      <c r="J238" s="50">
        <f t="shared" si="10"/>
        <v>0</v>
      </c>
      <c r="K238" s="50">
        <f t="shared" si="11"/>
        <v>519</v>
      </c>
      <c r="L238" s="15"/>
      <c r="M238" s="15"/>
      <c r="N238" s="15"/>
      <c r="O238" s="15"/>
      <c r="P238" s="15"/>
      <c r="Q238" s="15"/>
      <c r="R238" s="15"/>
      <c r="S238" s="15"/>
    </row>
    <row r="239" spans="2:19" x14ac:dyDescent="0.3">
      <c r="B239" s="53">
        <v>2019</v>
      </c>
      <c r="C239" s="15" t="s">
        <v>175</v>
      </c>
      <c r="D239" s="15" t="s">
        <v>174</v>
      </c>
      <c r="E239" s="15">
        <v>2016</v>
      </c>
      <c r="F239" s="15" t="s">
        <v>117</v>
      </c>
      <c r="G239" s="15">
        <v>4</v>
      </c>
      <c r="H239" s="105">
        <v>1691</v>
      </c>
      <c r="I239" s="50">
        <f t="shared" si="9"/>
        <v>0</v>
      </c>
      <c r="J239" s="50">
        <f t="shared" si="10"/>
        <v>1691</v>
      </c>
      <c r="K239" s="50">
        <f t="shared" si="11"/>
        <v>0</v>
      </c>
      <c r="L239" s="15"/>
      <c r="M239" s="15"/>
      <c r="N239" s="15"/>
      <c r="O239" s="15"/>
      <c r="P239" s="15"/>
      <c r="Q239" s="15"/>
      <c r="R239" s="15"/>
      <c r="S239" s="15"/>
    </row>
    <row r="240" spans="2:19" x14ac:dyDescent="0.3">
      <c r="B240" s="53">
        <v>2019</v>
      </c>
      <c r="C240" s="15" t="s">
        <v>173</v>
      </c>
      <c r="D240" s="15" t="s">
        <v>88</v>
      </c>
      <c r="E240" s="15">
        <v>2016</v>
      </c>
      <c r="F240" s="15" t="s">
        <v>117</v>
      </c>
      <c r="G240" s="15">
        <v>4</v>
      </c>
      <c r="H240" s="105">
        <v>416</v>
      </c>
      <c r="I240" s="50">
        <f t="shared" si="9"/>
        <v>0</v>
      </c>
      <c r="J240" s="50">
        <f t="shared" si="10"/>
        <v>416</v>
      </c>
      <c r="K240" s="50">
        <f t="shared" si="11"/>
        <v>0</v>
      </c>
      <c r="L240" s="15"/>
      <c r="M240" s="15"/>
      <c r="N240" s="15"/>
      <c r="O240" s="15"/>
      <c r="P240" s="15"/>
      <c r="Q240" s="15"/>
      <c r="R240" s="15"/>
      <c r="S240" s="15"/>
    </row>
    <row r="241" spans="2:19" x14ac:dyDescent="0.3">
      <c r="B241" s="53">
        <v>2019</v>
      </c>
      <c r="C241" s="15" t="s">
        <v>172</v>
      </c>
      <c r="D241" s="15" t="s">
        <v>171</v>
      </c>
      <c r="E241" s="15">
        <v>2019</v>
      </c>
      <c r="F241" s="15" t="s">
        <v>82</v>
      </c>
      <c r="G241" s="15">
        <v>5</v>
      </c>
      <c r="H241" s="105">
        <v>565</v>
      </c>
      <c r="I241" s="50">
        <f t="shared" si="9"/>
        <v>0</v>
      </c>
      <c r="J241" s="50">
        <f t="shared" si="10"/>
        <v>0</v>
      </c>
      <c r="K241" s="50">
        <f t="shared" si="11"/>
        <v>565</v>
      </c>
      <c r="L241" s="15"/>
      <c r="M241" s="15"/>
      <c r="N241" s="15"/>
      <c r="O241" s="15"/>
      <c r="P241" s="15"/>
      <c r="Q241" s="15"/>
      <c r="R241" s="15"/>
      <c r="S241" s="15"/>
    </row>
    <row r="242" spans="2:19" x14ac:dyDescent="0.3">
      <c r="B242" s="53">
        <v>2019</v>
      </c>
      <c r="C242" s="15" t="s">
        <v>170</v>
      </c>
      <c r="D242" s="15" t="s">
        <v>88</v>
      </c>
      <c r="E242" s="15">
        <v>2017</v>
      </c>
      <c r="F242" s="15" t="s">
        <v>117</v>
      </c>
      <c r="G242" s="15">
        <v>5</v>
      </c>
      <c r="H242" s="105">
        <v>194</v>
      </c>
      <c r="I242" s="50">
        <f t="shared" si="9"/>
        <v>0</v>
      </c>
      <c r="J242" s="50">
        <f t="shared" si="10"/>
        <v>0</v>
      </c>
      <c r="K242" s="50">
        <f t="shared" si="11"/>
        <v>194</v>
      </c>
      <c r="L242" s="15"/>
      <c r="M242" s="15"/>
      <c r="N242" s="15"/>
      <c r="O242" s="15"/>
      <c r="P242" s="15"/>
      <c r="Q242" s="15"/>
      <c r="R242" s="15"/>
      <c r="S242" s="15"/>
    </row>
    <row r="243" spans="2:19" x14ac:dyDescent="0.3">
      <c r="B243" s="53">
        <v>2019</v>
      </c>
      <c r="C243" s="15" t="s">
        <v>169</v>
      </c>
      <c r="D243" s="15" t="s">
        <v>168</v>
      </c>
      <c r="E243" s="15">
        <v>2016</v>
      </c>
      <c r="F243" s="15" t="s">
        <v>117</v>
      </c>
      <c r="G243" s="15">
        <v>5</v>
      </c>
      <c r="H243" s="105">
        <v>25</v>
      </c>
      <c r="I243" s="50">
        <f t="shared" si="9"/>
        <v>0</v>
      </c>
      <c r="J243" s="50">
        <f t="shared" si="10"/>
        <v>0</v>
      </c>
      <c r="K243" s="50">
        <f t="shared" si="11"/>
        <v>25</v>
      </c>
      <c r="L243" s="15"/>
      <c r="M243" s="15"/>
      <c r="N243" s="15"/>
      <c r="O243" s="15"/>
      <c r="P243" s="15"/>
      <c r="Q243" s="15"/>
      <c r="R243" s="15"/>
      <c r="S243" s="15"/>
    </row>
    <row r="244" spans="2:19" x14ac:dyDescent="0.3">
      <c r="B244" s="53">
        <v>2019</v>
      </c>
      <c r="C244" s="15" t="s">
        <v>167</v>
      </c>
      <c r="D244" s="15" t="s">
        <v>88</v>
      </c>
      <c r="E244" s="15">
        <v>2014</v>
      </c>
      <c r="F244" s="15" t="s">
        <v>90</v>
      </c>
      <c r="G244" s="15">
        <v>5</v>
      </c>
      <c r="H244" s="105">
        <v>515</v>
      </c>
      <c r="I244" s="50">
        <f t="shared" si="9"/>
        <v>0</v>
      </c>
      <c r="J244" s="50">
        <f t="shared" si="10"/>
        <v>0</v>
      </c>
      <c r="K244" s="50">
        <f t="shared" si="11"/>
        <v>515</v>
      </c>
      <c r="L244" s="15"/>
      <c r="M244" s="15"/>
      <c r="N244" s="15"/>
      <c r="O244" s="15"/>
      <c r="P244" s="15"/>
      <c r="Q244" s="15"/>
      <c r="R244" s="15"/>
      <c r="S244" s="15"/>
    </row>
    <row r="245" spans="2:19" x14ac:dyDescent="0.3">
      <c r="B245" s="53">
        <v>2019</v>
      </c>
      <c r="C245" s="15" t="s">
        <v>166</v>
      </c>
      <c r="D245" s="15" t="s">
        <v>88</v>
      </c>
      <c r="E245" s="15">
        <v>2017</v>
      </c>
      <c r="F245" s="15" t="s">
        <v>117</v>
      </c>
      <c r="G245" s="15">
        <v>5</v>
      </c>
      <c r="H245" s="105">
        <v>1154</v>
      </c>
      <c r="I245" s="50">
        <f t="shared" si="9"/>
        <v>0</v>
      </c>
      <c r="J245" s="50">
        <f t="shared" si="10"/>
        <v>0</v>
      </c>
      <c r="K245" s="50">
        <f t="shared" si="11"/>
        <v>1154</v>
      </c>
      <c r="L245" s="15"/>
      <c r="M245" s="15"/>
      <c r="N245" s="15"/>
      <c r="O245" s="15"/>
      <c r="P245" s="15"/>
      <c r="Q245" s="15"/>
      <c r="R245" s="15"/>
      <c r="S245" s="15"/>
    </row>
    <row r="246" spans="2:19" x14ac:dyDescent="0.3">
      <c r="B246" s="53">
        <v>2019</v>
      </c>
      <c r="C246" s="15" t="s">
        <v>165</v>
      </c>
      <c r="D246" s="15" t="s">
        <v>164</v>
      </c>
      <c r="E246" s="15">
        <v>2016</v>
      </c>
      <c r="F246" s="15" t="s">
        <v>94</v>
      </c>
      <c r="G246" s="15">
        <v>4</v>
      </c>
      <c r="H246" s="105">
        <v>171</v>
      </c>
      <c r="I246" s="50">
        <f t="shared" si="9"/>
        <v>0</v>
      </c>
      <c r="J246" s="50">
        <f t="shared" si="10"/>
        <v>171</v>
      </c>
      <c r="K246" s="50">
        <f t="shared" si="11"/>
        <v>0</v>
      </c>
      <c r="L246" s="15"/>
      <c r="M246" s="15"/>
      <c r="N246" s="15"/>
      <c r="O246" s="15"/>
      <c r="P246" s="15"/>
      <c r="Q246" s="15"/>
      <c r="R246" s="15"/>
      <c r="S246" s="15"/>
    </row>
    <row r="247" spans="2:19" x14ac:dyDescent="0.3">
      <c r="B247" s="53">
        <v>2019</v>
      </c>
      <c r="C247" s="15" t="s">
        <v>163</v>
      </c>
      <c r="D247" s="15" t="s">
        <v>162</v>
      </c>
      <c r="E247" s="15">
        <v>2014</v>
      </c>
      <c r="F247" s="15" t="s">
        <v>94</v>
      </c>
      <c r="G247" s="15">
        <v>3</v>
      </c>
      <c r="H247" s="105">
        <v>155</v>
      </c>
      <c r="I247" s="50">
        <f t="shared" si="9"/>
        <v>155</v>
      </c>
      <c r="J247" s="50">
        <f t="shared" si="10"/>
        <v>0</v>
      </c>
      <c r="K247" s="50">
        <f t="shared" si="11"/>
        <v>0</v>
      </c>
      <c r="L247" s="15"/>
      <c r="M247" s="15"/>
      <c r="N247" s="15"/>
      <c r="O247" s="15"/>
      <c r="P247" s="15"/>
      <c r="Q247" s="15"/>
      <c r="R247" s="15"/>
      <c r="S247" s="15"/>
    </row>
    <row r="248" spans="2:19" x14ac:dyDescent="0.3">
      <c r="B248" s="53">
        <v>2019</v>
      </c>
      <c r="C248" s="15" t="s">
        <v>161</v>
      </c>
      <c r="D248" s="15" t="s">
        <v>160</v>
      </c>
      <c r="E248" s="15">
        <v>2016</v>
      </c>
      <c r="F248" s="15" t="s">
        <v>94</v>
      </c>
      <c r="G248" s="15">
        <v>5</v>
      </c>
      <c r="H248" s="105">
        <v>874</v>
      </c>
      <c r="I248" s="50">
        <f t="shared" si="9"/>
        <v>0</v>
      </c>
      <c r="J248" s="50">
        <f t="shared" si="10"/>
        <v>0</v>
      </c>
      <c r="K248" s="50">
        <f t="shared" si="11"/>
        <v>874</v>
      </c>
      <c r="L248" s="15"/>
      <c r="M248" s="15"/>
      <c r="N248" s="15"/>
      <c r="O248" s="15"/>
      <c r="P248" s="15"/>
      <c r="Q248" s="15"/>
      <c r="R248" s="15"/>
      <c r="S248" s="15"/>
    </row>
    <row r="249" spans="2:19" x14ac:dyDescent="0.3">
      <c r="B249" s="53">
        <v>2019</v>
      </c>
      <c r="C249" s="15" t="s">
        <v>159</v>
      </c>
      <c r="D249" s="15" t="s">
        <v>158</v>
      </c>
      <c r="E249" s="15">
        <v>2018</v>
      </c>
      <c r="F249" s="15" t="s">
        <v>94</v>
      </c>
      <c r="G249" s="15">
        <v>3</v>
      </c>
      <c r="H249" s="105">
        <v>29</v>
      </c>
      <c r="I249" s="50">
        <f t="shared" si="9"/>
        <v>29</v>
      </c>
      <c r="J249" s="50">
        <f t="shared" si="10"/>
        <v>0</v>
      </c>
      <c r="K249" s="50">
        <f t="shared" si="11"/>
        <v>0</v>
      </c>
      <c r="L249" s="15"/>
      <c r="M249" s="15"/>
      <c r="N249" s="15"/>
      <c r="O249" s="15"/>
      <c r="P249" s="15"/>
      <c r="Q249" s="15"/>
      <c r="R249" s="15"/>
      <c r="S249" s="15"/>
    </row>
    <row r="250" spans="2:19" x14ac:dyDescent="0.3">
      <c r="B250" s="53">
        <v>2019</v>
      </c>
      <c r="C250" s="15" t="s">
        <v>157</v>
      </c>
      <c r="D250" s="15" t="s">
        <v>156</v>
      </c>
      <c r="E250" s="15">
        <v>2017</v>
      </c>
      <c r="F250" s="15" t="s">
        <v>94</v>
      </c>
      <c r="G250" s="15">
        <v>4</v>
      </c>
      <c r="H250" s="105">
        <v>1122</v>
      </c>
      <c r="I250" s="50">
        <f t="shared" si="9"/>
        <v>0</v>
      </c>
      <c r="J250" s="50">
        <f t="shared" si="10"/>
        <v>1122</v>
      </c>
      <c r="K250" s="50">
        <f t="shared" si="11"/>
        <v>0</v>
      </c>
      <c r="L250" s="15"/>
      <c r="M250" s="15"/>
      <c r="N250" s="15"/>
      <c r="O250" s="15"/>
      <c r="P250" s="15"/>
      <c r="Q250" s="15"/>
      <c r="R250" s="15"/>
      <c r="S250" s="15"/>
    </row>
    <row r="251" spans="2:19" x14ac:dyDescent="0.3">
      <c r="B251" s="53">
        <v>2019</v>
      </c>
      <c r="C251" s="15" t="s">
        <v>155</v>
      </c>
      <c r="D251" s="15" t="s">
        <v>88</v>
      </c>
      <c r="E251" s="15">
        <v>2013</v>
      </c>
      <c r="F251" s="15" t="s">
        <v>117</v>
      </c>
      <c r="G251" s="15">
        <v>5</v>
      </c>
      <c r="H251" s="105">
        <v>1140</v>
      </c>
      <c r="I251" s="50">
        <f t="shared" si="9"/>
        <v>0</v>
      </c>
      <c r="J251" s="50">
        <f t="shared" si="10"/>
        <v>0</v>
      </c>
      <c r="K251" s="50">
        <f t="shared" si="11"/>
        <v>1140</v>
      </c>
      <c r="L251" s="15"/>
      <c r="M251" s="15"/>
      <c r="N251" s="15"/>
      <c r="O251" s="15"/>
      <c r="P251" s="15"/>
      <c r="Q251" s="15"/>
      <c r="R251" s="15"/>
      <c r="S251" s="15"/>
    </row>
    <row r="252" spans="2:19" x14ac:dyDescent="0.3">
      <c r="B252" s="53">
        <v>2019</v>
      </c>
      <c r="C252" s="15" t="s">
        <v>154</v>
      </c>
      <c r="D252" s="15" t="s">
        <v>153</v>
      </c>
      <c r="E252" s="15">
        <v>2015</v>
      </c>
      <c r="F252" s="15" t="s">
        <v>94</v>
      </c>
      <c r="G252" s="15">
        <v>5</v>
      </c>
      <c r="H252" s="105">
        <v>3865</v>
      </c>
      <c r="I252" s="50">
        <f t="shared" si="9"/>
        <v>0</v>
      </c>
      <c r="J252" s="50">
        <f t="shared" si="10"/>
        <v>0</v>
      </c>
      <c r="K252" s="50">
        <f t="shared" si="11"/>
        <v>3865</v>
      </c>
      <c r="L252" s="15"/>
      <c r="M252" s="15"/>
      <c r="N252" s="15"/>
      <c r="O252" s="15"/>
      <c r="P252" s="15"/>
      <c r="Q252" s="15"/>
      <c r="R252" s="15"/>
      <c r="S252" s="15"/>
    </row>
    <row r="253" spans="2:19" x14ac:dyDescent="0.3">
      <c r="B253" s="53">
        <v>2019</v>
      </c>
      <c r="C253" s="15" t="s">
        <v>152</v>
      </c>
      <c r="D253" s="15" t="s">
        <v>151</v>
      </c>
      <c r="E253" s="15">
        <v>2019</v>
      </c>
      <c r="F253" s="15" t="s">
        <v>90</v>
      </c>
      <c r="G253" s="15">
        <v>5</v>
      </c>
      <c r="H253" s="105">
        <v>1682</v>
      </c>
      <c r="I253" s="50">
        <f t="shared" si="9"/>
        <v>0</v>
      </c>
      <c r="J253" s="50">
        <f t="shared" si="10"/>
        <v>0</v>
      </c>
      <c r="K253" s="50">
        <f t="shared" si="11"/>
        <v>1682</v>
      </c>
      <c r="L253" s="15"/>
      <c r="M253" s="15"/>
      <c r="N253" s="15"/>
      <c r="O253" s="15"/>
      <c r="P253" s="15"/>
      <c r="Q253" s="15"/>
      <c r="R253" s="15"/>
      <c r="S253" s="15"/>
    </row>
    <row r="254" spans="2:19" x14ac:dyDescent="0.3">
      <c r="B254" s="53">
        <v>2019</v>
      </c>
      <c r="C254" s="15" t="s">
        <v>150</v>
      </c>
      <c r="D254" s="15" t="s">
        <v>88</v>
      </c>
      <c r="E254" s="15">
        <v>2014</v>
      </c>
      <c r="F254" s="15" t="s">
        <v>85</v>
      </c>
      <c r="G254" s="15">
        <v>5</v>
      </c>
      <c r="H254" s="105">
        <v>327</v>
      </c>
      <c r="I254" s="50">
        <f t="shared" si="9"/>
        <v>0</v>
      </c>
      <c r="J254" s="50">
        <f t="shared" si="10"/>
        <v>0</v>
      </c>
      <c r="K254" s="50">
        <f t="shared" si="11"/>
        <v>327</v>
      </c>
      <c r="L254" s="15"/>
      <c r="M254" s="15"/>
      <c r="N254" s="15"/>
      <c r="O254" s="15"/>
      <c r="P254" s="15"/>
      <c r="Q254" s="15"/>
      <c r="R254" s="15"/>
      <c r="S254" s="15"/>
    </row>
    <row r="255" spans="2:19" x14ac:dyDescent="0.3">
      <c r="B255" s="53">
        <v>2019</v>
      </c>
      <c r="C255" s="15" t="s">
        <v>149</v>
      </c>
      <c r="D255" s="15" t="s">
        <v>148</v>
      </c>
      <c r="E255" s="15">
        <v>2019</v>
      </c>
      <c r="F255" s="15" t="s">
        <v>77</v>
      </c>
      <c r="G255" s="15">
        <v>5</v>
      </c>
      <c r="H255" s="105">
        <v>188</v>
      </c>
      <c r="I255" s="50">
        <f t="shared" si="9"/>
        <v>0</v>
      </c>
      <c r="J255" s="50">
        <f t="shared" si="10"/>
        <v>0</v>
      </c>
      <c r="K255" s="50">
        <f t="shared" si="11"/>
        <v>188</v>
      </c>
      <c r="L255" s="15"/>
      <c r="M255" s="15"/>
      <c r="N255" s="15"/>
      <c r="O255" s="15"/>
      <c r="P255" s="15"/>
      <c r="Q255" s="15"/>
      <c r="R255" s="15"/>
      <c r="S255" s="15"/>
    </row>
    <row r="256" spans="2:19" x14ac:dyDescent="0.3">
      <c r="B256" s="53">
        <v>2019</v>
      </c>
      <c r="C256" s="15" t="s">
        <v>147</v>
      </c>
      <c r="D256" s="15" t="s">
        <v>88</v>
      </c>
      <c r="E256" s="15">
        <v>2013</v>
      </c>
      <c r="F256" s="15" t="s">
        <v>117</v>
      </c>
      <c r="G256" s="15">
        <v>5</v>
      </c>
      <c r="H256" s="105">
        <v>2402</v>
      </c>
      <c r="I256" s="50">
        <f t="shared" si="9"/>
        <v>0</v>
      </c>
      <c r="J256" s="50">
        <f t="shared" si="10"/>
        <v>0</v>
      </c>
      <c r="K256" s="50">
        <f t="shared" si="11"/>
        <v>2402</v>
      </c>
      <c r="L256" s="15"/>
      <c r="M256" s="15"/>
      <c r="N256" s="15"/>
      <c r="O256" s="15"/>
      <c r="P256" s="15"/>
      <c r="Q256" s="15"/>
      <c r="R256" s="15"/>
      <c r="S256" s="15"/>
    </row>
    <row r="257" spans="2:19" x14ac:dyDescent="0.3">
      <c r="B257" s="53">
        <v>2019</v>
      </c>
      <c r="C257" s="15" t="s">
        <v>146</v>
      </c>
      <c r="D257" s="15" t="s">
        <v>145</v>
      </c>
      <c r="E257" s="15">
        <v>2015</v>
      </c>
      <c r="F257" s="15" t="s">
        <v>90</v>
      </c>
      <c r="G257" s="15">
        <v>5</v>
      </c>
      <c r="H257" s="105">
        <v>75</v>
      </c>
      <c r="I257" s="50">
        <f t="shared" si="9"/>
        <v>0</v>
      </c>
      <c r="J257" s="50">
        <f t="shared" si="10"/>
        <v>0</v>
      </c>
      <c r="K257" s="50">
        <f t="shared" si="11"/>
        <v>75</v>
      </c>
      <c r="L257" s="15"/>
      <c r="M257" s="15"/>
      <c r="N257" s="15"/>
      <c r="O257" s="15"/>
      <c r="P257" s="15"/>
      <c r="Q257" s="15"/>
      <c r="R257" s="15"/>
      <c r="S257" s="15"/>
    </row>
    <row r="258" spans="2:19" x14ac:dyDescent="0.3">
      <c r="B258" s="53">
        <v>2019</v>
      </c>
      <c r="C258" s="15" t="s">
        <v>144</v>
      </c>
      <c r="D258" s="15" t="s">
        <v>143</v>
      </c>
      <c r="E258" s="15">
        <v>2017</v>
      </c>
      <c r="F258" s="15" t="s">
        <v>94</v>
      </c>
      <c r="G258" s="15">
        <v>4</v>
      </c>
      <c r="H258" s="105">
        <v>3766</v>
      </c>
      <c r="I258" s="50">
        <f t="shared" si="9"/>
        <v>0</v>
      </c>
      <c r="J258" s="50">
        <f t="shared" si="10"/>
        <v>3766</v>
      </c>
      <c r="K258" s="50">
        <f t="shared" si="11"/>
        <v>0</v>
      </c>
      <c r="L258" s="15"/>
      <c r="M258" s="15"/>
      <c r="N258" s="15"/>
      <c r="O258" s="15"/>
      <c r="P258" s="15"/>
      <c r="Q258" s="15"/>
      <c r="R258" s="15"/>
      <c r="S258" s="15"/>
    </row>
    <row r="259" spans="2:19" x14ac:dyDescent="0.3">
      <c r="B259" s="53">
        <v>2019</v>
      </c>
      <c r="C259" s="15" t="s">
        <v>142</v>
      </c>
      <c r="D259" s="15" t="s">
        <v>141</v>
      </c>
      <c r="E259" s="15">
        <v>2017</v>
      </c>
      <c r="F259" s="15" t="s">
        <v>82</v>
      </c>
      <c r="G259" s="15">
        <v>5</v>
      </c>
      <c r="H259" s="105">
        <v>15718</v>
      </c>
      <c r="I259" s="50">
        <f t="shared" si="9"/>
        <v>0</v>
      </c>
      <c r="J259" s="50">
        <f t="shared" si="10"/>
        <v>0</v>
      </c>
      <c r="K259" s="50">
        <f t="shared" si="11"/>
        <v>15718</v>
      </c>
      <c r="L259" s="15"/>
      <c r="M259" s="15"/>
      <c r="N259" s="15"/>
      <c r="O259" s="15"/>
      <c r="P259" s="15"/>
      <c r="Q259" s="15"/>
      <c r="R259" s="15"/>
      <c r="S259" s="15"/>
    </row>
    <row r="260" spans="2:19" x14ac:dyDescent="0.3">
      <c r="B260" s="53">
        <v>2019</v>
      </c>
      <c r="C260" s="15" t="s">
        <v>140</v>
      </c>
      <c r="D260" s="15" t="s">
        <v>88</v>
      </c>
      <c r="E260" s="15">
        <v>2019</v>
      </c>
      <c r="F260" s="15" t="s">
        <v>117</v>
      </c>
      <c r="G260" s="15">
        <v>5</v>
      </c>
      <c r="H260" s="105">
        <v>15726</v>
      </c>
      <c r="I260" s="50">
        <f t="shared" si="9"/>
        <v>0</v>
      </c>
      <c r="J260" s="50">
        <f t="shared" si="10"/>
        <v>0</v>
      </c>
      <c r="K260" s="50">
        <f t="shared" si="11"/>
        <v>15726</v>
      </c>
      <c r="L260" s="15"/>
      <c r="M260" s="15"/>
      <c r="N260" s="15"/>
      <c r="O260" s="15"/>
      <c r="P260" s="15"/>
      <c r="Q260" s="15"/>
      <c r="R260" s="15"/>
      <c r="S260" s="15"/>
    </row>
    <row r="261" spans="2:19" x14ac:dyDescent="0.3">
      <c r="B261" s="53">
        <v>2019</v>
      </c>
      <c r="C261" s="15" t="s">
        <v>139</v>
      </c>
      <c r="D261" s="15" t="s">
        <v>138</v>
      </c>
      <c r="E261" s="15">
        <v>2016</v>
      </c>
      <c r="F261" s="15" t="s">
        <v>137</v>
      </c>
      <c r="G261" s="15">
        <v>5</v>
      </c>
      <c r="H261" s="105">
        <v>5</v>
      </c>
      <c r="I261" s="50">
        <f t="shared" ref="I261:I291" si="12">IF(G261&lt;4,H261,0)</f>
        <v>0</v>
      </c>
      <c r="J261" s="50">
        <f t="shared" ref="J261:J291" si="13">IF(G261=4,H261,0)</f>
        <v>0</v>
      </c>
      <c r="K261" s="50">
        <f t="shared" ref="K261:K291" si="14">IF(G261=5,H261,0)</f>
        <v>5</v>
      </c>
      <c r="L261" s="15"/>
      <c r="M261" s="15"/>
      <c r="N261" s="15"/>
      <c r="O261" s="15"/>
      <c r="P261" s="15"/>
      <c r="Q261" s="15"/>
      <c r="R261" s="15"/>
      <c r="S261" s="15"/>
    </row>
    <row r="262" spans="2:19" x14ac:dyDescent="0.3">
      <c r="B262" s="53">
        <v>2019</v>
      </c>
      <c r="C262" s="15" t="s">
        <v>136</v>
      </c>
      <c r="D262" s="15" t="s">
        <v>135</v>
      </c>
      <c r="E262" s="15">
        <v>2016</v>
      </c>
      <c r="F262" s="15" t="s">
        <v>90</v>
      </c>
      <c r="G262" s="15">
        <v>5</v>
      </c>
      <c r="H262" s="105">
        <v>228</v>
      </c>
      <c r="I262" s="50">
        <f t="shared" si="12"/>
        <v>0</v>
      </c>
      <c r="J262" s="50">
        <f t="shared" si="13"/>
        <v>0</v>
      </c>
      <c r="K262" s="50">
        <f t="shared" si="14"/>
        <v>228</v>
      </c>
      <c r="L262" s="15"/>
      <c r="M262" s="15"/>
      <c r="N262" s="15"/>
      <c r="O262" s="15"/>
      <c r="P262" s="15"/>
      <c r="Q262" s="15"/>
      <c r="R262" s="15"/>
      <c r="S262" s="15"/>
    </row>
    <row r="263" spans="2:19" x14ac:dyDescent="0.3">
      <c r="B263" s="53">
        <v>2019</v>
      </c>
      <c r="C263" s="15" t="s">
        <v>134</v>
      </c>
      <c r="D263" s="15" t="s">
        <v>88</v>
      </c>
      <c r="E263" s="15">
        <v>2015</v>
      </c>
      <c r="F263" s="15" t="s">
        <v>133</v>
      </c>
      <c r="G263" s="15">
        <v>5</v>
      </c>
      <c r="H263" s="105">
        <v>934</v>
      </c>
      <c r="I263" s="50">
        <f t="shared" si="12"/>
        <v>0</v>
      </c>
      <c r="J263" s="50">
        <f t="shared" si="13"/>
        <v>0</v>
      </c>
      <c r="K263" s="50">
        <f t="shared" si="14"/>
        <v>934</v>
      </c>
      <c r="L263" s="15"/>
      <c r="M263" s="15"/>
      <c r="N263" s="15"/>
      <c r="O263" s="15"/>
      <c r="P263" s="15"/>
      <c r="Q263" s="15"/>
      <c r="R263" s="15"/>
      <c r="S263" s="15"/>
    </row>
    <row r="264" spans="2:19" x14ac:dyDescent="0.3">
      <c r="B264" s="53">
        <v>2019</v>
      </c>
      <c r="C264" s="15" t="s">
        <v>132</v>
      </c>
      <c r="D264" s="15" t="s">
        <v>88</v>
      </c>
      <c r="E264" s="15">
        <v>2018</v>
      </c>
      <c r="F264" s="15" t="s">
        <v>101</v>
      </c>
      <c r="G264" s="15">
        <v>4</v>
      </c>
      <c r="H264" s="105">
        <v>60</v>
      </c>
      <c r="I264" s="50">
        <f t="shared" si="12"/>
        <v>0</v>
      </c>
      <c r="J264" s="50">
        <f t="shared" si="13"/>
        <v>60</v>
      </c>
      <c r="K264" s="50">
        <f t="shared" si="14"/>
        <v>0</v>
      </c>
      <c r="L264" s="15"/>
      <c r="M264" s="15"/>
      <c r="N264" s="15"/>
      <c r="O264" s="15"/>
      <c r="P264" s="15"/>
      <c r="Q264" s="15"/>
      <c r="R264" s="15"/>
      <c r="S264" s="15"/>
    </row>
    <row r="265" spans="2:19" x14ac:dyDescent="0.3">
      <c r="B265" s="53">
        <v>2019</v>
      </c>
      <c r="C265" s="15" t="s">
        <v>131</v>
      </c>
      <c r="D265" s="15" t="s">
        <v>130</v>
      </c>
      <c r="E265" s="15">
        <v>2019</v>
      </c>
      <c r="F265" s="15" t="s">
        <v>82</v>
      </c>
      <c r="G265" s="15">
        <v>5</v>
      </c>
      <c r="H265" s="105">
        <v>12103</v>
      </c>
      <c r="I265" s="50">
        <f t="shared" si="12"/>
        <v>0</v>
      </c>
      <c r="J265" s="50">
        <f t="shared" si="13"/>
        <v>0</v>
      </c>
      <c r="K265" s="50">
        <f t="shared" si="14"/>
        <v>12103</v>
      </c>
      <c r="L265" s="15"/>
      <c r="M265" s="15"/>
      <c r="N265" s="15"/>
      <c r="O265" s="15"/>
      <c r="P265" s="15"/>
      <c r="Q265" s="15"/>
      <c r="R265" s="15"/>
      <c r="S265" s="15"/>
    </row>
    <row r="266" spans="2:19" x14ac:dyDescent="0.3">
      <c r="B266" s="53">
        <v>2019</v>
      </c>
      <c r="C266" s="15" t="s">
        <v>128</v>
      </c>
      <c r="D266" s="15" t="s">
        <v>129</v>
      </c>
      <c r="E266" s="15">
        <v>2017</v>
      </c>
      <c r="F266" s="15" t="s">
        <v>94</v>
      </c>
      <c r="G266" s="15">
        <v>5</v>
      </c>
      <c r="H266" s="105">
        <v>15480</v>
      </c>
      <c r="I266" s="50">
        <f t="shared" si="12"/>
        <v>0</v>
      </c>
      <c r="J266" s="50">
        <f t="shared" si="13"/>
        <v>0</v>
      </c>
      <c r="K266" s="50">
        <f t="shared" si="14"/>
        <v>15480</v>
      </c>
      <c r="L266" s="15"/>
      <c r="M266" s="15"/>
      <c r="N266" s="15"/>
      <c r="O266" s="15"/>
      <c r="P266" s="15"/>
      <c r="Q266" s="15"/>
      <c r="R266" s="15"/>
      <c r="S266" s="15"/>
    </row>
    <row r="267" spans="2:19" x14ac:dyDescent="0.3">
      <c r="B267" s="53">
        <v>2019</v>
      </c>
      <c r="C267" s="15" t="s">
        <v>128</v>
      </c>
      <c r="D267" s="15" t="s">
        <v>127</v>
      </c>
      <c r="E267" s="15">
        <v>2020</v>
      </c>
      <c r="F267" s="15" t="s">
        <v>117</v>
      </c>
      <c r="G267" s="15">
        <v>5</v>
      </c>
      <c r="H267" s="105">
        <v>0</v>
      </c>
      <c r="I267" s="50">
        <f t="shared" si="12"/>
        <v>0</v>
      </c>
      <c r="J267" s="50">
        <f t="shared" si="13"/>
        <v>0</v>
      </c>
      <c r="K267" s="50">
        <f t="shared" si="14"/>
        <v>0</v>
      </c>
      <c r="L267" s="15"/>
      <c r="M267" s="15"/>
      <c r="N267" s="15"/>
      <c r="O267" s="15"/>
      <c r="P267" s="15"/>
      <c r="Q267" s="15"/>
      <c r="R267" s="15"/>
      <c r="S267" s="15"/>
    </row>
    <row r="268" spans="2:19" x14ac:dyDescent="0.3">
      <c r="B268" s="53">
        <v>2019</v>
      </c>
      <c r="C268" s="15" t="s">
        <v>126</v>
      </c>
      <c r="D268" s="15" t="s">
        <v>125</v>
      </c>
      <c r="E268" s="15">
        <v>2017</v>
      </c>
      <c r="F268" s="15" t="s">
        <v>85</v>
      </c>
      <c r="G268" s="15">
        <v>5</v>
      </c>
      <c r="H268" s="105">
        <v>1385</v>
      </c>
      <c r="I268" s="50">
        <f t="shared" si="12"/>
        <v>0</v>
      </c>
      <c r="J268" s="50">
        <f t="shared" si="13"/>
        <v>0</v>
      </c>
      <c r="K268" s="50">
        <f t="shared" si="14"/>
        <v>1385</v>
      </c>
      <c r="L268" s="15"/>
      <c r="M268" s="15"/>
      <c r="N268" s="15"/>
      <c r="O268" s="15"/>
      <c r="P268" s="15"/>
      <c r="Q268" s="15"/>
      <c r="R268" s="15"/>
      <c r="S268" s="15"/>
    </row>
    <row r="269" spans="2:19" x14ac:dyDescent="0.3">
      <c r="B269" s="53">
        <v>2019</v>
      </c>
      <c r="C269" s="15" t="s">
        <v>124</v>
      </c>
      <c r="D269" s="15" t="s">
        <v>123</v>
      </c>
      <c r="E269" s="15">
        <v>2015</v>
      </c>
      <c r="F269" s="15" t="s">
        <v>101</v>
      </c>
      <c r="G269" s="15">
        <v>4</v>
      </c>
      <c r="H269" s="105">
        <v>2627</v>
      </c>
      <c r="I269" s="50">
        <f t="shared" si="12"/>
        <v>0</v>
      </c>
      <c r="J269" s="50">
        <f t="shared" si="13"/>
        <v>2627</v>
      </c>
      <c r="K269" s="50">
        <f t="shared" si="14"/>
        <v>0</v>
      </c>
      <c r="L269" s="15"/>
      <c r="M269" s="15"/>
      <c r="N269" s="15"/>
      <c r="O269" s="15"/>
      <c r="P269" s="15"/>
      <c r="Q269" s="15"/>
      <c r="R269" s="15"/>
      <c r="S269" s="15"/>
    </row>
    <row r="270" spans="2:19" x14ac:dyDescent="0.3">
      <c r="B270" s="53">
        <v>2019</v>
      </c>
      <c r="C270" s="15" t="s">
        <v>122</v>
      </c>
      <c r="D270" s="15" t="s">
        <v>121</v>
      </c>
      <c r="E270" s="15">
        <v>2019</v>
      </c>
      <c r="F270" s="15" t="s">
        <v>117</v>
      </c>
      <c r="G270" s="15">
        <v>5</v>
      </c>
      <c r="H270" s="105">
        <v>28659</v>
      </c>
      <c r="I270" s="50">
        <f t="shared" si="12"/>
        <v>0</v>
      </c>
      <c r="J270" s="50">
        <f t="shared" si="13"/>
        <v>0</v>
      </c>
      <c r="K270" s="50">
        <f t="shared" si="14"/>
        <v>28659</v>
      </c>
      <c r="L270" s="15"/>
      <c r="M270" s="15"/>
      <c r="N270" s="15"/>
      <c r="O270" s="15"/>
      <c r="P270" s="15"/>
      <c r="Q270" s="15"/>
      <c r="R270" s="15"/>
      <c r="S270" s="15"/>
    </row>
    <row r="271" spans="2:19" x14ac:dyDescent="0.3">
      <c r="B271" s="53">
        <v>2019</v>
      </c>
      <c r="C271" s="15" t="s">
        <v>120</v>
      </c>
      <c r="D271" s="15" t="s">
        <v>88</v>
      </c>
      <c r="E271" s="15">
        <v>2014</v>
      </c>
      <c r="F271" s="15" t="s">
        <v>101</v>
      </c>
      <c r="G271" s="15">
        <v>5</v>
      </c>
      <c r="H271" s="105">
        <v>677</v>
      </c>
      <c r="I271" s="50">
        <f t="shared" si="12"/>
        <v>0</v>
      </c>
      <c r="J271" s="50">
        <f t="shared" si="13"/>
        <v>0</v>
      </c>
      <c r="K271" s="50">
        <f t="shared" si="14"/>
        <v>677</v>
      </c>
      <c r="L271" s="15"/>
      <c r="M271" s="15"/>
      <c r="N271" s="15"/>
      <c r="O271" s="15"/>
      <c r="P271" s="15"/>
      <c r="Q271" s="15"/>
      <c r="R271" s="15"/>
      <c r="S271" s="15"/>
    </row>
    <row r="272" spans="2:19" x14ac:dyDescent="0.3">
      <c r="B272" s="53">
        <v>2019</v>
      </c>
      <c r="C272" s="15" t="s">
        <v>119</v>
      </c>
      <c r="D272" s="15" t="s">
        <v>118</v>
      </c>
      <c r="E272" s="15">
        <v>2020</v>
      </c>
      <c r="F272" s="15" t="s">
        <v>117</v>
      </c>
      <c r="G272" s="15">
        <v>5</v>
      </c>
      <c r="H272" s="105">
        <v>4</v>
      </c>
      <c r="I272" s="50">
        <f t="shared" si="12"/>
        <v>0</v>
      </c>
      <c r="J272" s="50">
        <f t="shared" si="13"/>
        <v>0</v>
      </c>
      <c r="K272" s="50">
        <f t="shared" si="14"/>
        <v>4</v>
      </c>
      <c r="L272" s="15"/>
      <c r="M272" s="15"/>
      <c r="N272" s="15"/>
      <c r="O272" s="15"/>
      <c r="P272" s="15"/>
      <c r="Q272" s="15"/>
      <c r="R272" s="15"/>
      <c r="S272" s="15"/>
    </row>
    <row r="273" spans="2:19" x14ac:dyDescent="0.3">
      <c r="B273" s="53">
        <v>2019</v>
      </c>
      <c r="C273" s="15" t="s">
        <v>116</v>
      </c>
      <c r="D273" s="15" t="s">
        <v>115</v>
      </c>
      <c r="E273" s="15">
        <v>2021</v>
      </c>
      <c r="F273" s="15" t="s">
        <v>82</v>
      </c>
      <c r="G273" s="15">
        <v>5</v>
      </c>
      <c r="H273" s="105">
        <v>6</v>
      </c>
      <c r="I273" s="50">
        <f t="shared" si="12"/>
        <v>0</v>
      </c>
      <c r="J273" s="50">
        <f t="shared" si="13"/>
        <v>0</v>
      </c>
      <c r="K273" s="50">
        <f t="shared" si="14"/>
        <v>6</v>
      </c>
      <c r="L273" s="15"/>
      <c r="M273" s="15"/>
      <c r="N273" s="15"/>
      <c r="O273" s="15"/>
      <c r="P273" s="15"/>
      <c r="Q273" s="15"/>
      <c r="R273" s="15"/>
      <c r="S273" s="15"/>
    </row>
    <row r="274" spans="2:19" x14ac:dyDescent="0.3">
      <c r="B274" s="53">
        <v>2019</v>
      </c>
      <c r="C274" s="15" t="s">
        <v>114</v>
      </c>
      <c r="D274" s="15" t="s">
        <v>113</v>
      </c>
      <c r="E274" s="15">
        <v>2014</v>
      </c>
      <c r="F274" s="15" t="s">
        <v>90</v>
      </c>
      <c r="G274" s="15">
        <v>5</v>
      </c>
      <c r="H274" s="105">
        <v>4761</v>
      </c>
      <c r="I274" s="50">
        <f t="shared" si="12"/>
        <v>0</v>
      </c>
      <c r="J274" s="50">
        <f t="shared" si="13"/>
        <v>0</v>
      </c>
      <c r="K274" s="50">
        <f t="shared" si="14"/>
        <v>4761</v>
      </c>
      <c r="L274" s="15"/>
      <c r="M274" s="15"/>
      <c r="N274" s="15"/>
      <c r="O274" s="15"/>
      <c r="P274" s="15"/>
      <c r="Q274" s="15"/>
      <c r="R274" s="15"/>
      <c r="S274" s="15"/>
    </row>
    <row r="275" spans="2:19" x14ac:dyDescent="0.3">
      <c r="B275" s="53">
        <v>2019</v>
      </c>
      <c r="C275" s="15" t="s">
        <v>112</v>
      </c>
      <c r="D275" s="15" t="s">
        <v>111</v>
      </c>
      <c r="E275" s="15">
        <v>2017</v>
      </c>
      <c r="F275" s="15" t="s">
        <v>94</v>
      </c>
      <c r="G275" s="15">
        <v>5</v>
      </c>
      <c r="H275" s="105">
        <v>20084</v>
      </c>
      <c r="I275" s="50">
        <f t="shared" si="12"/>
        <v>0</v>
      </c>
      <c r="J275" s="50">
        <f t="shared" si="13"/>
        <v>0</v>
      </c>
      <c r="K275" s="50">
        <f t="shared" si="14"/>
        <v>20084</v>
      </c>
      <c r="L275" s="15"/>
      <c r="M275" s="15"/>
      <c r="N275" s="15"/>
      <c r="O275" s="15"/>
      <c r="P275" s="15"/>
      <c r="Q275" s="15"/>
      <c r="R275" s="15"/>
      <c r="S275" s="15"/>
    </row>
    <row r="276" spans="2:19" x14ac:dyDescent="0.3">
      <c r="B276" s="53">
        <v>2019</v>
      </c>
      <c r="C276" s="15" t="s">
        <v>110</v>
      </c>
      <c r="D276" s="15" t="s">
        <v>109</v>
      </c>
      <c r="E276" s="15">
        <v>2019</v>
      </c>
      <c r="F276" s="15" t="s">
        <v>99</v>
      </c>
      <c r="G276" s="15">
        <v>4</v>
      </c>
      <c r="H276" s="105">
        <v>1187</v>
      </c>
      <c r="I276" s="50">
        <f t="shared" si="12"/>
        <v>0</v>
      </c>
      <c r="J276" s="50">
        <f t="shared" si="13"/>
        <v>1187</v>
      </c>
      <c r="K276" s="50">
        <f t="shared" si="14"/>
        <v>0</v>
      </c>
      <c r="L276" s="15"/>
      <c r="M276" s="15"/>
      <c r="N276" s="15"/>
      <c r="O276" s="15"/>
      <c r="P276" s="15"/>
      <c r="Q276" s="15"/>
      <c r="R276" s="15"/>
      <c r="S276" s="15"/>
    </row>
    <row r="277" spans="2:19" x14ac:dyDescent="0.3">
      <c r="B277" s="53">
        <v>2019</v>
      </c>
      <c r="C277" s="15" t="s">
        <v>108</v>
      </c>
      <c r="D277" s="15" t="s">
        <v>107</v>
      </c>
      <c r="E277" s="15">
        <v>2019</v>
      </c>
      <c r="F277" s="15" t="s">
        <v>101</v>
      </c>
      <c r="G277" s="15">
        <v>5</v>
      </c>
      <c r="H277" s="105">
        <v>6597</v>
      </c>
      <c r="I277" s="50">
        <f t="shared" si="12"/>
        <v>0</v>
      </c>
      <c r="J277" s="50">
        <f t="shared" si="13"/>
        <v>0</v>
      </c>
      <c r="K277" s="50">
        <f t="shared" si="14"/>
        <v>6597</v>
      </c>
      <c r="L277" s="15"/>
      <c r="M277" s="15"/>
      <c r="N277" s="15"/>
      <c r="O277" s="15"/>
      <c r="P277" s="15"/>
      <c r="Q277" s="15"/>
      <c r="R277" s="15"/>
      <c r="S277" s="15"/>
    </row>
    <row r="278" spans="2:19" x14ac:dyDescent="0.3">
      <c r="B278" s="53">
        <v>2019</v>
      </c>
      <c r="C278" s="15" t="s">
        <v>106</v>
      </c>
      <c r="D278" s="15" t="s">
        <v>105</v>
      </c>
      <c r="E278" s="15">
        <v>2016</v>
      </c>
      <c r="F278" s="15" t="s">
        <v>82</v>
      </c>
      <c r="G278" s="15">
        <v>5</v>
      </c>
      <c r="H278" s="105">
        <v>15336</v>
      </c>
      <c r="I278" s="50">
        <f t="shared" si="12"/>
        <v>0</v>
      </c>
      <c r="J278" s="50">
        <f t="shared" si="13"/>
        <v>0</v>
      </c>
      <c r="K278" s="50">
        <f t="shared" si="14"/>
        <v>15336</v>
      </c>
      <c r="L278" s="15"/>
      <c r="M278" s="15"/>
      <c r="N278" s="15"/>
      <c r="O278" s="15"/>
      <c r="P278" s="15"/>
      <c r="Q278" s="15"/>
      <c r="R278" s="15"/>
      <c r="S278" s="15"/>
    </row>
    <row r="279" spans="2:19" x14ac:dyDescent="0.3">
      <c r="B279" s="53">
        <v>2019</v>
      </c>
      <c r="C279" s="15" t="s">
        <v>104</v>
      </c>
      <c r="D279" s="15" t="s">
        <v>103</v>
      </c>
      <c r="E279" s="15">
        <v>2018</v>
      </c>
      <c r="F279" s="15" t="s">
        <v>77</v>
      </c>
      <c r="G279" s="15">
        <v>5</v>
      </c>
      <c r="H279" s="105">
        <v>123</v>
      </c>
      <c r="I279" s="50">
        <f t="shared" si="12"/>
        <v>0</v>
      </c>
      <c r="J279" s="50">
        <f t="shared" si="13"/>
        <v>0</v>
      </c>
      <c r="K279" s="50">
        <f t="shared" si="14"/>
        <v>123</v>
      </c>
      <c r="L279" s="15"/>
      <c r="M279" s="15"/>
      <c r="N279" s="15"/>
      <c r="O279" s="15"/>
      <c r="P279" s="15"/>
      <c r="Q279" s="15"/>
      <c r="R279" s="15"/>
      <c r="S279" s="15"/>
    </row>
    <row r="280" spans="2:19" x14ac:dyDescent="0.3">
      <c r="B280" s="53">
        <v>2019</v>
      </c>
      <c r="C280" s="15" t="s">
        <v>102</v>
      </c>
      <c r="D280" s="15" t="s">
        <v>88</v>
      </c>
      <c r="E280" s="15">
        <v>2015</v>
      </c>
      <c r="F280" s="15" t="s">
        <v>101</v>
      </c>
      <c r="G280" s="15">
        <v>5</v>
      </c>
      <c r="H280" s="105">
        <v>6034</v>
      </c>
      <c r="I280" s="50">
        <f t="shared" si="12"/>
        <v>0</v>
      </c>
      <c r="J280" s="50">
        <f t="shared" si="13"/>
        <v>0</v>
      </c>
      <c r="K280" s="50">
        <f t="shared" si="14"/>
        <v>6034</v>
      </c>
      <c r="L280" s="15"/>
      <c r="M280" s="15"/>
      <c r="N280" s="15"/>
      <c r="O280" s="15"/>
      <c r="P280" s="15"/>
      <c r="Q280" s="15"/>
      <c r="R280" s="15"/>
      <c r="S280" s="15"/>
    </row>
    <row r="281" spans="2:19" x14ac:dyDescent="0.3">
      <c r="B281" s="53">
        <v>2019</v>
      </c>
      <c r="C281" s="15" t="s">
        <v>100</v>
      </c>
      <c r="D281" s="15" t="s">
        <v>88</v>
      </c>
      <c r="E281" s="15">
        <v>2013</v>
      </c>
      <c r="F281" s="15" t="s">
        <v>99</v>
      </c>
      <c r="G281" s="15">
        <v>4</v>
      </c>
      <c r="H281" s="105">
        <v>4400</v>
      </c>
      <c r="I281" s="50">
        <f t="shared" si="12"/>
        <v>0</v>
      </c>
      <c r="J281" s="50">
        <f t="shared" si="13"/>
        <v>4400</v>
      </c>
      <c r="K281" s="50">
        <f t="shared" si="14"/>
        <v>0</v>
      </c>
      <c r="L281" s="15"/>
      <c r="M281" s="15"/>
      <c r="N281" s="15"/>
      <c r="O281" s="15"/>
      <c r="P281" s="15"/>
      <c r="Q281" s="15"/>
      <c r="R281" s="15"/>
      <c r="S281" s="15"/>
    </row>
    <row r="282" spans="2:19" x14ac:dyDescent="0.3">
      <c r="B282" s="53">
        <v>2019</v>
      </c>
      <c r="C282" s="15" t="s">
        <v>98</v>
      </c>
      <c r="D282" s="15" t="s">
        <v>97</v>
      </c>
      <c r="E282" s="15">
        <v>2017</v>
      </c>
      <c r="F282" s="15" t="s">
        <v>82</v>
      </c>
      <c r="G282" s="15">
        <v>5</v>
      </c>
      <c r="H282" s="105">
        <v>15717</v>
      </c>
      <c r="I282" s="50">
        <f t="shared" si="12"/>
        <v>0</v>
      </c>
      <c r="J282" s="50">
        <f t="shared" si="13"/>
        <v>0</v>
      </c>
      <c r="K282" s="50">
        <f t="shared" si="14"/>
        <v>15717</v>
      </c>
      <c r="L282" s="15"/>
      <c r="M282" s="15"/>
      <c r="N282" s="15"/>
      <c r="O282" s="15"/>
      <c r="P282" s="15"/>
      <c r="Q282" s="15"/>
      <c r="R282" s="15"/>
      <c r="S282" s="15"/>
    </row>
    <row r="283" spans="2:19" x14ac:dyDescent="0.3">
      <c r="B283" s="53">
        <v>2019</v>
      </c>
      <c r="C283" s="15" t="s">
        <v>96</v>
      </c>
      <c r="D283" s="15" t="s">
        <v>95</v>
      </c>
      <c r="E283" s="15">
        <v>2019</v>
      </c>
      <c r="F283" s="15" t="s">
        <v>94</v>
      </c>
      <c r="G283" s="15">
        <v>3</v>
      </c>
      <c r="H283" s="105">
        <v>149</v>
      </c>
      <c r="I283" s="50">
        <f t="shared" si="12"/>
        <v>149</v>
      </c>
      <c r="J283" s="50">
        <f t="shared" si="13"/>
        <v>0</v>
      </c>
      <c r="K283" s="50">
        <f t="shared" si="14"/>
        <v>0</v>
      </c>
      <c r="L283" s="15"/>
      <c r="M283" s="15"/>
      <c r="N283" s="15"/>
      <c r="O283" s="15"/>
      <c r="P283" s="15"/>
      <c r="Q283" s="15"/>
      <c r="R283" s="15"/>
      <c r="S283" s="15"/>
    </row>
    <row r="284" spans="2:19" x14ac:dyDescent="0.3">
      <c r="B284" s="53">
        <v>2019</v>
      </c>
      <c r="C284" s="15" t="s">
        <v>93</v>
      </c>
      <c r="D284" s="15" t="s">
        <v>92</v>
      </c>
      <c r="E284" s="15">
        <v>2018</v>
      </c>
      <c r="F284" s="15" t="s">
        <v>90</v>
      </c>
      <c r="G284" s="15">
        <v>5</v>
      </c>
      <c r="H284" s="105">
        <v>262</v>
      </c>
      <c r="I284" s="50">
        <f t="shared" si="12"/>
        <v>0</v>
      </c>
      <c r="J284" s="50">
        <f t="shared" si="13"/>
        <v>0</v>
      </c>
      <c r="K284" s="50">
        <f t="shared" si="14"/>
        <v>262</v>
      </c>
      <c r="L284" s="15"/>
      <c r="M284" s="15"/>
      <c r="N284" s="15"/>
      <c r="O284" s="15"/>
      <c r="P284" s="15"/>
      <c r="Q284" s="15"/>
      <c r="R284" s="15"/>
      <c r="S284" s="15"/>
    </row>
    <row r="285" spans="2:19" x14ac:dyDescent="0.3">
      <c r="B285" s="53">
        <v>2019</v>
      </c>
      <c r="C285" s="15" t="s">
        <v>91</v>
      </c>
      <c r="D285" s="15" t="s">
        <v>88</v>
      </c>
      <c r="E285" s="15">
        <v>2018</v>
      </c>
      <c r="F285" s="15" t="s">
        <v>90</v>
      </c>
      <c r="G285" s="15">
        <v>5</v>
      </c>
      <c r="H285" s="105">
        <v>1444</v>
      </c>
      <c r="I285" s="50">
        <f t="shared" si="12"/>
        <v>0</v>
      </c>
      <c r="J285" s="50">
        <f t="shared" si="13"/>
        <v>0</v>
      </c>
      <c r="K285" s="50">
        <f t="shared" si="14"/>
        <v>1444</v>
      </c>
      <c r="L285" s="15"/>
      <c r="M285" s="15"/>
      <c r="N285" s="15"/>
      <c r="O285" s="15"/>
      <c r="P285" s="15"/>
      <c r="Q285" s="15"/>
      <c r="R285" s="15"/>
      <c r="S285" s="15"/>
    </row>
    <row r="286" spans="2:19" x14ac:dyDescent="0.3">
      <c r="B286" s="53">
        <v>2019</v>
      </c>
      <c r="C286" s="15" t="s">
        <v>89</v>
      </c>
      <c r="D286" s="15" t="s">
        <v>88</v>
      </c>
      <c r="E286" s="15">
        <v>2017</v>
      </c>
      <c r="F286" s="15" t="s">
        <v>85</v>
      </c>
      <c r="G286" s="15">
        <v>5</v>
      </c>
      <c r="H286" s="105">
        <v>337</v>
      </c>
      <c r="I286" s="50">
        <f t="shared" si="12"/>
        <v>0</v>
      </c>
      <c r="J286" s="50">
        <f t="shared" si="13"/>
        <v>0</v>
      </c>
      <c r="K286" s="50">
        <f t="shared" si="14"/>
        <v>337</v>
      </c>
      <c r="L286" s="15"/>
      <c r="M286" s="15"/>
      <c r="N286" s="15"/>
      <c r="O286" s="15"/>
      <c r="P286" s="15"/>
      <c r="Q286" s="15"/>
      <c r="R286" s="15"/>
      <c r="S286" s="15"/>
    </row>
    <row r="287" spans="2:19" x14ac:dyDescent="0.3">
      <c r="B287" s="53">
        <v>2019</v>
      </c>
      <c r="C287" s="15" t="s">
        <v>87</v>
      </c>
      <c r="D287" s="15" t="s">
        <v>86</v>
      </c>
      <c r="E287" s="15">
        <v>2017</v>
      </c>
      <c r="F287" s="15" t="s">
        <v>85</v>
      </c>
      <c r="G287" s="15">
        <v>5</v>
      </c>
      <c r="H287" s="105">
        <v>691</v>
      </c>
      <c r="I287" s="50">
        <f t="shared" si="12"/>
        <v>0</v>
      </c>
      <c r="J287" s="50">
        <f t="shared" si="13"/>
        <v>0</v>
      </c>
      <c r="K287" s="50">
        <f t="shared" si="14"/>
        <v>691</v>
      </c>
      <c r="L287" s="15"/>
      <c r="M287" s="15"/>
      <c r="N287" s="15"/>
      <c r="O287" s="15"/>
      <c r="P287" s="15"/>
      <c r="Q287" s="15"/>
      <c r="R287" s="15"/>
      <c r="S287" s="15"/>
    </row>
    <row r="288" spans="2:19" x14ac:dyDescent="0.3">
      <c r="B288" s="53">
        <v>2019</v>
      </c>
      <c r="C288" s="15" t="s">
        <v>84</v>
      </c>
      <c r="D288" s="15" t="s">
        <v>83</v>
      </c>
      <c r="E288" s="15">
        <v>2018</v>
      </c>
      <c r="F288" s="15" t="s">
        <v>82</v>
      </c>
      <c r="G288" s="15">
        <v>5</v>
      </c>
      <c r="H288" s="105">
        <v>5357</v>
      </c>
      <c r="I288" s="50">
        <f t="shared" si="12"/>
        <v>0</v>
      </c>
      <c r="J288" s="50">
        <f t="shared" si="13"/>
        <v>0</v>
      </c>
      <c r="K288" s="50">
        <f t="shared" si="14"/>
        <v>5357</v>
      </c>
      <c r="L288" s="15"/>
      <c r="M288" s="15"/>
      <c r="N288" s="15"/>
      <c r="O288" s="15"/>
      <c r="P288" s="15"/>
      <c r="Q288" s="15"/>
      <c r="R288" s="15"/>
      <c r="S288" s="15"/>
    </row>
    <row r="289" spans="2:19" x14ac:dyDescent="0.3">
      <c r="B289" s="53">
        <v>2019</v>
      </c>
      <c r="C289" s="15" t="s">
        <v>81</v>
      </c>
      <c r="D289" s="15" t="s">
        <v>80</v>
      </c>
      <c r="E289" s="15">
        <v>2017</v>
      </c>
      <c r="F289" s="15" t="s">
        <v>77</v>
      </c>
      <c r="G289" s="15">
        <v>5</v>
      </c>
      <c r="H289" s="105">
        <v>3599</v>
      </c>
      <c r="I289" s="50">
        <f t="shared" si="12"/>
        <v>0</v>
      </c>
      <c r="J289" s="50">
        <f t="shared" si="13"/>
        <v>0</v>
      </c>
      <c r="K289" s="50">
        <f t="shared" si="14"/>
        <v>3599</v>
      </c>
      <c r="L289" s="15"/>
      <c r="M289" s="15"/>
      <c r="N289" s="15"/>
      <c r="O289" s="15"/>
      <c r="P289" s="15"/>
      <c r="Q289" s="15"/>
      <c r="R289" s="15"/>
      <c r="S289" s="15"/>
    </row>
    <row r="290" spans="2:19" x14ac:dyDescent="0.3">
      <c r="B290" s="53">
        <v>2019</v>
      </c>
      <c r="C290" s="15" t="s">
        <v>79</v>
      </c>
      <c r="D290" s="15" t="s">
        <v>78</v>
      </c>
      <c r="E290" s="15">
        <v>2015</v>
      </c>
      <c r="F290" s="15" t="s">
        <v>77</v>
      </c>
      <c r="G290" s="15">
        <v>5</v>
      </c>
      <c r="H290" s="105">
        <v>71</v>
      </c>
      <c r="I290" s="50">
        <f t="shared" si="12"/>
        <v>0</v>
      </c>
      <c r="J290" s="50">
        <f t="shared" si="13"/>
        <v>0</v>
      </c>
      <c r="K290" s="50">
        <f t="shared" si="14"/>
        <v>71</v>
      </c>
      <c r="L290" s="15"/>
      <c r="M290" s="15"/>
      <c r="N290" s="15"/>
      <c r="O290" s="15"/>
      <c r="P290" s="15"/>
      <c r="Q290" s="15"/>
      <c r="R290" s="15"/>
      <c r="S290" s="15"/>
    </row>
    <row r="291" spans="2:19" x14ac:dyDescent="0.3">
      <c r="B291" s="53">
        <v>2019</v>
      </c>
      <c r="C291" s="52" t="s">
        <v>47</v>
      </c>
      <c r="D291" s="52" t="s">
        <v>47</v>
      </c>
      <c r="E291" s="15" t="s">
        <v>47</v>
      </c>
      <c r="F291" s="15" t="s">
        <v>47</v>
      </c>
      <c r="G291" s="15" t="s">
        <v>76</v>
      </c>
      <c r="H291" s="105">
        <v>195882</v>
      </c>
      <c r="I291" s="50">
        <f t="shared" si="12"/>
        <v>0</v>
      </c>
      <c r="J291" s="50">
        <f t="shared" si="13"/>
        <v>0</v>
      </c>
      <c r="K291" s="50">
        <f t="shared" si="14"/>
        <v>0</v>
      </c>
      <c r="L291" s="15"/>
      <c r="M291" s="15"/>
      <c r="N291" s="15"/>
      <c r="O291" s="15"/>
      <c r="P291" s="15"/>
      <c r="Q291" s="15"/>
      <c r="R291" s="15"/>
      <c r="S291" s="15"/>
    </row>
    <row r="292" spans="2:19" x14ac:dyDescent="0.3">
      <c r="B292" s="13">
        <v>2019</v>
      </c>
      <c r="C292" s="14" t="s">
        <v>33</v>
      </c>
      <c r="D292" s="49" t="s">
        <v>47</v>
      </c>
      <c r="E292" s="49" t="s">
        <v>47</v>
      </c>
      <c r="F292" s="49" t="s">
        <v>47</v>
      </c>
      <c r="G292" s="49" t="s">
        <v>47</v>
      </c>
      <c r="H292" s="48">
        <f>SUM(H4:H290)</f>
        <v>1179499</v>
      </c>
      <c r="I292" s="16">
        <f>SUM(I4:I290)</f>
        <v>23967</v>
      </c>
      <c r="J292" s="16">
        <f t="shared" ref="J292:K292" si="15">SUM(J4:J290)</f>
        <v>221804</v>
      </c>
      <c r="K292" s="16">
        <f t="shared" si="15"/>
        <v>933728</v>
      </c>
      <c r="L292" s="47">
        <f>SUM(J292:K292)/$H292</f>
        <v>0.97968035581208635</v>
      </c>
      <c r="M292" s="46">
        <f>K292/$H292</f>
        <v>0.79163102300213906</v>
      </c>
      <c r="N292" s="15"/>
      <c r="O292" s="15"/>
      <c r="P292" s="15"/>
      <c r="Q292" s="15"/>
      <c r="R292" s="15"/>
      <c r="S292" s="15"/>
    </row>
    <row r="293" spans="2:19" x14ac:dyDescent="0.3">
      <c r="B293" s="13">
        <v>2019</v>
      </c>
      <c r="C293" s="14" t="s">
        <v>34</v>
      </c>
      <c r="D293" s="49" t="s">
        <v>47</v>
      </c>
      <c r="E293" s="49" t="s">
        <v>47</v>
      </c>
      <c r="F293" s="49" t="s">
        <v>47</v>
      </c>
      <c r="G293" s="49" t="s">
        <v>47</v>
      </c>
      <c r="H293" s="48">
        <f>SUM(H4:H291)</f>
        <v>1375381</v>
      </c>
      <c r="I293" s="16">
        <f>SUM(I4:I290)</f>
        <v>23967</v>
      </c>
      <c r="J293" s="16">
        <f t="shared" ref="J293:K293" si="16">SUM(J4:J290)</f>
        <v>221804</v>
      </c>
      <c r="K293" s="16">
        <f t="shared" si="16"/>
        <v>933728</v>
      </c>
      <c r="L293" s="47">
        <f>SUM(J293:K293)/$H293</f>
        <v>0.84015411002478591</v>
      </c>
      <c r="M293" s="46">
        <f>K293/$H293</f>
        <v>0.67888679573151001</v>
      </c>
      <c r="N293" s="16"/>
      <c r="O293" s="16"/>
      <c r="P293" s="16"/>
      <c r="Q293" s="16"/>
      <c r="R293" s="16"/>
      <c r="S293" s="16"/>
    </row>
    <row r="294" spans="2:19" x14ac:dyDescent="0.3">
      <c r="B294" s="53">
        <v>2020</v>
      </c>
      <c r="C294" s="15" t="s">
        <v>522</v>
      </c>
      <c r="D294" s="15" t="s">
        <v>88</v>
      </c>
      <c r="E294" s="15">
        <v>2019</v>
      </c>
      <c r="F294" s="15" t="s">
        <v>82</v>
      </c>
      <c r="G294" s="15">
        <v>3</v>
      </c>
      <c r="H294" s="105">
        <v>0</v>
      </c>
      <c r="I294" s="50">
        <f>IF(G294&lt;4,H294,0)</f>
        <v>0</v>
      </c>
      <c r="J294" s="50">
        <f>IF(G294=4,H294,0)</f>
        <v>0</v>
      </c>
      <c r="K294" s="50">
        <f>IF(G294=5,H294,0)</f>
        <v>0</v>
      </c>
      <c r="L294" s="15"/>
      <c r="M294" s="15"/>
      <c r="N294" s="15"/>
      <c r="O294" s="15"/>
      <c r="P294" s="15"/>
      <c r="Q294" s="15"/>
      <c r="R294" s="15"/>
      <c r="S294" s="15"/>
    </row>
    <row r="295" spans="2:19" x14ac:dyDescent="0.3">
      <c r="B295" s="53">
        <v>2020</v>
      </c>
      <c r="C295" s="15" t="s">
        <v>521</v>
      </c>
      <c r="D295" s="15" t="s">
        <v>88</v>
      </c>
      <c r="E295" s="15">
        <v>2016</v>
      </c>
      <c r="F295" s="15" t="s">
        <v>90</v>
      </c>
      <c r="G295" s="15">
        <v>5</v>
      </c>
      <c r="H295" s="105">
        <v>329</v>
      </c>
      <c r="I295" s="50">
        <f t="shared" ref="I295:I358" si="17">IF(G295&lt;4,H295,0)</f>
        <v>0</v>
      </c>
      <c r="J295" s="50">
        <f t="shared" ref="J295:J358" si="18">IF(G295=4,H295,0)</f>
        <v>0</v>
      </c>
      <c r="K295" s="50">
        <f t="shared" ref="K295:K358" si="19">IF(G295=5,H295,0)</f>
        <v>329</v>
      </c>
      <c r="L295" s="15"/>
      <c r="M295" s="15"/>
      <c r="N295" s="15"/>
      <c r="O295" s="15"/>
      <c r="P295" s="15"/>
      <c r="Q295" s="15"/>
      <c r="R295" s="15"/>
      <c r="S295" s="15"/>
    </row>
    <row r="296" spans="2:19" x14ac:dyDescent="0.3">
      <c r="B296" s="53">
        <v>2020</v>
      </c>
      <c r="C296" s="15" t="s">
        <v>520</v>
      </c>
      <c r="D296" s="15" t="s">
        <v>519</v>
      </c>
      <c r="E296" s="15">
        <v>2017</v>
      </c>
      <c r="F296" s="15" t="s">
        <v>117</v>
      </c>
      <c r="G296" s="15">
        <v>3</v>
      </c>
      <c r="H296" s="105">
        <v>354</v>
      </c>
      <c r="I296" s="50">
        <f t="shared" si="17"/>
        <v>354</v>
      </c>
      <c r="J296" s="50">
        <f t="shared" si="18"/>
        <v>0</v>
      </c>
      <c r="K296" s="50">
        <f t="shared" si="19"/>
        <v>0</v>
      </c>
      <c r="L296" s="15"/>
      <c r="M296" s="15"/>
      <c r="N296" s="15"/>
      <c r="O296" s="15"/>
      <c r="P296" s="15"/>
      <c r="Q296" s="15"/>
      <c r="R296" s="15"/>
      <c r="S296" s="15"/>
    </row>
    <row r="297" spans="2:19" x14ac:dyDescent="0.3">
      <c r="B297" s="53">
        <v>2020</v>
      </c>
      <c r="C297" s="15" t="s">
        <v>518</v>
      </c>
      <c r="D297" s="15" t="s">
        <v>517</v>
      </c>
      <c r="E297" s="15">
        <v>2017</v>
      </c>
      <c r="F297" s="15" t="s">
        <v>77</v>
      </c>
      <c r="G297" s="15">
        <v>5</v>
      </c>
      <c r="H297" s="105">
        <v>2090</v>
      </c>
      <c r="I297" s="50">
        <f t="shared" si="17"/>
        <v>0</v>
      </c>
      <c r="J297" s="50">
        <f t="shared" si="18"/>
        <v>0</v>
      </c>
      <c r="K297" s="50">
        <f t="shared" si="19"/>
        <v>2090</v>
      </c>
      <c r="L297" s="15"/>
      <c r="M297" s="15"/>
      <c r="N297" s="15"/>
      <c r="O297" s="15"/>
      <c r="P297" s="15"/>
      <c r="Q297" s="15"/>
      <c r="R297" s="15"/>
      <c r="S297" s="15"/>
    </row>
    <row r="298" spans="2:19" x14ac:dyDescent="0.3">
      <c r="B298" s="53">
        <v>2020</v>
      </c>
      <c r="C298" s="15" t="s">
        <v>516</v>
      </c>
      <c r="D298" s="15" t="s">
        <v>515</v>
      </c>
      <c r="E298" s="15">
        <v>2019</v>
      </c>
      <c r="F298" s="15" t="s">
        <v>94</v>
      </c>
      <c r="G298" s="15">
        <v>5</v>
      </c>
      <c r="H298" s="105">
        <v>7443</v>
      </c>
      <c r="I298" s="50">
        <f t="shared" si="17"/>
        <v>0</v>
      </c>
      <c r="J298" s="50">
        <f t="shared" si="18"/>
        <v>0</v>
      </c>
      <c r="K298" s="50">
        <f t="shared" si="19"/>
        <v>7443</v>
      </c>
      <c r="L298" s="15"/>
      <c r="M298" s="15"/>
      <c r="N298" s="15"/>
      <c r="O298" s="15"/>
      <c r="P298" s="15"/>
      <c r="Q298" s="15"/>
      <c r="R298" s="15"/>
      <c r="S298" s="15"/>
    </row>
    <row r="299" spans="2:19" x14ac:dyDescent="0.3">
      <c r="B299" s="53">
        <v>2020</v>
      </c>
      <c r="C299" s="15" t="s">
        <v>514</v>
      </c>
      <c r="D299" s="15" t="s">
        <v>513</v>
      </c>
      <c r="E299" s="15">
        <v>2020</v>
      </c>
      <c r="F299" s="15" t="s">
        <v>117</v>
      </c>
      <c r="G299" s="15">
        <v>5</v>
      </c>
      <c r="H299" s="105">
        <v>9463</v>
      </c>
      <c r="I299" s="50">
        <f t="shared" si="17"/>
        <v>0</v>
      </c>
      <c r="J299" s="50">
        <f t="shared" si="18"/>
        <v>0</v>
      </c>
      <c r="K299" s="50">
        <f t="shared" si="19"/>
        <v>9463</v>
      </c>
      <c r="L299" s="15"/>
      <c r="M299" s="15"/>
      <c r="N299" s="15"/>
      <c r="O299" s="15"/>
      <c r="P299" s="15"/>
      <c r="Q299" s="15"/>
      <c r="R299" s="15"/>
      <c r="S299" s="15"/>
    </row>
    <row r="300" spans="2:19" x14ac:dyDescent="0.3">
      <c r="B300" s="53">
        <v>2020</v>
      </c>
      <c r="C300" s="15" t="s">
        <v>512</v>
      </c>
      <c r="D300" s="15" t="s">
        <v>88</v>
      </c>
      <c r="E300" s="15">
        <v>2014</v>
      </c>
      <c r="F300" s="15" t="s">
        <v>117</v>
      </c>
      <c r="G300" s="15">
        <v>5</v>
      </c>
      <c r="H300" s="105">
        <v>0</v>
      </c>
      <c r="I300" s="50">
        <f t="shared" si="17"/>
        <v>0</v>
      </c>
      <c r="J300" s="50">
        <f t="shared" si="18"/>
        <v>0</v>
      </c>
      <c r="K300" s="50">
        <f t="shared" si="19"/>
        <v>0</v>
      </c>
      <c r="L300" s="15"/>
      <c r="M300" s="15"/>
      <c r="N300" s="15"/>
      <c r="O300" s="15"/>
      <c r="P300" s="15"/>
      <c r="Q300" s="15"/>
      <c r="R300" s="15"/>
      <c r="S300" s="15"/>
    </row>
    <row r="301" spans="2:19" x14ac:dyDescent="0.3">
      <c r="B301" s="53">
        <v>2020</v>
      </c>
      <c r="C301" s="15" t="s">
        <v>511</v>
      </c>
      <c r="D301" s="15" t="s">
        <v>88</v>
      </c>
      <c r="E301" s="15">
        <v>2015</v>
      </c>
      <c r="F301" s="15" t="s">
        <v>90</v>
      </c>
      <c r="G301" s="15">
        <v>5</v>
      </c>
      <c r="H301" s="105">
        <v>5393</v>
      </c>
      <c r="I301" s="50">
        <f t="shared" si="17"/>
        <v>0</v>
      </c>
      <c r="J301" s="50">
        <f t="shared" si="18"/>
        <v>0</v>
      </c>
      <c r="K301" s="50">
        <f t="shared" si="19"/>
        <v>5393</v>
      </c>
      <c r="L301" s="15"/>
      <c r="M301" s="15"/>
      <c r="N301" s="15"/>
      <c r="O301" s="15"/>
      <c r="P301" s="15"/>
      <c r="Q301" s="15"/>
      <c r="R301" s="15"/>
      <c r="S301" s="15"/>
    </row>
    <row r="302" spans="2:19" x14ac:dyDescent="0.3">
      <c r="B302" s="53">
        <v>2020</v>
      </c>
      <c r="C302" s="15" t="s">
        <v>510</v>
      </c>
      <c r="D302" s="15" t="s">
        <v>88</v>
      </c>
      <c r="E302" s="15">
        <v>2015</v>
      </c>
      <c r="F302" s="15" t="s">
        <v>90</v>
      </c>
      <c r="G302" s="15">
        <v>5</v>
      </c>
      <c r="H302" s="105">
        <v>2888</v>
      </c>
      <c r="I302" s="50">
        <f t="shared" si="17"/>
        <v>0</v>
      </c>
      <c r="J302" s="50">
        <f t="shared" si="18"/>
        <v>0</v>
      </c>
      <c r="K302" s="50">
        <f t="shared" si="19"/>
        <v>2888</v>
      </c>
      <c r="L302" s="15"/>
      <c r="M302" s="15"/>
      <c r="N302" s="15"/>
      <c r="O302" s="15"/>
      <c r="P302" s="15"/>
      <c r="Q302" s="15"/>
      <c r="R302" s="15"/>
      <c r="S302" s="15"/>
    </row>
    <row r="303" spans="2:19" x14ac:dyDescent="0.3">
      <c r="B303" s="53">
        <v>2020</v>
      </c>
      <c r="C303" s="15" t="s">
        <v>509</v>
      </c>
      <c r="D303" s="15" t="s">
        <v>508</v>
      </c>
      <c r="E303" s="15">
        <v>2018</v>
      </c>
      <c r="F303" s="15" t="s">
        <v>85</v>
      </c>
      <c r="G303" s="15">
        <v>5</v>
      </c>
      <c r="H303" s="105">
        <v>2106</v>
      </c>
      <c r="I303" s="50">
        <f t="shared" si="17"/>
        <v>0</v>
      </c>
      <c r="J303" s="50">
        <f t="shared" si="18"/>
        <v>0</v>
      </c>
      <c r="K303" s="50">
        <f t="shared" si="19"/>
        <v>2106</v>
      </c>
      <c r="L303" s="15"/>
      <c r="M303" s="15"/>
      <c r="N303" s="15"/>
      <c r="O303" s="15"/>
      <c r="P303" s="15"/>
      <c r="Q303" s="15"/>
      <c r="R303" s="15"/>
      <c r="S303" s="15"/>
    </row>
    <row r="304" spans="2:19" x14ac:dyDescent="0.3">
      <c r="B304" s="53">
        <v>2020</v>
      </c>
      <c r="C304" s="15" t="s">
        <v>507</v>
      </c>
      <c r="D304" s="15" t="s">
        <v>88</v>
      </c>
      <c r="E304" s="15">
        <v>2018</v>
      </c>
      <c r="F304" s="15" t="s">
        <v>85</v>
      </c>
      <c r="G304" s="15">
        <v>5</v>
      </c>
      <c r="H304" s="105">
        <v>582</v>
      </c>
      <c r="I304" s="50">
        <f t="shared" si="17"/>
        <v>0</v>
      </c>
      <c r="J304" s="50">
        <f t="shared" si="18"/>
        <v>0</v>
      </c>
      <c r="K304" s="50">
        <f t="shared" si="19"/>
        <v>582</v>
      </c>
      <c r="L304" s="15"/>
      <c r="M304" s="15"/>
      <c r="N304" s="15"/>
      <c r="O304" s="15"/>
      <c r="P304" s="15"/>
      <c r="Q304" s="15"/>
      <c r="R304" s="15"/>
      <c r="S304" s="15"/>
    </row>
    <row r="305" spans="2:19" x14ac:dyDescent="0.3">
      <c r="B305" s="53">
        <v>2020</v>
      </c>
      <c r="C305" s="15" t="s">
        <v>506</v>
      </c>
      <c r="D305" s="15" t="s">
        <v>505</v>
      </c>
      <c r="E305" s="15">
        <v>2019</v>
      </c>
      <c r="F305" s="15" t="s">
        <v>77</v>
      </c>
      <c r="G305" s="15">
        <v>5</v>
      </c>
      <c r="H305" s="105">
        <v>343</v>
      </c>
      <c r="I305" s="50">
        <f t="shared" si="17"/>
        <v>0</v>
      </c>
      <c r="J305" s="50">
        <f t="shared" si="18"/>
        <v>0</v>
      </c>
      <c r="K305" s="50">
        <f t="shared" si="19"/>
        <v>343</v>
      </c>
      <c r="L305" s="15"/>
      <c r="M305" s="15"/>
      <c r="N305" s="15"/>
      <c r="O305" s="15"/>
      <c r="P305" s="15"/>
      <c r="Q305" s="15"/>
      <c r="R305" s="15"/>
      <c r="S305" s="15"/>
    </row>
    <row r="306" spans="2:19" x14ac:dyDescent="0.3">
      <c r="B306" s="53">
        <v>2020</v>
      </c>
      <c r="C306" s="15" t="s">
        <v>504</v>
      </c>
      <c r="D306" s="15" t="s">
        <v>503</v>
      </c>
      <c r="E306" s="15">
        <v>2016</v>
      </c>
      <c r="F306" s="15" t="s">
        <v>82</v>
      </c>
      <c r="G306" s="15">
        <v>5</v>
      </c>
      <c r="H306" s="105">
        <v>5428</v>
      </c>
      <c r="I306" s="50">
        <f t="shared" si="17"/>
        <v>0</v>
      </c>
      <c r="J306" s="50">
        <f t="shared" si="18"/>
        <v>0</v>
      </c>
      <c r="K306" s="50">
        <f t="shared" si="19"/>
        <v>5428</v>
      </c>
      <c r="L306" s="15"/>
      <c r="M306" s="15"/>
      <c r="N306" s="15"/>
      <c r="O306" s="15"/>
      <c r="P306" s="15"/>
      <c r="Q306" s="15"/>
      <c r="R306" s="15"/>
      <c r="S306" s="15"/>
    </row>
    <row r="307" spans="2:19" x14ac:dyDescent="0.3">
      <c r="B307" s="53">
        <v>2020</v>
      </c>
      <c r="C307" s="15" t="s">
        <v>502</v>
      </c>
      <c r="D307" s="15" t="s">
        <v>501</v>
      </c>
      <c r="E307" s="15">
        <v>2018</v>
      </c>
      <c r="F307" s="15" t="s">
        <v>82</v>
      </c>
      <c r="G307" s="15">
        <v>5</v>
      </c>
      <c r="H307" s="105">
        <v>8617</v>
      </c>
      <c r="I307" s="50">
        <f t="shared" si="17"/>
        <v>0</v>
      </c>
      <c r="J307" s="50">
        <f t="shared" si="18"/>
        <v>0</v>
      </c>
      <c r="K307" s="50">
        <f t="shared" si="19"/>
        <v>8617</v>
      </c>
      <c r="L307" s="15"/>
      <c r="M307" s="15"/>
      <c r="N307" s="15"/>
      <c r="O307" s="15"/>
      <c r="P307" s="15"/>
      <c r="Q307" s="15"/>
      <c r="R307" s="15"/>
      <c r="S307" s="15"/>
    </row>
    <row r="308" spans="2:19" x14ac:dyDescent="0.3">
      <c r="B308" s="53">
        <v>2020</v>
      </c>
      <c r="C308" s="15" t="s">
        <v>500</v>
      </c>
      <c r="D308" s="15" t="s">
        <v>499</v>
      </c>
      <c r="E308" s="15">
        <v>2017</v>
      </c>
      <c r="F308" s="15" t="s">
        <v>77</v>
      </c>
      <c r="G308" s="15">
        <v>5</v>
      </c>
      <c r="H308" s="105">
        <v>3467</v>
      </c>
      <c r="I308" s="50">
        <f t="shared" si="17"/>
        <v>0</v>
      </c>
      <c r="J308" s="50">
        <f t="shared" si="18"/>
        <v>0</v>
      </c>
      <c r="K308" s="50">
        <f t="shared" si="19"/>
        <v>3467</v>
      </c>
      <c r="L308" s="15"/>
      <c r="M308" s="15"/>
      <c r="N308" s="15"/>
      <c r="O308" s="15"/>
      <c r="P308" s="15"/>
      <c r="Q308" s="15"/>
      <c r="R308" s="15"/>
      <c r="S308" s="15"/>
    </row>
    <row r="309" spans="2:19" x14ac:dyDescent="0.3">
      <c r="B309" s="53">
        <v>2020</v>
      </c>
      <c r="C309" s="15" t="s">
        <v>497</v>
      </c>
      <c r="D309" s="15" t="s">
        <v>498</v>
      </c>
      <c r="E309" s="15">
        <v>2015</v>
      </c>
      <c r="F309" s="15" t="s">
        <v>77</v>
      </c>
      <c r="G309" s="15">
        <v>5</v>
      </c>
      <c r="H309" s="105">
        <v>143</v>
      </c>
      <c r="I309" s="50">
        <f t="shared" si="17"/>
        <v>0</v>
      </c>
      <c r="J309" s="50">
        <f t="shared" si="18"/>
        <v>0</v>
      </c>
      <c r="K309" s="50">
        <f t="shared" si="19"/>
        <v>143</v>
      </c>
      <c r="L309" s="15"/>
      <c r="M309" s="15"/>
      <c r="N309" s="15"/>
      <c r="O309" s="15"/>
      <c r="P309" s="15"/>
      <c r="Q309" s="15"/>
      <c r="R309" s="15"/>
      <c r="S309" s="15"/>
    </row>
    <row r="310" spans="2:19" x14ac:dyDescent="0.3">
      <c r="B310" s="53">
        <v>2020</v>
      </c>
      <c r="C310" s="15" t="s">
        <v>497</v>
      </c>
      <c r="D310" s="15" t="s">
        <v>496</v>
      </c>
      <c r="E310" s="15">
        <v>2019</v>
      </c>
      <c r="F310" s="15" t="s">
        <v>77</v>
      </c>
      <c r="G310" s="15">
        <v>5</v>
      </c>
      <c r="H310" s="105">
        <v>0</v>
      </c>
      <c r="I310" s="50">
        <f t="shared" si="17"/>
        <v>0</v>
      </c>
      <c r="J310" s="50">
        <f t="shared" si="18"/>
        <v>0</v>
      </c>
      <c r="K310" s="50">
        <f t="shared" si="19"/>
        <v>0</v>
      </c>
      <c r="L310" s="15"/>
      <c r="M310" s="15"/>
      <c r="N310" s="15"/>
      <c r="O310" s="15"/>
      <c r="P310" s="15"/>
      <c r="Q310" s="15"/>
      <c r="R310" s="15"/>
      <c r="S310" s="15"/>
    </row>
    <row r="311" spans="2:19" x14ac:dyDescent="0.3">
      <c r="B311" s="53">
        <v>2020</v>
      </c>
      <c r="C311" s="15" t="s">
        <v>495</v>
      </c>
      <c r="D311" s="15" t="s">
        <v>494</v>
      </c>
      <c r="E311" s="15">
        <v>2019</v>
      </c>
      <c r="F311" s="15" t="s">
        <v>77</v>
      </c>
      <c r="G311" s="15">
        <v>5</v>
      </c>
      <c r="H311" s="105">
        <v>0</v>
      </c>
      <c r="I311" s="50">
        <f t="shared" si="17"/>
        <v>0</v>
      </c>
      <c r="J311" s="50">
        <f t="shared" si="18"/>
        <v>0</v>
      </c>
      <c r="K311" s="50">
        <f t="shared" si="19"/>
        <v>0</v>
      </c>
      <c r="L311" s="15"/>
      <c r="M311" s="15"/>
      <c r="N311" s="15"/>
      <c r="O311" s="15"/>
      <c r="P311" s="15"/>
      <c r="Q311" s="15"/>
      <c r="R311" s="15"/>
      <c r="S311" s="15"/>
    </row>
    <row r="312" spans="2:19" x14ac:dyDescent="0.3">
      <c r="B312" s="53">
        <v>2020</v>
      </c>
      <c r="C312" s="15" t="s">
        <v>493</v>
      </c>
      <c r="D312" s="15" t="s">
        <v>492</v>
      </c>
      <c r="E312" s="15">
        <v>2015</v>
      </c>
      <c r="F312" s="15" t="s">
        <v>307</v>
      </c>
      <c r="G312" s="15">
        <v>4</v>
      </c>
      <c r="H312" s="105">
        <v>340</v>
      </c>
      <c r="I312" s="50">
        <f t="shared" si="17"/>
        <v>0</v>
      </c>
      <c r="J312" s="50">
        <f t="shared" si="18"/>
        <v>340</v>
      </c>
      <c r="K312" s="50">
        <f t="shared" si="19"/>
        <v>0</v>
      </c>
      <c r="L312" s="15"/>
      <c r="M312" s="15"/>
      <c r="N312" s="15"/>
      <c r="O312" s="15"/>
      <c r="P312" s="15"/>
      <c r="Q312" s="15"/>
      <c r="R312" s="15"/>
      <c r="S312" s="15"/>
    </row>
    <row r="313" spans="2:19" x14ac:dyDescent="0.3">
      <c r="B313" s="53">
        <v>2020</v>
      </c>
      <c r="C313" s="15" t="s">
        <v>491</v>
      </c>
      <c r="D313" s="15" t="s">
        <v>88</v>
      </c>
      <c r="E313" s="15">
        <v>2019</v>
      </c>
      <c r="F313" s="15" t="s">
        <v>117</v>
      </c>
      <c r="G313" s="15">
        <v>5</v>
      </c>
      <c r="H313" s="105">
        <v>8813</v>
      </c>
      <c r="I313" s="50">
        <f t="shared" si="17"/>
        <v>0</v>
      </c>
      <c r="J313" s="50">
        <f t="shared" si="18"/>
        <v>0</v>
      </c>
      <c r="K313" s="50">
        <f t="shared" si="19"/>
        <v>8813</v>
      </c>
      <c r="L313" s="15"/>
      <c r="M313" s="15"/>
      <c r="N313" s="15"/>
      <c r="O313" s="15"/>
      <c r="P313" s="15"/>
      <c r="Q313" s="15"/>
      <c r="R313" s="15"/>
      <c r="S313" s="15"/>
    </row>
    <row r="314" spans="2:19" x14ac:dyDescent="0.3">
      <c r="B314" s="53">
        <v>2020</v>
      </c>
      <c r="C314" s="15" t="s">
        <v>490</v>
      </c>
      <c r="D314" s="15" t="s">
        <v>88</v>
      </c>
      <c r="E314" s="15">
        <v>2014</v>
      </c>
      <c r="F314" s="15" t="s">
        <v>117</v>
      </c>
      <c r="G314" s="15">
        <v>5</v>
      </c>
      <c r="H314" s="105">
        <v>1438</v>
      </c>
      <c r="I314" s="50">
        <f t="shared" si="17"/>
        <v>0</v>
      </c>
      <c r="J314" s="50">
        <f t="shared" si="18"/>
        <v>0</v>
      </c>
      <c r="K314" s="50">
        <f t="shared" si="19"/>
        <v>1438</v>
      </c>
      <c r="L314" s="15"/>
      <c r="M314" s="15"/>
      <c r="N314" s="15"/>
      <c r="O314" s="15"/>
      <c r="P314" s="15"/>
      <c r="Q314" s="15"/>
      <c r="R314" s="15"/>
      <c r="S314" s="15"/>
    </row>
    <row r="315" spans="2:19" x14ac:dyDescent="0.3">
      <c r="B315" s="53">
        <v>2020</v>
      </c>
      <c r="C315" s="15" t="s">
        <v>489</v>
      </c>
      <c r="D315" s="15" t="s">
        <v>88</v>
      </c>
      <c r="E315" s="15">
        <v>2019</v>
      </c>
      <c r="F315" s="15" t="s">
        <v>90</v>
      </c>
      <c r="G315" s="15">
        <v>5</v>
      </c>
      <c r="H315" s="105">
        <v>6282</v>
      </c>
      <c r="I315" s="50">
        <f t="shared" si="17"/>
        <v>0</v>
      </c>
      <c r="J315" s="50">
        <f t="shared" si="18"/>
        <v>0</v>
      </c>
      <c r="K315" s="50">
        <f t="shared" si="19"/>
        <v>6282</v>
      </c>
      <c r="L315" s="15"/>
      <c r="M315" s="15"/>
      <c r="N315" s="15"/>
      <c r="O315" s="15"/>
      <c r="P315" s="15"/>
      <c r="Q315" s="15"/>
      <c r="R315" s="15"/>
      <c r="S315" s="15"/>
    </row>
    <row r="316" spans="2:19" x14ac:dyDescent="0.3">
      <c r="B316" s="53">
        <v>2020</v>
      </c>
      <c r="C316" s="15" t="s">
        <v>488</v>
      </c>
      <c r="D316" s="15" t="s">
        <v>487</v>
      </c>
      <c r="E316" s="15">
        <v>2017</v>
      </c>
      <c r="F316" s="15" t="s">
        <v>85</v>
      </c>
      <c r="G316" s="15">
        <v>5</v>
      </c>
      <c r="H316" s="105">
        <v>2407</v>
      </c>
      <c r="I316" s="50">
        <f t="shared" si="17"/>
        <v>0</v>
      </c>
      <c r="J316" s="50">
        <f t="shared" si="18"/>
        <v>0</v>
      </c>
      <c r="K316" s="50">
        <f t="shared" si="19"/>
        <v>2407</v>
      </c>
      <c r="L316" s="15"/>
      <c r="M316" s="15"/>
      <c r="N316" s="15"/>
      <c r="O316" s="15"/>
      <c r="P316" s="15"/>
      <c r="Q316" s="15"/>
      <c r="R316" s="15"/>
      <c r="S316" s="15"/>
    </row>
    <row r="317" spans="2:19" x14ac:dyDescent="0.3">
      <c r="B317" s="53">
        <v>2020</v>
      </c>
      <c r="C317" s="15" t="s">
        <v>486</v>
      </c>
      <c r="D317" s="15" t="s">
        <v>88</v>
      </c>
      <c r="E317" s="15">
        <v>2017</v>
      </c>
      <c r="F317" s="15" t="s">
        <v>85</v>
      </c>
      <c r="G317" s="15">
        <v>5</v>
      </c>
      <c r="H317" s="105">
        <v>245</v>
      </c>
      <c r="I317" s="50">
        <f t="shared" si="17"/>
        <v>0</v>
      </c>
      <c r="J317" s="50">
        <f t="shared" si="18"/>
        <v>0</v>
      </c>
      <c r="K317" s="50">
        <f t="shared" si="19"/>
        <v>245</v>
      </c>
      <c r="L317" s="15"/>
      <c r="M317" s="15"/>
      <c r="N317" s="15"/>
      <c r="O317" s="15"/>
      <c r="P317" s="15"/>
      <c r="Q317" s="15"/>
      <c r="R317" s="15"/>
      <c r="S317" s="15"/>
    </row>
    <row r="318" spans="2:19" x14ac:dyDescent="0.3">
      <c r="B318" s="53">
        <v>2020</v>
      </c>
      <c r="C318" s="15" t="s">
        <v>485</v>
      </c>
      <c r="D318" s="15" t="s">
        <v>88</v>
      </c>
      <c r="E318" s="15">
        <v>2013</v>
      </c>
      <c r="F318" s="15" t="s">
        <v>117</v>
      </c>
      <c r="G318" s="15">
        <v>4</v>
      </c>
      <c r="H318" s="105">
        <v>430</v>
      </c>
      <c r="I318" s="50">
        <f t="shared" si="17"/>
        <v>0</v>
      </c>
      <c r="J318" s="50">
        <f t="shared" si="18"/>
        <v>430</v>
      </c>
      <c r="K318" s="50">
        <f t="shared" si="19"/>
        <v>0</v>
      </c>
      <c r="L318" s="15"/>
      <c r="M318" s="15"/>
      <c r="N318" s="15"/>
      <c r="O318" s="15"/>
      <c r="P318" s="15"/>
      <c r="Q318" s="15"/>
      <c r="R318" s="15"/>
      <c r="S318" s="15"/>
    </row>
    <row r="319" spans="2:19" x14ac:dyDescent="0.3">
      <c r="B319" s="53">
        <v>2020</v>
      </c>
      <c r="C319" s="15" t="s">
        <v>484</v>
      </c>
      <c r="D319" s="15" t="s">
        <v>483</v>
      </c>
      <c r="E319" s="15">
        <v>2015</v>
      </c>
      <c r="F319" s="15" t="s">
        <v>82</v>
      </c>
      <c r="G319" s="15">
        <v>5</v>
      </c>
      <c r="H319" s="105">
        <v>7161</v>
      </c>
      <c r="I319" s="50">
        <f t="shared" si="17"/>
        <v>0</v>
      </c>
      <c r="J319" s="50">
        <f t="shared" si="18"/>
        <v>0</v>
      </c>
      <c r="K319" s="50">
        <f t="shared" si="19"/>
        <v>7161</v>
      </c>
      <c r="L319" s="15"/>
      <c r="M319" s="15"/>
      <c r="N319" s="15"/>
      <c r="O319" s="15"/>
      <c r="P319" s="15"/>
      <c r="Q319" s="15"/>
      <c r="R319" s="15"/>
      <c r="S319" s="15"/>
    </row>
    <row r="320" spans="2:19" x14ac:dyDescent="0.3">
      <c r="B320" s="53">
        <v>2020</v>
      </c>
      <c r="C320" s="15" t="s">
        <v>482</v>
      </c>
      <c r="D320" s="15" t="s">
        <v>88</v>
      </c>
      <c r="E320" s="15">
        <v>2015</v>
      </c>
      <c r="F320" s="15" t="s">
        <v>82</v>
      </c>
      <c r="G320" s="15">
        <v>5</v>
      </c>
      <c r="H320" s="105">
        <v>4826</v>
      </c>
      <c r="I320" s="50">
        <f t="shared" si="17"/>
        <v>0</v>
      </c>
      <c r="J320" s="50">
        <f t="shared" si="18"/>
        <v>0</v>
      </c>
      <c r="K320" s="50">
        <f t="shared" si="19"/>
        <v>4826</v>
      </c>
      <c r="L320" s="15"/>
      <c r="M320" s="15"/>
      <c r="N320" s="15"/>
      <c r="O320" s="15"/>
      <c r="P320" s="15"/>
      <c r="Q320" s="15"/>
      <c r="R320" s="15"/>
      <c r="S320" s="15"/>
    </row>
    <row r="321" spans="2:19" x14ac:dyDescent="0.3">
      <c r="B321" s="53">
        <v>2020</v>
      </c>
      <c r="C321" s="15" t="s">
        <v>481</v>
      </c>
      <c r="D321" s="15" t="s">
        <v>88</v>
      </c>
      <c r="E321" s="15">
        <v>2017</v>
      </c>
      <c r="F321" s="15" t="s">
        <v>82</v>
      </c>
      <c r="G321" s="15">
        <v>5</v>
      </c>
      <c r="H321" s="105">
        <v>602</v>
      </c>
      <c r="I321" s="50">
        <f t="shared" si="17"/>
        <v>0</v>
      </c>
      <c r="J321" s="50">
        <f t="shared" si="18"/>
        <v>0</v>
      </c>
      <c r="K321" s="50">
        <f t="shared" si="19"/>
        <v>602</v>
      </c>
      <c r="L321" s="15"/>
      <c r="M321" s="15"/>
      <c r="N321" s="15"/>
      <c r="O321" s="15"/>
      <c r="P321" s="15"/>
      <c r="Q321" s="15"/>
      <c r="R321" s="15"/>
      <c r="S321" s="15"/>
    </row>
    <row r="322" spans="2:19" x14ac:dyDescent="0.3">
      <c r="B322" s="53">
        <v>2020</v>
      </c>
      <c r="C322" s="15" t="s">
        <v>480</v>
      </c>
      <c r="D322" s="15" t="s">
        <v>88</v>
      </c>
      <c r="E322" s="15">
        <v>2017</v>
      </c>
      <c r="F322" s="15" t="s">
        <v>82</v>
      </c>
      <c r="G322" s="15">
        <v>5</v>
      </c>
      <c r="H322" s="105">
        <v>192</v>
      </c>
      <c r="I322" s="50">
        <f t="shared" si="17"/>
        <v>0</v>
      </c>
      <c r="J322" s="50">
        <f t="shared" si="18"/>
        <v>0</v>
      </c>
      <c r="K322" s="50">
        <f t="shared" si="19"/>
        <v>192</v>
      </c>
      <c r="L322" s="15"/>
      <c r="M322" s="15"/>
      <c r="N322" s="15"/>
      <c r="O322" s="15"/>
      <c r="P322" s="15"/>
      <c r="Q322" s="15"/>
      <c r="R322" s="15"/>
      <c r="S322" s="15"/>
    </row>
    <row r="323" spans="2:19" x14ac:dyDescent="0.3">
      <c r="B323" s="53">
        <v>2020</v>
      </c>
      <c r="C323" s="15" t="s">
        <v>479</v>
      </c>
      <c r="D323" s="15" t="s">
        <v>478</v>
      </c>
      <c r="E323" s="15">
        <v>2018</v>
      </c>
      <c r="F323" s="15" t="s">
        <v>77</v>
      </c>
      <c r="G323" s="15">
        <v>5</v>
      </c>
      <c r="H323" s="105">
        <v>37</v>
      </c>
      <c r="I323" s="50">
        <f t="shared" si="17"/>
        <v>0</v>
      </c>
      <c r="J323" s="50">
        <f t="shared" si="18"/>
        <v>0</v>
      </c>
      <c r="K323" s="50">
        <f t="shared" si="19"/>
        <v>37</v>
      </c>
      <c r="L323" s="15"/>
      <c r="M323" s="15"/>
      <c r="N323" s="15"/>
      <c r="O323" s="15"/>
      <c r="P323" s="15"/>
      <c r="Q323" s="15"/>
      <c r="R323" s="15"/>
      <c r="S323" s="15"/>
    </row>
    <row r="324" spans="2:19" x14ac:dyDescent="0.3">
      <c r="B324" s="53">
        <v>2020</v>
      </c>
      <c r="C324" s="15" t="s">
        <v>477</v>
      </c>
      <c r="D324" s="15" t="s">
        <v>88</v>
      </c>
      <c r="E324" s="15">
        <v>2019</v>
      </c>
      <c r="F324" s="15" t="s">
        <v>307</v>
      </c>
      <c r="G324" s="15">
        <v>5</v>
      </c>
      <c r="H324" s="105">
        <v>235</v>
      </c>
      <c r="I324" s="50">
        <f t="shared" si="17"/>
        <v>0</v>
      </c>
      <c r="J324" s="50">
        <f t="shared" si="18"/>
        <v>0</v>
      </c>
      <c r="K324" s="50">
        <f t="shared" si="19"/>
        <v>235</v>
      </c>
      <c r="L324" s="15"/>
      <c r="M324" s="15"/>
      <c r="N324" s="15"/>
      <c r="O324" s="15"/>
      <c r="P324" s="15"/>
      <c r="Q324" s="15"/>
      <c r="R324" s="15"/>
      <c r="S324" s="15"/>
    </row>
    <row r="325" spans="2:19" x14ac:dyDescent="0.3">
      <c r="B325" s="53">
        <v>2020</v>
      </c>
      <c r="C325" s="15" t="s">
        <v>476</v>
      </c>
      <c r="D325" s="15" t="s">
        <v>88</v>
      </c>
      <c r="E325" s="15">
        <v>2013</v>
      </c>
      <c r="F325" s="15" t="s">
        <v>117</v>
      </c>
      <c r="G325" s="15">
        <v>5</v>
      </c>
      <c r="H325" s="105">
        <v>4</v>
      </c>
      <c r="I325" s="50">
        <f t="shared" si="17"/>
        <v>0</v>
      </c>
      <c r="J325" s="50">
        <f t="shared" si="18"/>
        <v>0</v>
      </c>
      <c r="K325" s="50">
        <f t="shared" si="19"/>
        <v>4</v>
      </c>
      <c r="L325" s="15"/>
      <c r="M325" s="15"/>
      <c r="N325" s="15"/>
      <c r="O325" s="15"/>
      <c r="P325" s="15"/>
      <c r="Q325" s="15"/>
      <c r="R325" s="15"/>
      <c r="S325" s="15"/>
    </row>
    <row r="326" spans="2:19" x14ac:dyDescent="0.3">
      <c r="B326" s="53">
        <v>2020</v>
      </c>
      <c r="C326" s="15" t="s">
        <v>475</v>
      </c>
      <c r="D326" s="15" t="s">
        <v>88</v>
      </c>
      <c r="E326" s="15">
        <v>2018</v>
      </c>
      <c r="F326" s="15" t="s">
        <v>101</v>
      </c>
      <c r="G326" s="15">
        <v>4</v>
      </c>
      <c r="H326" s="105">
        <v>786</v>
      </c>
      <c r="I326" s="50">
        <f t="shared" si="17"/>
        <v>0</v>
      </c>
      <c r="J326" s="50">
        <f t="shared" si="18"/>
        <v>786</v>
      </c>
      <c r="K326" s="50">
        <f t="shared" si="19"/>
        <v>0</v>
      </c>
      <c r="L326" s="15"/>
      <c r="M326" s="15"/>
      <c r="N326" s="15"/>
      <c r="O326" s="15"/>
      <c r="P326" s="15"/>
      <c r="Q326" s="15"/>
      <c r="R326" s="15"/>
      <c r="S326" s="15"/>
    </row>
    <row r="327" spans="2:19" x14ac:dyDescent="0.3">
      <c r="B327" s="53">
        <v>2020</v>
      </c>
      <c r="C327" s="15" t="s">
        <v>474</v>
      </c>
      <c r="D327" s="15" t="s">
        <v>88</v>
      </c>
      <c r="E327" s="15">
        <v>2014</v>
      </c>
      <c r="F327" s="15" t="s">
        <v>94</v>
      </c>
      <c r="G327" s="15">
        <v>4</v>
      </c>
      <c r="H327" s="105">
        <v>1476</v>
      </c>
      <c r="I327" s="50">
        <f t="shared" si="17"/>
        <v>0</v>
      </c>
      <c r="J327" s="50">
        <f t="shared" si="18"/>
        <v>1476</v>
      </c>
      <c r="K327" s="50">
        <f t="shared" si="19"/>
        <v>0</v>
      </c>
      <c r="L327" s="15"/>
      <c r="M327" s="15"/>
      <c r="N327" s="15"/>
      <c r="O327" s="15"/>
      <c r="P327" s="15"/>
      <c r="Q327" s="15"/>
      <c r="R327" s="15"/>
      <c r="S327" s="15"/>
    </row>
    <row r="328" spans="2:19" x14ac:dyDescent="0.3">
      <c r="B328" s="53">
        <v>2020</v>
      </c>
      <c r="C328" s="15" t="s">
        <v>473</v>
      </c>
      <c r="D328" s="15" t="s">
        <v>88</v>
      </c>
      <c r="E328" s="15">
        <v>2017</v>
      </c>
      <c r="F328" s="15" t="s">
        <v>94</v>
      </c>
      <c r="G328" s="15">
        <v>4</v>
      </c>
      <c r="H328" s="105">
        <v>13125</v>
      </c>
      <c r="I328" s="50">
        <f t="shared" si="17"/>
        <v>0</v>
      </c>
      <c r="J328" s="50">
        <f t="shared" si="18"/>
        <v>13125</v>
      </c>
      <c r="K328" s="50">
        <f t="shared" si="19"/>
        <v>0</v>
      </c>
      <c r="L328" s="15"/>
      <c r="M328" s="15"/>
      <c r="N328" s="15"/>
      <c r="O328" s="15"/>
      <c r="P328" s="15"/>
      <c r="Q328" s="15"/>
      <c r="R328" s="15"/>
      <c r="S328" s="15"/>
    </row>
    <row r="329" spans="2:19" x14ac:dyDescent="0.3">
      <c r="B329" s="53">
        <v>2020</v>
      </c>
      <c r="C329" s="15" t="s">
        <v>472</v>
      </c>
      <c r="D329" s="15" t="s">
        <v>88</v>
      </c>
      <c r="E329" s="15">
        <v>2017</v>
      </c>
      <c r="F329" s="15" t="s">
        <v>101</v>
      </c>
      <c r="G329" s="15">
        <v>5</v>
      </c>
      <c r="H329" s="105">
        <v>9183</v>
      </c>
      <c r="I329" s="50">
        <f t="shared" si="17"/>
        <v>0</v>
      </c>
      <c r="J329" s="50">
        <f t="shared" si="18"/>
        <v>0</v>
      </c>
      <c r="K329" s="50">
        <f t="shared" si="19"/>
        <v>9183</v>
      </c>
      <c r="L329" s="15"/>
      <c r="M329" s="15"/>
      <c r="N329" s="15"/>
      <c r="O329" s="15"/>
      <c r="P329" s="15"/>
      <c r="Q329" s="15"/>
      <c r="R329" s="15"/>
      <c r="S329" s="15"/>
    </row>
    <row r="330" spans="2:19" x14ac:dyDescent="0.3">
      <c r="B330" s="53">
        <v>2020</v>
      </c>
      <c r="C330" s="15" t="s">
        <v>471</v>
      </c>
      <c r="D330" s="15" t="s">
        <v>470</v>
      </c>
      <c r="E330" s="15">
        <v>2021</v>
      </c>
      <c r="F330" s="15" t="s">
        <v>117</v>
      </c>
      <c r="G330" s="15">
        <v>4</v>
      </c>
      <c r="H330" s="105">
        <v>440</v>
      </c>
      <c r="I330" s="50">
        <f t="shared" si="17"/>
        <v>0</v>
      </c>
      <c r="J330" s="50">
        <f t="shared" si="18"/>
        <v>440</v>
      </c>
      <c r="K330" s="50">
        <f t="shared" si="19"/>
        <v>0</v>
      </c>
      <c r="L330" s="15"/>
      <c r="M330" s="15"/>
      <c r="N330" s="15"/>
      <c r="O330" s="15"/>
      <c r="P330" s="15"/>
      <c r="Q330" s="15"/>
      <c r="R330" s="15"/>
      <c r="S330" s="15"/>
    </row>
    <row r="331" spans="2:19" x14ac:dyDescent="0.3">
      <c r="B331" s="53">
        <v>2020</v>
      </c>
      <c r="C331" s="15" t="s">
        <v>469</v>
      </c>
      <c r="D331" s="15" t="s">
        <v>468</v>
      </c>
      <c r="E331" s="15">
        <v>2014</v>
      </c>
      <c r="F331" s="15" t="s">
        <v>117</v>
      </c>
      <c r="G331" s="15">
        <v>4</v>
      </c>
      <c r="H331" s="105">
        <v>5424</v>
      </c>
      <c r="I331" s="50">
        <f t="shared" si="17"/>
        <v>0</v>
      </c>
      <c r="J331" s="50">
        <f t="shared" si="18"/>
        <v>5424</v>
      </c>
      <c r="K331" s="50">
        <f t="shared" si="19"/>
        <v>0</v>
      </c>
      <c r="L331" s="15"/>
      <c r="M331" s="15"/>
      <c r="N331" s="15"/>
      <c r="O331" s="15"/>
      <c r="P331" s="15"/>
      <c r="Q331" s="15"/>
      <c r="R331" s="15"/>
      <c r="S331" s="15"/>
    </row>
    <row r="332" spans="2:19" x14ac:dyDescent="0.3">
      <c r="B332" s="53">
        <v>2020</v>
      </c>
      <c r="C332" s="15" t="s">
        <v>467</v>
      </c>
      <c r="D332" s="15" t="s">
        <v>88</v>
      </c>
      <c r="E332" s="15">
        <v>2013</v>
      </c>
      <c r="F332" s="15" t="s">
        <v>101</v>
      </c>
      <c r="G332" s="15">
        <v>5</v>
      </c>
      <c r="H332" s="105">
        <v>3735</v>
      </c>
      <c r="I332" s="50">
        <f t="shared" si="17"/>
        <v>0</v>
      </c>
      <c r="J332" s="50">
        <f t="shared" si="18"/>
        <v>0</v>
      </c>
      <c r="K332" s="50">
        <f t="shared" si="19"/>
        <v>3735</v>
      </c>
      <c r="L332" s="15"/>
      <c r="M332" s="15"/>
      <c r="N332" s="15"/>
      <c r="O332" s="15"/>
      <c r="P332" s="15"/>
      <c r="Q332" s="15"/>
      <c r="R332" s="15"/>
      <c r="S332" s="15"/>
    </row>
    <row r="333" spans="2:19" x14ac:dyDescent="0.3">
      <c r="B333" s="53">
        <v>2020</v>
      </c>
      <c r="C333" s="15" t="s">
        <v>466</v>
      </c>
      <c r="D333" s="15" t="s">
        <v>465</v>
      </c>
      <c r="E333" s="15">
        <v>2019</v>
      </c>
      <c r="F333" s="15" t="s">
        <v>82</v>
      </c>
      <c r="G333" s="15">
        <v>5</v>
      </c>
      <c r="H333" s="105">
        <v>0</v>
      </c>
      <c r="I333" s="50">
        <f t="shared" si="17"/>
        <v>0</v>
      </c>
      <c r="J333" s="50">
        <f t="shared" si="18"/>
        <v>0</v>
      </c>
      <c r="K333" s="50">
        <f t="shared" si="19"/>
        <v>0</v>
      </c>
      <c r="L333" s="15"/>
      <c r="M333" s="15"/>
      <c r="N333" s="15"/>
      <c r="O333" s="15"/>
      <c r="P333" s="15"/>
      <c r="Q333" s="15"/>
      <c r="R333" s="15"/>
      <c r="S333" s="15"/>
    </row>
    <row r="334" spans="2:19" x14ac:dyDescent="0.3">
      <c r="B334" s="53">
        <v>2020</v>
      </c>
      <c r="C334" s="15" t="s">
        <v>464</v>
      </c>
      <c r="D334" s="15" t="s">
        <v>463</v>
      </c>
      <c r="E334" s="15">
        <v>2014</v>
      </c>
      <c r="F334" s="15" t="s">
        <v>117</v>
      </c>
      <c r="G334" s="15">
        <v>3</v>
      </c>
      <c r="H334" s="105">
        <v>1931</v>
      </c>
      <c r="I334" s="50">
        <f t="shared" si="17"/>
        <v>1931</v>
      </c>
      <c r="J334" s="50">
        <f t="shared" si="18"/>
        <v>0</v>
      </c>
      <c r="K334" s="50">
        <f t="shared" si="19"/>
        <v>0</v>
      </c>
      <c r="L334" s="15"/>
      <c r="M334" s="15"/>
      <c r="N334" s="15"/>
      <c r="O334" s="15"/>
      <c r="P334" s="15"/>
      <c r="Q334" s="15"/>
      <c r="R334" s="15"/>
      <c r="S334" s="15"/>
    </row>
    <row r="335" spans="2:19" x14ac:dyDescent="0.3">
      <c r="B335" s="53">
        <v>2020</v>
      </c>
      <c r="C335" s="15" t="s">
        <v>462</v>
      </c>
      <c r="D335" s="15" t="s">
        <v>461</v>
      </c>
      <c r="E335" s="15">
        <v>2017</v>
      </c>
      <c r="F335" s="15" t="s">
        <v>117</v>
      </c>
      <c r="G335" s="15">
        <v>3</v>
      </c>
      <c r="H335" s="105">
        <v>3</v>
      </c>
      <c r="I335" s="50">
        <f t="shared" si="17"/>
        <v>3</v>
      </c>
      <c r="J335" s="50">
        <f t="shared" si="18"/>
        <v>0</v>
      </c>
      <c r="K335" s="50">
        <f t="shared" si="19"/>
        <v>0</v>
      </c>
      <c r="L335" s="15"/>
      <c r="M335" s="15"/>
      <c r="N335" s="15"/>
      <c r="O335" s="15"/>
      <c r="P335" s="15"/>
      <c r="Q335" s="15"/>
      <c r="R335" s="15"/>
      <c r="S335" s="15"/>
    </row>
    <row r="336" spans="2:19" x14ac:dyDescent="0.3">
      <c r="B336" s="53">
        <v>2020</v>
      </c>
      <c r="C336" s="15" t="s">
        <v>460</v>
      </c>
      <c r="D336" s="15" t="s">
        <v>88</v>
      </c>
      <c r="E336" s="15">
        <v>2015</v>
      </c>
      <c r="F336" s="15" t="s">
        <v>133</v>
      </c>
      <c r="G336" s="15">
        <v>5</v>
      </c>
      <c r="H336" s="105">
        <v>0</v>
      </c>
      <c r="I336" s="50">
        <f t="shared" si="17"/>
        <v>0</v>
      </c>
      <c r="J336" s="50">
        <f t="shared" si="18"/>
        <v>0</v>
      </c>
      <c r="K336" s="50">
        <f t="shared" si="19"/>
        <v>0</v>
      </c>
      <c r="L336" s="15"/>
      <c r="M336" s="15"/>
      <c r="N336" s="15"/>
      <c r="O336" s="15"/>
      <c r="P336" s="15"/>
      <c r="Q336" s="15"/>
      <c r="R336" s="15"/>
      <c r="S336" s="15"/>
    </row>
    <row r="337" spans="2:19" x14ac:dyDescent="0.3">
      <c r="B337" s="53">
        <v>2020</v>
      </c>
      <c r="C337" s="15" t="s">
        <v>459</v>
      </c>
      <c r="D337" s="15" t="s">
        <v>458</v>
      </c>
      <c r="E337" s="15">
        <v>2021</v>
      </c>
      <c r="F337" s="15" t="s">
        <v>82</v>
      </c>
      <c r="G337" s="15">
        <v>5</v>
      </c>
      <c r="H337" s="105">
        <v>671</v>
      </c>
      <c r="I337" s="50">
        <f t="shared" si="17"/>
        <v>0</v>
      </c>
      <c r="J337" s="50">
        <f t="shared" si="18"/>
        <v>0</v>
      </c>
      <c r="K337" s="50">
        <f t="shared" si="19"/>
        <v>671</v>
      </c>
      <c r="L337" s="15"/>
      <c r="M337" s="15"/>
      <c r="N337" s="15"/>
      <c r="O337" s="15"/>
      <c r="P337" s="15"/>
      <c r="Q337" s="15"/>
      <c r="R337" s="15"/>
      <c r="S337" s="15"/>
    </row>
    <row r="338" spans="2:19" x14ac:dyDescent="0.3">
      <c r="B338" s="53">
        <v>2020</v>
      </c>
      <c r="C338" s="15" t="s">
        <v>457</v>
      </c>
      <c r="D338" s="15" t="s">
        <v>456</v>
      </c>
      <c r="E338" s="15">
        <v>2017</v>
      </c>
      <c r="F338" s="15" t="s">
        <v>82</v>
      </c>
      <c r="G338" s="15">
        <v>3</v>
      </c>
      <c r="H338" s="105">
        <v>119</v>
      </c>
      <c r="I338" s="50">
        <f t="shared" si="17"/>
        <v>119</v>
      </c>
      <c r="J338" s="50">
        <f t="shared" si="18"/>
        <v>0</v>
      </c>
      <c r="K338" s="50">
        <f t="shared" si="19"/>
        <v>0</v>
      </c>
      <c r="L338" s="15"/>
      <c r="M338" s="15"/>
      <c r="N338" s="15"/>
      <c r="O338" s="15"/>
      <c r="P338" s="15"/>
      <c r="Q338" s="15"/>
      <c r="R338" s="15"/>
      <c r="S338" s="15"/>
    </row>
    <row r="339" spans="2:19" x14ac:dyDescent="0.3">
      <c r="B339" s="53">
        <v>2020</v>
      </c>
      <c r="C339" s="15" t="s">
        <v>455</v>
      </c>
      <c r="D339" s="15" t="s">
        <v>454</v>
      </c>
      <c r="E339" s="15">
        <v>2014</v>
      </c>
      <c r="F339" s="15" t="s">
        <v>101</v>
      </c>
      <c r="G339" s="15">
        <v>3</v>
      </c>
      <c r="H339" s="105">
        <v>1440</v>
      </c>
      <c r="I339" s="50">
        <f t="shared" si="17"/>
        <v>1440</v>
      </c>
      <c r="J339" s="50">
        <f t="shared" si="18"/>
        <v>0</v>
      </c>
      <c r="K339" s="50">
        <f t="shared" si="19"/>
        <v>0</v>
      </c>
      <c r="L339" s="15"/>
      <c r="M339" s="15"/>
      <c r="N339" s="15"/>
      <c r="O339" s="15"/>
      <c r="P339" s="15"/>
      <c r="Q339" s="15"/>
      <c r="R339" s="15"/>
      <c r="S339" s="15"/>
    </row>
    <row r="340" spans="2:19" x14ac:dyDescent="0.3">
      <c r="B340" s="53">
        <v>2020</v>
      </c>
      <c r="C340" s="15" t="s">
        <v>453</v>
      </c>
      <c r="D340" s="15" t="s">
        <v>88</v>
      </c>
      <c r="E340" s="15">
        <v>2013</v>
      </c>
      <c r="F340" s="15" t="s">
        <v>94</v>
      </c>
      <c r="G340" s="15">
        <v>4</v>
      </c>
      <c r="H340" s="105">
        <v>35699</v>
      </c>
      <c r="I340" s="50">
        <f t="shared" si="17"/>
        <v>0</v>
      </c>
      <c r="J340" s="50">
        <f t="shared" si="18"/>
        <v>35699</v>
      </c>
      <c r="K340" s="50">
        <f t="shared" si="19"/>
        <v>0</v>
      </c>
      <c r="L340" s="15"/>
      <c r="M340" s="15"/>
      <c r="N340" s="15"/>
      <c r="O340" s="15"/>
      <c r="P340" s="15"/>
      <c r="Q340" s="15"/>
      <c r="R340" s="15"/>
      <c r="S340" s="15"/>
    </row>
    <row r="341" spans="2:19" x14ac:dyDescent="0.3">
      <c r="B341" s="53">
        <v>2020</v>
      </c>
      <c r="C341" s="15" t="s">
        <v>453</v>
      </c>
      <c r="D341" s="15" t="s">
        <v>88</v>
      </c>
      <c r="E341" s="15">
        <v>2021</v>
      </c>
      <c r="F341" s="15" t="s">
        <v>94</v>
      </c>
      <c r="G341" s="15">
        <v>2</v>
      </c>
      <c r="H341" s="105">
        <v>0</v>
      </c>
      <c r="I341" s="50">
        <f t="shared" si="17"/>
        <v>0</v>
      </c>
      <c r="J341" s="50">
        <f t="shared" si="18"/>
        <v>0</v>
      </c>
      <c r="K341" s="50">
        <f t="shared" si="19"/>
        <v>0</v>
      </c>
      <c r="L341" s="15"/>
      <c r="M341" s="15"/>
      <c r="N341" s="15"/>
      <c r="O341" s="15"/>
      <c r="P341" s="15"/>
      <c r="Q341" s="15"/>
      <c r="R341" s="15"/>
      <c r="S341" s="15"/>
    </row>
    <row r="342" spans="2:19" x14ac:dyDescent="0.3">
      <c r="B342" s="53">
        <v>2020</v>
      </c>
      <c r="C342" s="15" t="s">
        <v>452</v>
      </c>
      <c r="D342" s="15" t="s">
        <v>451</v>
      </c>
      <c r="E342" s="15">
        <v>2021</v>
      </c>
      <c r="F342" s="15" t="s">
        <v>94</v>
      </c>
      <c r="G342" s="15">
        <v>2</v>
      </c>
      <c r="H342" s="105">
        <v>0</v>
      </c>
      <c r="I342" s="50">
        <f t="shared" si="17"/>
        <v>0</v>
      </c>
      <c r="J342" s="50">
        <f t="shared" si="18"/>
        <v>0</v>
      </c>
      <c r="K342" s="50">
        <f t="shared" si="19"/>
        <v>0</v>
      </c>
      <c r="L342" s="15"/>
      <c r="M342" s="15"/>
      <c r="N342" s="15"/>
      <c r="O342" s="15"/>
      <c r="P342" s="15"/>
      <c r="Q342" s="15"/>
      <c r="R342" s="15"/>
      <c r="S342" s="15"/>
    </row>
    <row r="343" spans="2:19" x14ac:dyDescent="0.3">
      <c r="B343" s="53">
        <v>2020</v>
      </c>
      <c r="C343" s="15" t="s">
        <v>450</v>
      </c>
      <c r="D343" s="15" t="s">
        <v>449</v>
      </c>
      <c r="E343" s="15">
        <v>2017</v>
      </c>
      <c r="F343" s="15" t="s">
        <v>94</v>
      </c>
      <c r="G343" s="15">
        <v>3</v>
      </c>
      <c r="H343" s="105">
        <v>3</v>
      </c>
      <c r="I343" s="50">
        <f t="shared" si="17"/>
        <v>3</v>
      </c>
      <c r="J343" s="50">
        <f t="shared" si="18"/>
        <v>0</v>
      </c>
      <c r="K343" s="50">
        <f t="shared" si="19"/>
        <v>0</v>
      </c>
      <c r="L343" s="15"/>
      <c r="M343" s="15"/>
      <c r="N343" s="15"/>
      <c r="O343" s="15"/>
      <c r="P343" s="15"/>
      <c r="Q343" s="15"/>
      <c r="R343" s="15"/>
      <c r="S343" s="15"/>
    </row>
    <row r="344" spans="2:19" x14ac:dyDescent="0.3">
      <c r="B344" s="53">
        <v>2020</v>
      </c>
      <c r="C344" s="15" t="s">
        <v>448</v>
      </c>
      <c r="D344" s="15" t="s">
        <v>447</v>
      </c>
      <c r="E344" s="15">
        <v>2019</v>
      </c>
      <c r="F344" s="15" t="s">
        <v>82</v>
      </c>
      <c r="G344" s="15">
        <v>4</v>
      </c>
      <c r="H344" s="105">
        <v>1280</v>
      </c>
      <c r="I344" s="50">
        <f t="shared" si="17"/>
        <v>0</v>
      </c>
      <c r="J344" s="50">
        <f t="shared" si="18"/>
        <v>1280</v>
      </c>
      <c r="K344" s="50">
        <f t="shared" si="19"/>
        <v>0</v>
      </c>
      <c r="L344" s="15"/>
      <c r="M344" s="15"/>
      <c r="N344" s="15"/>
      <c r="O344" s="15"/>
      <c r="P344" s="15"/>
      <c r="Q344" s="15"/>
      <c r="R344" s="15"/>
      <c r="S344" s="15"/>
    </row>
    <row r="345" spans="2:19" x14ac:dyDescent="0.3">
      <c r="B345" s="53">
        <v>2020</v>
      </c>
      <c r="C345" s="15" t="s">
        <v>446</v>
      </c>
      <c r="D345" s="15" t="s">
        <v>88</v>
      </c>
      <c r="E345" s="15">
        <v>2017</v>
      </c>
      <c r="F345" s="15" t="s">
        <v>82</v>
      </c>
      <c r="G345" s="15">
        <v>5</v>
      </c>
      <c r="H345" s="105">
        <v>3057</v>
      </c>
      <c r="I345" s="50">
        <f t="shared" si="17"/>
        <v>0</v>
      </c>
      <c r="J345" s="50">
        <f t="shared" si="18"/>
        <v>0</v>
      </c>
      <c r="K345" s="50">
        <f t="shared" si="19"/>
        <v>3057</v>
      </c>
      <c r="L345" s="15"/>
      <c r="M345" s="15"/>
      <c r="N345" s="15"/>
      <c r="O345" s="15"/>
      <c r="P345" s="15"/>
      <c r="Q345" s="15"/>
      <c r="R345" s="15"/>
      <c r="S345" s="15"/>
    </row>
    <row r="346" spans="2:19" x14ac:dyDescent="0.3">
      <c r="B346" s="53">
        <v>2020</v>
      </c>
      <c r="C346" s="15" t="s">
        <v>445</v>
      </c>
      <c r="D346" s="15" t="s">
        <v>444</v>
      </c>
      <c r="E346" s="15">
        <v>2017</v>
      </c>
      <c r="F346" s="15" t="s">
        <v>94</v>
      </c>
      <c r="G346" s="15">
        <v>3</v>
      </c>
      <c r="H346" s="105">
        <v>188</v>
      </c>
      <c r="I346" s="50">
        <f t="shared" si="17"/>
        <v>188</v>
      </c>
      <c r="J346" s="50">
        <f t="shared" si="18"/>
        <v>0</v>
      </c>
      <c r="K346" s="50">
        <f t="shared" si="19"/>
        <v>0</v>
      </c>
      <c r="L346" s="15"/>
      <c r="M346" s="15"/>
      <c r="N346" s="15"/>
      <c r="O346" s="15"/>
      <c r="P346" s="15"/>
      <c r="Q346" s="15"/>
      <c r="R346" s="15"/>
      <c r="S346" s="15"/>
    </row>
    <row r="347" spans="2:19" x14ac:dyDescent="0.3">
      <c r="B347" s="53">
        <v>2020</v>
      </c>
      <c r="C347" s="15" t="s">
        <v>443</v>
      </c>
      <c r="D347" s="15" t="s">
        <v>88</v>
      </c>
      <c r="E347" s="15">
        <v>2015</v>
      </c>
      <c r="F347" s="15" t="s">
        <v>101</v>
      </c>
      <c r="G347" s="15">
        <v>4</v>
      </c>
      <c r="H347" s="105">
        <v>5169</v>
      </c>
      <c r="I347" s="50">
        <f t="shared" si="17"/>
        <v>0</v>
      </c>
      <c r="J347" s="50">
        <f t="shared" si="18"/>
        <v>5169</v>
      </c>
      <c r="K347" s="50">
        <f t="shared" si="19"/>
        <v>0</v>
      </c>
      <c r="L347" s="15"/>
      <c r="M347" s="15"/>
      <c r="N347" s="15"/>
      <c r="O347" s="15"/>
      <c r="P347" s="15"/>
      <c r="Q347" s="15"/>
      <c r="R347" s="15"/>
      <c r="S347" s="15"/>
    </row>
    <row r="348" spans="2:19" x14ac:dyDescent="0.3">
      <c r="B348" s="53">
        <v>2020</v>
      </c>
      <c r="C348" s="15" t="s">
        <v>442</v>
      </c>
      <c r="D348" s="15" t="s">
        <v>441</v>
      </c>
      <c r="E348" s="15">
        <v>2017</v>
      </c>
      <c r="F348" s="15" t="s">
        <v>101</v>
      </c>
      <c r="G348" s="15">
        <v>3</v>
      </c>
      <c r="H348" s="105">
        <v>4</v>
      </c>
      <c r="I348" s="50">
        <f t="shared" si="17"/>
        <v>4</v>
      </c>
      <c r="J348" s="50">
        <f t="shared" si="18"/>
        <v>0</v>
      </c>
      <c r="K348" s="50">
        <f t="shared" si="19"/>
        <v>0</v>
      </c>
      <c r="L348" s="15"/>
      <c r="M348" s="15"/>
      <c r="N348" s="15"/>
      <c r="O348" s="15"/>
      <c r="P348" s="15"/>
      <c r="Q348" s="15"/>
      <c r="R348" s="15"/>
      <c r="S348" s="15"/>
    </row>
    <row r="349" spans="2:19" x14ac:dyDescent="0.3">
      <c r="B349" s="53">
        <v>2020</v>
      </c>
      <c r="C349" s="15" t="s">
        <v>440</v>
      </c>
      <c r="D349" s="15" t="s">
        <v>438</v>
      </c>
      <c r="E349" s="15">
        <v>2018</v>
      </c>
      <c r="F349" s="15" t="s">
        <v>94</v>
      </c>
      <c r="G349" s="15">
        <v>0</v>
      </c>
      <c r="H349" s="105">
        <v>2485</v>
      </c>
      <c r="I349" s="50">
        <f t="shared" si="17"/>
        <v>2485</v>
      </c>
      <c r="J349" s="50">
        <f t="shared" si="18"/>
        <v>0</v>
      </c>
      <c r="K349" s="50">
        <f t="shared" si="19"/>
        <v>0</v>
      </c>
      <c r="L349" s="15"/>
      <c r="M349" s="15"/>
      <c r="N349" s="15"/>
      <c r="O349" s="15"/>
      <c r="P349" s="15"/>
      <c r="Q349" s="15"/>
      <c r="R349" s="15"/>
      <c r="S349" s="15"/>
    </row>
    <row r="350" spans="2:19" x14ac:dyDescent="0.3">
      <c r="B350" s="53">
        <v>2020</v>
      </c>
      <c r="C350" s="15" t="s">
        <v>439</v>
      </c>
      <c r="D350" s="15" t="s">
        <v>438</v>
      </c>
      <c r="E350" s="15">
        <v>2015</v>
      </c>
      <c r="F350" s="15" t="s">
        <v>82</v>
      </c>
      <c r="G350" s="15">
        <v>3</v>
      </c>
      <c r="H350" s="105">
        <v>0</v>
      </c>
      <c r="I350" s="50">
        <f t="shared" si="17"/>
        <v>0</v>
      </c>
      <c r="J350" s="50">
        <f t="shared" si="18"/>
        <v>0</v>
      </c>
      <c r="K350" s="50">
        <f t="shared" si="19"/>
        <v>0</v>
      </c>
      <c r="L350" s="15"/>
      <c r="M350" s="15"/>
      <c r="N350" s="15"/>
      <c r="O350" s="15"/>
      <c r="P350" s="15"/>
      <c r="Q350" s="15"/>
      <c r="R350" s="15"/>
      <c r="S350" s="15"/>
    </row>
    <row r="351" spans="2:19" x14ac:dyDescent="0.3">
      <c r="B351" s="53">
        <v>2020</v>
      </c>
      <c r="C351" s="15" t="s">
        <v>437</v>
      </c>
      <c r="D351" s="15" t="s">
        <v>436</v>
      </c>
      <c r="E351" s="15">
        <v>2017</v>
      </c>
      <c r="F351" s="15" t="s">
        <v>117</v>
      </c>
      <c r="G351" s="15">
        <v>0</v>
      </c>
      <c r="H351" s="105">
        <v>80</v>
      </c>
      <c r="I351" s="50">
        <f t="shared" si="17"/>
        <v>80</v>
      </c>
      <c r="J351" s="50">
        <f t="shared" si="18"/>
        <v>0</v>
      </c>
      <c r="K351" s="50">
        <f t="shared" si="19"/>
        <v>0</v>
      </c>
      <c r="L351" s="15"/>
      <c r="M351" s="15"/>
      <c r="N351" s="15"/>
      <c r="O351" s="15"/>
      <c r="P351" s="15"/>
      <c r="Q351" s="15"/>
      <c r="R351" s="15"/>
      <c r="S351" s="15"/>
    </row>
    <row r="352" spans="2:19" x14ac:dyDescent="0.3">
      <c r="B352" s="53">
        <v>2020</v>
      </c>
      <c r="C352" s="15" t="s">
        <v>435</v>
      </c>
      <c r="D352" s="15" t="s">
        <v>434</v>
      </c>
      <c r="E352" s="15">
        <v>2016</v>
      </c>
      <c r="F352" s="15" t="s">
        <v>117</v>
      </c>
      <c r="G352" s="15">
        <v>4</v>
      </c>
      <c r="H352" s="105">
        <v>6272</v>
      </c>
      <c r="I352" s="50">
        <f t="shared" si="17"/>
        <v>0</v>
      </c>
      <c r="J352" s="50">
        <f t="shared" si="18"/>
        <v>6272</v>
      </c>
      <c r="K352" s="50">
        <f t="shared" si="19"/>
        <v>0</v>
      </c>
      <c r="L352" s="15"/>
      <c r="M352" s="15"/>
      <c r="N352" s="15"/>
      <c r="O352" s="15"/>
      <c r="P352" s="15"/>
      <c r="Q352" s="15"/>
      <c r="R352" s="15"/>
      <c r="S352" s="15"/>
    </row>
    <row r="353" spans="2:19" x14ac:dyDescent="0.3">
      <c r="B353" s="53">
        <v>2020</v>
      </c>
      <c r="C353" s="15" t="s">
        <v>433</v>
      </c>
      <c r="D353" s="15" t="s">
        <v>88</v>
      </c>
      <c r="E353" s="15">
        <v>2017</v>
      </c>
      <c r="F353" s="15" t="s">
        <v>101</v>
      </c>
      <c r="G353" s="15">
        <v>3</v>
      </c>
      <c r="H353" s="105">
        <v>94</v>
      </c>
      <c r="I353" s="50">
        <f t="shared" si="17"/>
        <v>94</v>
      </c>
      <c r="J353" s="50">
        <f t="shared" si="18"/>
        <v>0</v>
      </c>
      <c r="K353" s="50">
        <f t="shared" si="19"/>
        <v>0</v>
      </c>
      <c r="L353" s="15"/>
      <c r="M353" s="15"/>
      <c r="N353" s="15"/>
      <c r="O353" s="15"/>
      <c r="P353" s="15"/>
      <c r="Q353" s="15"/>
      <c r="R353" s="15"/>
      <c r="S353" s="15"/>
    </row>
    <row r="354" spans="2:19" x14ac:dyDescent="0.3">
      <c r="B354" s="53">
        <v>2020</v>
      </c>
      <c r="C354" s="15" t="s">
        <v>432</v>
      </c>
      <c r="D354" s="15" t="s">
        <v>88</v>
      </c>
      <c r="E354" s="15">
        <v>2013</v>
      </c>
      <c r="F354" s="15" t="s">
        <v>117</v>
      </c>
      <c r="G354" s="15">
        <v>4</v>
      </c>
      <c r="H354" s="105">
        <v>2824</v>
      </c>
      <c r="I354" s="50">
        <f t="shared" si="17"/>
        <v>0</v>
      </c>
      <c r="J354" s="50">
        <f t="shared" si="18"/>
        <v>2824</v>
      </c>
      <c r="K354" s="50">
        <f t="shared" si="19"/>
        <v>0</v>
      </c>
      <c r="L354" s="15"/>
      <c r="M354" s="15"/>
      <c r="N354" s="15"/>
      <c r="O354" s="15"/>
      <c r="P354" s="15"/>
      <c r="Q354" s="15"/>
      <c r="R354" s="15"/>
      <c r="S354" s="15"/>
    </row>
    <row r="355" spans="2:19" x14ac:dyDescent="0.3">
      <c r="B355" s="53">
        <v>2020</v>
      </c>
      <c r="C355" s="15" t="s">
        <v>431</v>
      </c>
      <c r="D355" s="15" t="s">
        <v>430</v>
      </c>
      <c r="E355" s="15">
        <v>2016</v>
      </c>
      <c r="F355" s="15" t="s">
        <v>77</v>
      </c>
      <c r="G355" s="15">
        <v>5</v>
      </c>
      <c r="H355" s="105">
        <v>7</v>
      </c>
      <c r="I355" s="50">
        <f t="shared" si="17"/>
        <v>0</v>
      </c>
      <c r="J355" s="50">
        <f t="shared" si="18"/>
        <v>0</v>
      </c>
      <c r="K355" s="50">
        <f t="shared" si="19"/>
        <v>7</v>
      </c>
      <c r="L355" s="15"/>
      <c r="M355" s="15"/>
      <c r="N355" s="15"/>
      <c r="O355" s="15"/>
      <c r="P355" s="15"/>
      <c r="Q355" s="15"/>
      <c r="R355" s="15"/>
      <c r="S355" s="15"/>
    </row>
    <row r="356" spans="2:19" x14ac:dyDescent="0.3">
      <c r="B356" s="53">
        <v>2020</v>
      </c>
      <c r="C356" s="15" t="s">
        <v>429</v>
      </c>
      <c r="D356" s="15" t="s">
        <v>88</v>
      </c>
      <c r="E356" s="15">
        <v>2019</v>
      </c>
      <c r="F356" s="15" t="s">
        <v>77</v>
      </c>
      <c r="G356" s="15">
        <v>5</v>
      </c>
      <c r="H356" s="105">
        <v>0</v>
      </c>
      <c r="I356" s="50">
        <f t="shared" si="17"/>
        <v>0</v>
      </c>
      <c r="J356" s="50">
        <f t="shared" si="18"/>
        <v>0</v>
      </c>
      <c r="K356" s="50">
        <f t="shared" si="19"/>
        <v>0</v>
      </c>
      <c r="L356" s="15"/>
      <c r="M356" s="15"/>
      <c r="N356" s="15"/>
      <c r="O356" s="15"/>
      <c r="P356" s="15"/>
      <c r="Q356" s="15"/>
      <c r="R356" s="15"/>
      <c r="S356" s="15"/>
    </row>
    <row r="357" spans="2:19" x14ac:dyDescent="0.3">
      <c r="B357" s="53">
        <v>2020</v>
      </c>
      <c r="C357" s="15" t="s">
        <v>428</v>
      </c>
      <c r="D357" s="15" t="s">
        <v>88</v>
      </c>
      <c r="E357" s="15">
        <v>2017</v>
      </c>
      <c r="F357" s="15" t="s">
        <v>94</v>
      </c>
      <c r="G357" s="15">
        <v>5</v>
      </c>
      <c r="H357" s="105">
        <v>4936</v>
      </c>
      <c r="I357" s="50">
        <f t="shared" si="17"/>
        <v>0</v>
      </c>
      <c r="J357" s="50">
        <f t="shared" si="18"/>
        <v>0</v>
      </c>
      <c r="K357" s="50">
        <f t="shared" si="19"/>
        <v>4936</v>
      </c>
      <c r="L357" s="15"/>
      <c r="M357" s="15"/>
      <c r="N357" s="15"/>
      <c r="O357" s="15"/>
      <c r="P357" s="15"/>
      <c r="Q357" s="15"/>
      <c r="R357" s="15"/>
      <c r="S357" s="15"/>
    </row>
    <row r="358" spans="2:19" x14ac:dyDescent="0.3">
      <c r="B358" s="53">
        <v>2020</v>
      </c>
      <c r="C358" s="15" t="s">
        <v>427</v>
      </c>
      <c r="D358" s="15" t="s">
        <v>88</v>
      </c>
      <c r="E358" s="15">
        <v>2019</v>
      </c>
      <c r="F358" s="15" t="s">
        <v>117</v>
      </c>
      <c r="G358" s="15">
        <v>5</v>
      </c>
      <c r="H358" s="105">
        <v>13106</v>
      </c>
      <c r="I358" s="50">
        <f t="shared" si="17"/>
        <v>0</v>
      </c>
      <c r="J358" s="50">
        <f t="shared" si="18"/>
        <v>0</v>
      </c>
      <c r="K358" s="50">
        <f t="shared" si="19"/>
        <v>13106</v>
      </c>
      <c r="L358" s="15"/>
      <c r="M358" s="15"/>
      <c r="N358" s="15"/>
      <c r="O358" s="15"/>
      <c r="P358" s="15"/>
      <c r="Q358" s="15"/>
      <c r="R358" s="15"/>
      <c r="S358" s="15"/>
    </row>
    <row r="359" spans="2:19" x14ac:dyDescent="0.3">
      <c r="B359" s="53">
        <v>2020</v>
      </c>
      <c r="C359" s="15" t="s">
        <v>426</v>
      </c>
      <c r="D359" s="15" t="s">
        <v>425</v>
      </c>
      <c r="E359" s="15">
        <v>2015</v>
      </c>
      <c r="F359" s="15" t="s">
        <v>99</v>
      </c>
      <c r="G359" s="15">
        <v>5</v>
      </c>
      <c r="H359" s="105">
        <v>95</v>
      </c>
      <c r="I359" s="50">
        <f t="shared" ref="I359:I422" si="20">IF(G359&lt;4,H359,0)</f>
        <v>0</v>
      </c>
      <c r="J359" s="50">
        <f t="shared" ref="J359:J422" si="21">IF(G359=4,H359,0)</f>
        <v>0</v>
      </c>
      <c r="K359" s="50">
        <f t="shared" ref="K359:K422" si="22">IF(G359=5,H359,0)</f>
        <v>95</v>
      </c>
      <c r="L359" s="15"/>
      <c r="M359" s="15"/>
      <c r="N359" s="15"/>
      <c r="O359" s="15"/>
      <c r="P359" s="15"/>
      <c r="Q359" s="15"/>
      <c r="R359" s="15"/>
      <c r="S359" s="15"/>
    </row>
    <row r="360" spans="2:19" x14ac:dyDescent="0.3">
      <c r="B360" s="53">
        <v>2020</v>
      </c>
      <c r="C360" s="15" t="s">
        <v>424</v>
      </c>
      <c r="D360" s="15" t="s">
        <v>88</v>
      </c>
      <c r="E360" s="15">
        <v>2017</v>
      </c>
      <c r="F360" s="15" t="s">
        <v>101</v>
      </c>
      <c r="G360" s="15">
        <v>3</v>
      </c>
      <c r="H360" s="105">
        <v>94</v>
      </c>
      <c r="I360" s="50">
        <f t="shared" si="20"/>
        <v>94</v>
      </c>
      <c r="J360" s="50">
        <f t="shared" si="21"/>
        <v>0</v>
      </c>
      <c r="K360" s="50">
        <f t="shared" si="22"/>
        <v>0</v>
      </c>
      <c r="L360" s="15"/>
      <c r="M360" s="15"/>
      <c r="N360" s="15"/>
      <c r="O360" s="15"/>
      <c r="P360" s="15"/>
      <c r="Q360" s="15"/>
      <c r="R360" s="15"/>
      <c r="S360" s="15"/>
    </row>
    <row r="361" spans="2:19" x14ac:dyDescent="0.3">
      <c r="B361" s="53">
        <v>2020</v>
      </c>
      <c r="C361" s="15" t="s">
        <v>423</v>
      </c>
      <c r="D361" s="15" t="s">
        <v>422</v>
      </c>
      <c r="E361" s="15">
        <v>2017</v>
      </c>
      <c r="F361" s="15" t="s">
        <v>94</v>
      </c>
      <c r="G361" s="15">
        <v>3</v>
      </c>
      <c r="H361" s="105">
        <v>6</v>
      </c>
      <c r="I361" s="50">
        <f t="shared" si="20"/>
        <v>6</v>
      </c>
      <c r="J361" s="50">
        <f t="shared" si="21"/>
        <v>0</v>
      </c>
      <c r="K361" s="50">
        <f t="shared" si="22"/>
        <v>0</v>
      </c>
      <c r="L361" s="15"/>
      <c r="M361" s="15"/>
      <c r="N361" s="15"/>
      <c r="O361" s="15"/>
      <c r="P361" s="15"/>
      <c r="Q361" s="15"/>
      <c r="R361" s="15"/>
      <c r="S361" s="15"/>
    </row>
    <row r="362" spans="2:19" x14ac:dyDescent="0.3">
      <c r="B362" s="53">
        <v>2020</v>
      </c>
      <c r="C362" s="15" t="s">
        <v>421</v>
      </c>
      <c r="D362" s="15" t="s">
        <v>420</v>
      </c>
      <c r="E362" s="15">
        <v>2019</v>
      </c>
      <c r="F362" s="15" t="s">
        <v>82</v>
      </c>
      <c r="G362" s="15">
        <v>5</v>
      </c>
      <c r="H362" s="105">
        <v>4327</v>
      </c>
      <c r="I362" s="50">
        <f t="shared" si="20"/>
        <v>0</v>
      </c>
      <c r="J362" s="50">
        <f t="shared" si="21"/>
        <v>0</v>
      </c>
      <c r="K362" s="50">
        <f t="shared" si="22"/>
        <v>4327</v>
      </c>
      <c r="L362" s="15"/>
      <c r="M362" s="15"/>
      <c r="N362" s="15"/>
      <c r="O362" s="15"/>
      <c r="P362" s="15"/>
      <c r="Q362" s="15"/>
      <c r="R362" s="15"/>
      <c r="S362" s="15"/>
    </row>
    <row r="363" spans="2:19" x14ac:dyDescent="0.3">
      <c r="B363" s="53">
        <v>2020</v>
      </c>
      <c r="C363" s="15" t="s">
        <v>419</v>
      </c>
      <c r="D363" s="15" t="s">
        <v>88</v>
      </c>
      <c r="E363" s="15">
        <v>2014</v>
      </c>
      <c r="F363" s="15" t="s">
        <v>90</v>
      </c>
      <c r="G363" s="15">
        <v>5</v>
      </c>
      <c r="H363" s="105">
        <v>629</v>
      </c>
      <c r="I363" s="50">
        <f t="shared" si="20"/>
        <v>0</v>
      </c>
      <c r="J363" s="50">
        <f t="shared" si="21"/>
        <v>0</v>
      </c>
      <c r="K363" s="50">
        <f t="shared" si="22"/>
        <v>629</v>
      </c>
      <c r="L363" s="15"/>
      <c r="M363" s="15"/>
      <c r="N363" s="15"/>
      <c r="O363" s="15"/>
      <c r="P363" s="15"/>
      <c r="Q363" s="15"/>
      <c r="R363" s="15"/>
      <c r="S363" s="15"/>
    </row>
    <row r="364" spans="2:19" x14ac:dyDescent="0.3">
      <c r="B364" s="53">
        <v>2020</v>
      </c>
      <c r="C364" s="15" t="s">
        <v>419</v>
      </c>
      <c r="D364" s="15" t="s">
        <v>418</v>
      </c>
      <c r="E364" s="15">
        <v>2019</v>
      </c>
      <c r="F364" s="15" t="s">
        <v>90</v>
      </c>
      <c r="G364" s="15">
        <v>5</v>
      </c>
      <c r="H364" s="105">
        <v>0</v>
      </c>
      <c r="I364" s="50">
        <f t="shared" si="20"/>
        <v>0</v>
      </c>
      <c r="J364" s="50">
        <f t="shared" si="21"/>
        <v>0</v>
      </c>
      <c r="K364" s="50">
        <f t="shared" si="22"/>
        <v>0</v>
      </c>
      <c r="L364" s="15"/>
      <c r="M364" s="15"/>
      <c r="N364" s="15"/>
      <c r="O364" s="15"/>
      <c r="P364" s="15"/>
      <c r="Q364" s="15"/>
      <c r="R364" s="15"/>
      <c r="S364" s="15"/>
    </row>
    <row r="365" spans="2:19" x14ac:dyDescent="0.3">
      <c r="B365" s="53">
        <v>2020</v>
      </c>
      <c r="C365" s="15" t="s">
        <v>417</v>
      </c>
      <c r="D365" s="15" t="s">
        <v>88</v>
      </c>
      <c r="E365" s="15">
        <v>2017</v>
      </c>
      <c r="F365" s="15" t="s">
        <v>307</v>
      </c>
      <c r="G365" s="15">
        <v>3</v>
      </c>
      <c r="H365" s="105">
        <v>349</v>
      </c>
      <c r="I365" s="50">
        <f t="shared" si="20"/>
        <v>349</v>
      </c>
      <c r="J365" s="50">
        <f t="shared" si="21"/>
        <v>0</v>
      </c>
      <c r="K365" s="50">
        <f t="shared" si="22"/>
        <v>0</v>
      </c>
      <c r="L365" s="15"/>
      <c r="M365" s="15"/>
      <c r="N365" s="15"/>
      <c r="O365" s="15"/>
      <c r="P365" s="15"/>
      <c r="Q365" s="15"/>
      <c r="R365" s="15"/>
      <c r="S365" s="15"/>
    </row>
    <row r="366" spans="2:19" x14ac:dyDescent="0.3">
      <c r="B366" s="53">
        <v>2020</v>
      </c>
      <c r="C366" s="15" t="s">
        <v>416</v>
      </c>
      <c r="D366" s="15" t="s">
        <v>88</v>
      </c>
      <c r="E366" s="15">
        <v>2019</v>
      </c>
      <c r="F366" s="15" t="s">
        <v>94</v>
      </c>
      <c r="G366" s="15">
        <v>5</v>
      </c>
      <c r="H366" s="105">
        <v>8496</v>
      </c>
      <c r="I366" s="50">
        <f t="shared" si="20"/>
        <v>0</v>
      </c>
      <c r="J366" s="50">
        <f t="shared" si="21"/>
        <v>0</v>
      </c>
      <c r="K366" s="50">
        <f t="shared" si="22"/>
        <v>8496</v>
      </c>
      <c r="L366" s="15"/>
      <c r="M366" s="15"/>
      <c r="N366" s="15"/>
      <c r="O366" s="15"/>
      <c r="P366" s="15"/>
      <c r="Q366" s="15"/>
      <c r="R366" s="15"/>
      <c r="S366" s="15"/>
    </row>
    <row r="367" spans="2:19" x14ac:dyDescent="0.3">
      <c r="B367" s="53">
        <v>2020</v>
      </c>
      <c r="C367" s="15" t="s">
        <v>415</v>
      </c>
      <c r="D367" s="15" t="s">
        <v>88</v>
      </c>
      <c r="E367" s="15">
        <v>2015</v>
      </c>
      <c r="F367" s="15" t="s">
        <v>99</v>
      </c>
      <c r="G367" s="15">
        <v>5</v>
      </c>
      <c r="H367" s="105">
        <v>400</v>
      </c>
      <c r="I367" s="50">
        <f t="shared" si="20"/>
        <v>0</v>
      </c>
      <c r="J367" s="50">
        <f t="shared" si="21"/>
        <v>0</v>
      </c>
      <c r="K367" s="50">
        <f t="shared" si="22"/>
        <v>400</v>
      </c>
      <c r="L367" s="15"/>
      <c r="M367" s="15"/>
      <c r="N367" s="15"/>
      <c r="O367" s="15"/>
      <c r="P367" s="15"/>
      <c r="Q367" s="15"/>
      <c r="R367" s="15"/>
      <c r="S367" s="15"/>
    </row>
    <row r="368" spans="2:19" x14ac:dyDescent="0.3">
      <c r="B368" s="53">
        <v>2020</v>
      </c>
      <c r="C368" s="15" t="s">
        <v>414</v>
      </c>
      <c r="D368" s="15" t="s">
        <v>413</v>
      </c>
      <c r="E368" s="15">
        <v>2018</v>
      </c>
      <c r="F368" s="15" t="s">
        <v>101</v>
      </c>
      <c r="G368" s="15">
        <v>4</v>
      </c>
      <c r="H368" s="105">
        <v>461</v>
      </c>
      <c r="I368" s="50">
        <f t="shared" si="20"/>
        <v>0</v>
      </c>
      <c r="J368" s="50">
        <f t="shared" si="21"/>
        <v>461</v>
      </c>
      <c r="K368" s="50">
        <f t="shared" si="22"/>
        <v>0</v>
      </c>
      <c r="L368" s="15"/>
      <c r="M368" s="15"/>
      <c r="N368" s="15"/>
      <c r="O368" s="15"/>
      <c r="P368" s="15"/>
      <c r="Q368" s="15"/>
      <c r="R368" s="15"/>
      <c r="S368" s="15"/>
    </row>
    <row r="369" spans="2:19" x14ac:dyDescent="0.3">
      <c r="B369" s="53">
        <v>2020</v>
      </c>
      <c r="C369" s="15" t="s">
        <v>412</v>
      </c>
      <c r="D369" s="15" t="s">
        <v>411</v>
      </c>
      <c r="E369" s="15">
        <v>2014</v>
      </c>
      <c r="F369" s="15" t="s">
        <v>94</v>
      </c>
      <c r="G369" s="15">
        <v>4</v>
      </c>
      <c r="H369" s="105">
        <v>0</v>
      </c>
      <c r="I369" s="50">
        <f t="shared" si="20"/>
        <v>0</v>
      </c>
      <c r="J369" s="50">
        <f t="shared" si="21"/>
        <v>0</v>
      </c>
      <c r="K369" s="50">
        <f t="shared" si="22"/>
        <v>0</v>
      </c>
      <c r="L369" s="15"/>
      <c r="M369" s="15"/>
      <c r="N369" s="15"/>
      <c r="O369" s="15"/>
      <c r="P369" s="15"/>
      <c r="Q369" s="15"/>
      <c r="R369" s="15"/>
      <c r="S369" s="15"/>
    </row>
    <row r="370" spans="2:19" x14ac:dyDescent="0.3">
      <c r="B370" s="53">
        <v>2020</v>
      </c>
      <c r="C370" s="15" t="s">
        <v>410</v>
      </c>
      <c r="D370" s="15" t="s">
        <v>409</v>
      </c>
      <c r="E370" s="15">
        <v>2021</v>
      </c>
      <c r="F370" s="15" t="s">
        <v>85</v>
      </c>
      <c r="G370" s="15">
        <v>5</v>
      </c>
      <c r="H370" s="105">
        <v>0</v>
      </c>
      <c r="I370" s="50">
        <f t="shared" si="20"/>
        <v>0</v>
      </c>
      <c r="J370" s="50">
        <f t="shared" si="21"/>
        <v>0</v>
      </c>
      <c r="K370" s="50">
        <f t="shared" si="22"/>
        <v>0</v>
      </c>
      <c r="L370" s="15"/>
      <c r="M370" s="15"/>
      <c r="N370" s="15"/>
      <c r="O370" s="15"/>
      <c r="P370" s="15"/>
      <c r="Q370" s="15"/>
      <c r="R370" s="15"/>
      <c r="S370" s="15"/>
    </row>
    <row r="371" spans="2:19" x14ac:dyDescent="0.3">
      <c r="B371" s="53">
        <v>2020</v>
      </c>
      <c r="C371" s="15" t="s">
        <v>408</v>
      </c>
      <c r="D371" s="15" t="s">
        <v>407</v>
      </c>
      <c r="E371" s="15">
        <v>2021</v>
      </c>
      <c r="F371" s="15" t="s">
        <v>77</v>
      </c>
      <c r="G371" s="15">
        <v>5</v>
      </c>
      <c r="H371" s="105">
        <v>0</v>
      </c>
      <c r="I371" s="50">
        <f t="shared" si="20"/>
        <v>0</v>
      </c>
      <c r="J371" s="50">
        <f t="shared" si="21"/>
        <v>0</v>
      </c>
      <c r="K371" s="50">
        <f t="shared" si="22"/>
        <v>0</v>
      </c>
      <c r="L371" s="15"/>
      <c r="M371" s="15"/>
      <c r="N371" s="15"/>
      <c r="O371" s="15"/>
      <c r="P371" s="15"/>
      <c r="Q371" s="15"/>
      <c r="R371" s="15"/>
      <c r="S371" s="15"/>
    </row>
    <row r="372" spans="2:19" x14ac:dyDescent="0.3">
      <c r="B372" s="53">
        <v>2020</v>
      </c>
      <c r="C372" s="15" t="s">
        <v>406</v>
      </c>
      <c r="D372" s="15" t="s">
        <v>88</v>
      </c>
      <c r="E372" s="15">
        <v>2017</v>
      </c>
      <c r="F372" s="15" t="s">
        <v>117</v>
      </c>
      <c r="G372" s="15">
        <v>5</v>
      </c>
      <c r="H372" s="105">
        <v>1175</v>
      </c>
      <c r="I372" s="50">
        <f t="shared" si="20"/>
        <v>0</v>
      </c>
      <c r="J372" s="50">
        <f t="shared" si="21"/>
        <v>0</v>
      </c>
      <c r="K372" s="50">
        <f t="shared" si="22"/>
        <v>1175</v>
      </c>
      <c r="L372" s="15"/>
      <c r="M372" s="15"/>
      <c r="N372" s="15"/>
      <c r="O372" s="15"/>
      <c r="P372" s="15"/>
      <c r="Q372" s="15"/>
      <c r="R372" s="15"/>
      <c r="S372" s="15"/>
    </row>
    <row r="373" spans="2:19" x14ac:dyDescent="0.3">
      <c r="B373" s="53">
        <v>2020</v>
      </c>
      <c r="C373" s="15" t="s">
        <v>405</v>
      </c>
      <c r="D373" s="15" t="s">
        <v>88</v>
      </c>
      <c r="E373" s="15">
        <v>2019</v>
      </c>
      <c r="F373" s="15" t="s">
        <v>77</v>
      </c>
      <c r="G373" s="15">
        <v>5</v>
      </c>
      <c r="H373" s="105">
        <v>1746</v>
      </c>
      <c r="I373" s="50">
        <f t="shared" si="20"/>
        <v>0</v>
      </c>
      <c r="J373" s="50">
        <f t="shared" si="21"/>
        <v>0</v>
      </c>
      <c r="K373" s="50">
        <f t="shared" si="22"/>
        <v>1746</v>
      </c>
      <c r="L373" s="15"/>
      <c r="M373" s="15"/>
      <c r="N373" s="15"/>
      <c r="O373" s="15"/>
      <c r="P373" s="15"/>
      <c r="Q373" s="15"/>
      <c r="R373" s="15"/>
      <c r="S373" s="15"/>
    </row>
    <row r="374" spans="2:19" x14ac:dyDescent="0.3">
      <c r="B374" s="53">
        <v>2020</v>
      </c>
      <c r="C374" s="15" t="s">
        <v>404</v>
      </c>
      <c r="D374" s="15" t="s">
        <v>88</v>
      </c>
      <c r="E374" s="15">
        <v>2020</v>
      </c>
      <c r="F374" s="15" t="s">
        <v>117</v>
      </c>
      <c r="G374" s="15">
        <v>4</v>
      </c>
      <c r="H374" s="105">
        <v>0</v>
      </c>
      <c r="I374" s="50">
        <f t="shared" si="20"/>
        <v>0</v>
      </c>
      <c r="J374" s="50">
        <f t="shared" si="21"/>
        <v>0</v>
      </c>
      <c r="K374" s="50">
        <f t="shared" si="22"/>
        <v>0</v>
      </c>
      <c r="L374" s="15"/>
      <c r="M374" s="15"/>
      <c r="N374" s="15"/>
      <c r="O374" s="15"/>
      <c r="P374" s="15"/>
      <c r="Q374" s="15"/>
      <c r="R374" s="15"/>
      <c r="S374" s="15"/>
    </row>
    <row r="375" spans="2:19" x14ac:dyDescent="0.3">
      <c r="B375" s="53">
        <v>2020</v>
      </c>
      <c r="C375" s="15" t="s">
        <v>403</v>
      </c>
      <c r="D375" s="15" t="s">
        <v>402</v>
      </c>
      <c r="E375" s="15">
        <v>2015</v>
      </c>
      <c r="F375" s="15" t="s">
        <v>117</v>
      </c>
      <c r="G375" s="15">
        <v>5</v>
      </c>
      <c r="H375" s="105">
        <v>784</v>
      </c>
      <c r="I375" s="50">
        <f t="shared" si="20"/>
        <v>0</v>
      </c>
      <c r="J375" s="50">
        <f t="shared" si="21"/>
        <v>0</v>
      </c>
      <c r="K375" s="50">
        <f t="shared" si="22"/>
        <v>784</v>
      </c>
      <c r="L375" s="15"/>
      <c r="M375" s="15"/>
      <c r="N375" s="15"/>
      <c r="O375" s="15"/>
      <c r="P375" s="15"/>
      <c r="Q375" s="15"/>
      <c r="R375" s="15"/>
      <c r="S375" s="15"/>
    </row>
    <row r="376" spans="2:19" x14ac:dyDescent="0.3">
      <c r="B376" s="53">
        <v>2020</v>
      </c>
      <c r="C376" s="15" t="s">
        <v>400</v>
      </c>
      <c r="D376" s="15" t="s">
        <v>401</v>
      </c>
      <c r="E376" s="15">
        <v>2015</v>
      </c>
      <c r="F376" s="15" t="s">
        <v>94</v>
      </c>
      <c r="G376" s="15">
        <v>5</v>
      </c>
      <c r="H376" s="105">
        <v>688</v>
      </c>
      <c r="I376" s="50">
        <f t="shared" si="20"/>
        <v>0</v>
      </c>
      <c r="J376" s="50">
        <f t="shared" si="21"/>
        <v>0</v>
      </c>
      <c r="K376" s="50">
        <f t="shared" si="22"/>
        <v>688</v>
      </c>
      <c r="L376" s="15"/>
      <c r="M376" s="15"/>
      <c r="N376" s="15"/>
      <c r="O376" s="15"/>
      <c r="P376" s="15"/>
      <c r="Q376" s="15"/>
      <c r="R376" s="15"/>
      <c r="S376" s="15"/>
    </row>
    <row r="377" spans="2:19" x14ac:dyDescent="0.3">
      <c r="B377" s="53">
        <v>2020</v>
      </c>
      <c r="C377" s="15" t="s">
        <v>400</v>
      </c>
      <c r="D377" s="15" t="s">
        <v>399</v>
      </c>
      <c r="E377" s="15">
        <v>2020</v>
      </c>
      <c r="F377" s="15" t="s">
        <v>117</v>
      </c>
      <c r="G377" s="15">
        <v>5</v>
      </c>
      <c r="H377" s="105">
        <v>0</v>
      </c>
      <c r="I377" s="50">
        <f t="shared" si="20"/>
        <v>0</v>
      </c>
      <c r="J377" s="50">
        <f t="shared" si="21"/>
        <v>0</v>
      </c>
      <c r="K377" s="50">
        <f t="shared" si="22"/>
        <v>0</v>
      </c>
      <c r="L377" s="15"/>
      <c r="M377" s="15"/>
      <c r="N377" s="15"/>
      <c r="O377" s="15"/>
      <c r="P377" s="15"/>
      <c r="Q377" s="15"/>
      <c r="R377" s="15"/>
      <c r="S377" s="15"/>
    </row>
    <row r="378" spans="2:19" x14ac:dyDescent="0.3">
      <c r="B378" s="53">
        <v>2020</v>
      </c>
      <c r="C378" s="15" t="s">
        <v>398</v>
      </c>
      <c r="D378" s="15" t="s">
        <v>88</v>
      </c>
      <c r="E378" s="15">
        <v>2014</v>
      </c>
      <c r="F378" s="15" t="s">
        <v>94</v>
      </c>
      <c r="G378" s="15">
        <v>4</v>
      </c>
      <c r="H378" s="105">
        <v>2170</v>
      </c>
      <c r="I378" s="50">
        <f t="shared" si="20"/>
        <v>0</v>
      </c>
      <c r="J378" s="50">
        <f t="shared" si="21"/>
        <v>2170</v>
      </c>
      <c r="K378" s="50">
        <f t="shared" si="22"/>
        <v>0</v>
      </c>
      <c r="L378" s="15"/>
      <c r="M378" s="15"/>
      <c r="N378" s="15"/>
      <c r="O378" s="15"/>
      <c r="P378" s="15"/>
      <c r="Q378" s="15"/>
      <c r="R378" s="15"/>
      <c r="S378" s="15"/>
    </row>
    <row r="379" spans="2:19" x14ac:dyDescent="0.3">
      <c r="B379" s="53">
        <v>2020</v>
      </c>
      <c r="C379" s="15" t="s">
        <v>398</v>
      </c>
      <c r="D379" s="15" t="s">
        <v>397</v>
      </c>
      <c r="E379" s="15">
        <v>2020</v>
      </c>
      <c r="F379" s="15" t="s">
        <v>94</v>
      </c>
      <c r="G379" s="15">
        <v>3</v>
      </c>
      <c r="H379" s="105">
        <v>0</v>
      </c>
      <c r="I379" s="50">
        <f t="shared" si="20"/>
        <v>0</v>
      </c>
      <c r="J379" s="50">
        <f t="shared" si="21"/>
        <v>0</v>
      </c>
      <c r="K379" s="50">
        <f t="shared" si="22"/>
        <v>0</v>
      </c>
      <c r="L379" s="15"/>
      <c r="M379" s="15"/>
      <c r="N379" s="15"/>
      <c r="O379" s="15"/>
      <c r="P379" s="15"/>
      <c r="Q379" s="15"/>
      <c r="R379" s="15"/>
      <c r="S379" s="15"/>
    </row>
    <row r="380" spans="2:19" x14ac:dyDescent="0.3">
      <c r="B380" s="53">
        <v>2020</v>
      </c>
      <c r="C380" s="15" t="s">
        <v>396</v>
      </c>
      <c r="D380" s="15" t="s">
        <v>395</v>
      </c>
      <c r="E380" s="15">
        <v>2015</v>
      </c>
      <c r="F380" s="15" t="s">
        <v>94</v>
      </c>
      <c r="G380" s="15">
        <v>4</v>
      </c>
      <c r="H380" s="105">
        <v>7750</v>
      </c>
      <c r="I380" s="50">
        <f t="shared" si="20"/>
        <v>0</v>
      </c>
      <c r="J380" s="50">
        <f t="shared" si="21"/>
        <v>7750</v>
      </c>
      <c r="K380" s="50">
        <f t="shared" si="22"/>
        <v>0</v>
      </c>
      <c r="L380" s="15"/>
      <c r="M380" s="15"/>
      <c r="N380" s="15"/>
      <c r="O380" s="15"/>
      <c r="P380" s="15"/>
      <c r="Q380" s="15"/>
      <c r="R380" s="15"/>
      <c r="S380" s="15"/>
    </row>
    <row r="381" spans="2:19" x14ac:dyDescent="0.3">
      <c r="B381" s="53">
        <v>2020</v>
      </c>
      <c r="C381" s="15" t="s">
        <v>394</v>
      </c>
      <c r="D381" s="15" t="s">
        <v>88</v>
      </c>
      <c r="E381" s="15">
        <v>2017</v>
      </c>
      <c r="F381" s="15" t="s">
        <v>117</v>
      </c>
      <c r="G381" s="15">
        <v>5</v>
      </c>
      <c r="H381" s="105">
        <v>4885</v>
      </c>
      <c r="I381" s="50">
        <f t="shared" si="20"/>
        <v>0</v>
      </c>
      <c r="J381" s="50">
        <f t="shared" si="21"/>
        <v>0</v>
      </c>
      <c r="K381" s="50">
        <f t="shared" si="22"/>
        <v>4885</v>
      </c>
      <c r="L381" s="15"/>
      <c r="M381" s="15"/>
      <c r="N381" s="15"/>
      <c r="O381" s="15"/>
      <c r="P381" s="15"/>
      <c r="Q381" s="15"/>
      <c r="R381" s="15"/>
      <c r="S381" s="15"/>
    </row>
    <row r="382" spans="2:19" x14ac:dyDescent="0.3">
      <c r="B382" s="53">
        <v>2020</v>
      </c>
      <c r="C382" s="15" t="s">
        <v>393</v>
      </c>
      <c r="D382" s="15" t="s">
        <v>88</v>
      </c>
      <c r="E382" s="15">
        <v>2016</v>
      </c>
      <c r="F382" s="15" t="s">
        <v>117</v>
      </c>
      <c r="G382" s="15">
        <v>5</v>
      </c>
      <c r="H382" s="105">
        <v>3113</v>
      </c>
      <c r="I382" s="50">
        <f t="shared" si="20"/>
        <v>0</v>
      </c>
      <c r="J382" s="50">
        <f t="shared" si="21"/>
        <v>0</v>
      </c>
      <c r="K382" s="50">
        <f t="shared" si="22"/>
        <v>3113</v>
      </c>
      <c r="L382" s="15"/>
      <c r="M382" s="15"/>
      <c r="N382" s="15"/>
      <c r="O382" s="15"/>
      <c r="P382" s="15"/>
      <c r="Q382" s="15"/>
      <c r="R382" s="15"/>
      <c r="S382" s="15"/>
    </row>
    <row r="383" spans="2:19" x14ac:dyDescent="0.3">
      <c r="B383" s="53">
        <v>2020</v>
      </c>
      <c r="C383" s="15" t="s">
        <v>392</v>
      </c>
      <c r="D383" s="15" t="s">
        <v>391</v>
      </c>
      <c r="E383" s="15">
        <v>2017</v>
      </c>
      <c r="F383" s="15" t="s">
        <v>82</v>
      </c>
      <c r="G383" s="15">
        <v>5</v>
      </c>
      <c r="H383" s="105">
        <v>14106</v>
      </c>
      <c r="I383" s="50">
        <f t="shared" si="20"/>
        <v>0</v>
      </c>
      <c r="J383" s="50">
        <f t="shared" si="21"/>
        <v>0</v>
      </c>
      <c r="K383" s="50">
        <f t="shared" si="22"/>
        <v>14106</v>
      </c>
      <c r="L383" s="15"/>
      <c r="M383" s="15"/>
      <c r="N383" s="15"/>
      <c r="O383" s="15"/>
      <c r="P383" s="15"/>
      <c r="Q383" s="15"/>
      <c r="R383" s="15"/>
      <c r="S383" s="15"/>
    </row>
    <row r="384" spans="2:19" x14ac:dyDescent="0.3">
      <c r="B384" s="53">
        <v>2020</v>
      </c>
      <c r="C384" s="15" t="s">
        <v>390</v>
      </c>
      <c r="D384" s="15" t="s">
        <v>389</v>
      </c>
      <c r="E384" s="15">
        <v>2018</v>
      </c>
      <c r="F384" s="15" t="s">
        <v>77</v>
      </c>
      <c r="G384" s="15">
        <v>5</v>
      </c>
      <c r="H384" s="105">
        <v>0</v>
      </c>
      <c r="I384" s="50">
        <f t="shared" si="20"/>
        <v>0</v>
      </c>
      <c r="J384" s="50">
        <f t="shared" si="21"/>
        <v>0</v>
      </c>
      <c r="K384" s="50">
        <f t="shared" si="22"/>
        <v>0</v>
      </c>
      <c r="L384" s="15"/>
      <c r="M384" s="15"/>
      <c r="N384" s="15"/>
      <c r="O384" s="15"/>
      <c r="P384" s="15"/>
      <c r="Q384" s="15"/>
      <c r="R384" s="15"/>
      <c r="S384" s="15"/>
    </row>
    <row r="385" spans="2:19" x14ac:dyDescent="0.3">
      <c r="B385" s="53">
        <v>2020</v>
      </c>
      <c r="C385" s="15" t="s">
        <v>388</v>
      </c>
      <c r="D385" s="15" t="s">
        <v>387</v>
      </c>
      <c r="E385" s="15">
        <v>2018</v>
      </c>
      <c r="F385" s="15" t="s">
        <v>77</v>
      </c>
      <c r="G385" s="15">
        <v>5</v>
      </c>
      <c r="H385" s="105">
        <v>614</v>
      </c>
      <c r="I385" s="50">
        <f t="shared" si="20"/>
        <v>0</v>
      </c>
      <c r="J385" s="50">
        <f t="shared" si="21"/>
        <v>0</v>
      </c>
      <c r="K385" s="50">
        <f t="shared" si="22"/>
        <v>614</v>
      </c>
      <c r="L385" s="15"/>
      <c r="M385" s="15"/>
      <c r="N385" s="15"/>
      <c r="O385" s="15"/>
      <c r="P385" s="15"/>
      <c r="Q385" s="15"/>
      <c r="R385" s="15"/>
      <c r="S385" s="15"/>
    </row>
    <row r="386" spans="2:19" x14ac:dyDescent="0.3">
      <c r="B386" s="53">
        <v>2020</v>
      </c>
      <c r="C386" s="15" t="s">
        <v>386</v>
      </c>
      <c r="D386" s="15" t="s">
        <v>385</v>
      </c>
      <c r="E386" s="15">
        <v>2015</v>
      </c>
      <c r="F386" s="15" t="s">
        <v>82</v>
      </c>
      <c r="G386" s="15">
        <v>5</v>
      </c>
      <c r="H386" s="105">
        <v>12893</v>
      </c>
      <c r="I386" s="50">
        <f t="shared" si="20"/>
        <v>0</v>
      </c>
      <c r="J386" s="50">
        <f t="shared" si="21"/>
        <v>0</v>
      </c>
      <c r="K386" s="50">
        <f t="shared" si="22"/>
        <v>12893</v>
      </c>
      <c r="L386" s="15"/>
      <c r="M386" s="15"/>
      <c r="N386" s="15"/>
      <c r="O386" s="15"/>
      <c r="P386" s="15"/>
      <c r="Q386" s="15"/>
      <c r="R386" s="15"/>
      <c r="S386" s="15"/>
    </row>
    <row r="387" spans="2:19" x14ac:dyDescent="0.3">
      <c r="B387" s="53">
        <v>2020</v>
      </c>
      <c r="C387" s="15" t="s">
        <v>384</v>
      </c>
      <c r="D387" s="15" t="s">
        <v>383</v>
      </c>
      <c r="E387" s="15">
        <v>2015</v>
      </c>
      <c r="F387" s="15" t="s">
        <v>117</v>
      </c>
      <c r="G387" s="15">
        <v>5</v>
      </c>
      <c r="H387" s="105">
        <v>120</v>
      </c>
      <c r="I387" s="50">
        <f t="shared" si="20"/>
        <v>0</v>
      </c>
      <c r="J387" s="50">
        <f t="shared" si="21"/>
        <v>0</v>
      </c>
      <c r="K387" s="50">
        <f t="shared" si="22"/>
        <v>120</v>
      </c>
      <c r="L387" s="15"/>
      <c r="M387" s="15"/>
      <c r="N387" s="15"/>
      <c r="O387" s="15"/>
      <c r="P387" s="15"/>
      <c r="Q387" s="15"/>
      <c r="R387" s="15"/>
      <c r="S387" s="15"/>
    </row>
    <row r="388" spans="2:19" x14ac:dyDescent="0.3">
      <c r="B388" s="53">
        <v>2020</v>
      </c>
      <c r="C388" s="15" t="s">
        <v>382</v>
      </c>
      <c r="D388" s="15" t="s">
        <v>88</v>
      </c>
      <c r="E388" s="15">
        <v>2013</v>
      </c>
      <c r="F388" s="15" t="s">
        <v>85</v>
      </c>
      <c r="G388" s="15">
        <v>5</v>
      </c>
      <c r="H388" s="105">
        <v>37</v>
      </c>
      <c r="I388" s="50">
        <f t="shared" si="20"/>
        <v>0</v>
      </c>
      <c r="J388" s="50">
        <f t="shared" si="21"/>
        <v>0</v>
      </c>
      <c r="K388" s="50">
        <f t="shared" si="22"/>
        <v>37</v>
      </c>
      <c r="L388" s="15"/>
      <c r="M388" s="15"/>
      <c r="N388" s="15"/>
      <c r="O388" s="15"/>
      <c r="P388" s="15"/>
      <c r="Q388" s="15"/>
      <c r="R388" s="15"/>
      <c r="S388" s="15"/>
    </row>
    <row r="389" spans="2:19" x14ac:dyDescent="0.3">
      <c r="B389" s="53">
        <v>2020</v>
      </c>
      <c r="C389" s="15" t="s">
        <v>381</v>
      </c>
      <c r="D389" s="15" t="s">
        <v>380</v>
      </c>
      <c r="E389" s="15">
        <v>2020</v>
      </c>
      <c r="F389" s="15" t="s">
        <v>137</v>
      </c>
      <c r="G389" s="15">
        <v>5</v>
      </c>
      <c r="H389" s="105">
        <v>2</v>
      </c>
      <c r="I389" s="50">
        <f t="shared" si="20"/>
        <v>0</v>
      </c>
      <c r="J389" s="50">
        <f t="shared" si="21"/>
        <v>0</v>
      </c>
      <c r="K389" s="50">
        <f t="shared" si="22"/>
        <v>2</v>
      </c>
      <c r="L389" s="15"/>
      <c r="M389" s="15"/>
      <c r="N389" s="15"/>
      <c r="O389" s="15"/>
      <c r="P389" s="15"/>
      <c r="Q389" s="15"/>
      <c r="R389" s="15"/>
      <c r="S389" s="15"/>
    </row>
    <row r="390" spans="2:19" x14ac:dyDescent="0.3">
      <c r="B390" s="53">
        <v>2020</v>
      </c>
      <c r="C390" s="15" t="s">
        <v>379</v>
      </c>
      <c r="D390" s="15" t="s">
        <v>88</v>
      </c>
      <c r="E390" s="15">
        <v>2017</v>
      </c>
      <c r="F390" s="15" t="s">
        <v>82</v>
      </c>
      <c r="G390" s="15">
        <v>5</v>
      </c>
      <c r="H390" s="105">
        <v>364</v>
      </c>
      <c r="I390" s="50">
        <f t="shared" si="20"/>
        <v>0</v>
      </c>
      <c r="J390" s="50">
        <f t="shared" si="21"/>
        <v>0</v>
      </c>
      <c r="K390" s="50">
        <f t="shared" si="22"/>
        <v>364</v>
      </c>
      <c r="L390" s="15"/>
      <c r="M390" s="15"/>
      <c r="N390" s="15"/>
      <c r="O390" s="15"/>
      <c r="P390" s="15"/>
      <c r="Q390" s="15"/>
      <c r="R390" s="15"/>
      <c r="S390" s="15"/>
    </row>
    <row r="391" spans="2:19" x14ac:dyDescent="0.3">
      <c r="B391" s="53">
        <v>2020</v>
      </c>
      <c r="C391" s="15" t="s">
        <v>378</v>
      </c>
      <c r="D391" s="15" t="s">
        <v>377</v>
      </c>
      <c r="E391" s="15">
        <v>2017</v>
      </c>
      <c r="F391" s="15" t="s">
        <v>82</v>
      </c>
      <c r="G391" s="15">
        <v>5</v>
      </c>
      <c r="H391" s="105">
        <v>105</v>
      </c>
      <c r="I391" s="50">
        <f t="shared" si="20"/>
        <v>0</v>
      </c>
      <c r="J391" s="50">
        <f t="shared" si="21"/>
        <v>0</v>
      </c>
      <c r="K391" s="50">
        <f t="shared" si="22"/>
        <v>105</v>
      </c>
      <c r="L391" s="15"/>
      <c r="M391" s="15"/>
      <c r="N391" s="15"/>
      <c r="O391" s="15"/>
      <c r="P391" s="15"/>
      <c r="Q391" s="15"/>
      <c r="R391" s="15"/>
      <c r="S391" s="15"/>
    </row>
    <row r="392" spans="2:19" x14ac:dyDescent="0.3">
      <c r="B392" s="53">
        <v>2020</v>
      </c>
      <c r="C392" s="15" t="s">
        <v>376</v>
      </c>
      <c r="D392" s="15" t="s">
        <v>375</v>
      </c>
      <c r="E392" s="15">
        <v>2018</v>
      </c>
      <c r="F392" s="15" t="s">
        <v>85</v>
      </c>
      <c r="G392" s="15">
        <v>5</v>
      </c>
      <c r="H392" s="105">
        <v>131</v>
      </c>
      <c r="I392" s="50">
        <f t="shared" si="20"/>
        <v>0</v>
      </c>
      <c r="J392" s="50">
        <f t="shared" si="21"/>
        <v>0</v>
      </c>
      <c r="K392" s="50">
        <f t="shared" si="22"/>
        <v>131</v>
      </c>
      <c r="L392" s="15"/>
      <c r="M392" s="15"/>
      <c r="N392" s="15"/>
      <c r="O392" s="15"/>
      <c r="P392" s="15"/>
      <c r="Q392" s="15"/>
      <c r="R392" s="15"/>
      <c r="S392" s="15"/>
    </row>
    <row r="393" spans="2:19" x14ac:dyDescent="0.3">
      <c r="B393" s="53">
        <v>2020</v>
      </c>
      <c r="C393" s="15" t="s">
        <v>374</v>
      </c>
      <c r="D393" s="15" t="s">
        <v>373</v>
      </c>
      <c r="E393" s="15">
        <v>2015</v>
      </c>
      <c r="F393" s="15" t="s">
        <v>90</v>
      </c>
      <c r="G393" s="15">
        <v>5</v>
      </c>
      <c r="H393" s="105">
        <v>166</v>
      </c>
      <c r="I393" s="50">
        <f t="shared" si="20"/>
        <v>0</v>
      </c>
      <c r="J393" s="50">
        <f t="shared" si="21"/>
        <v>0</v>
      </c>
      <c r="K393" s="50">
        <f t="shared" si="22"/>
        <v>166</v>
      </c>
      <c r="L393" s="15"/>
      <c r="M393" s="15"/>
      <c r="N393" s="15"/>
      <c r="O393" s="15"/>
      <c r="P393" s="15"/>
      <c r="Q393" s="15"/>
      <c r="R393" s="15"/>
      <c r="S393" s="15"/>
    </row>
    <row r="394" spans="2:19" x14ac:dyDescent="0.3">
      <c r="B394" s="53">
        <v>2020</v>
      </c>
      <c r="C394" s="15" t="s">
        <v>372</v>
      </c>
      <c r="D394" s="15" t="s">
        <v>88</v>
      </c>
      <c r="E394" s="15">
        <v>2015</v>
      </c>
      <c r="F394" s="15" t="s">
        <v>85</v>
      </c>
      <c r="G394" s="15">
        <v>5</v>
      </c>
      <c r="H394" s="105">
        <v>219</v>
      </c>
      <c r="I394" s="50">
        <f t="shared" si="20"/>
        <v>0</v>
      </c>
      <c r="J394" s="50">
        <f t="shared" si="21"/>
        <v>0</v>
      </c>
      <c r="K394" s="50">
        <f t="shared" si="22"/>
        <v>219</v>
      </c>
      <c r="L394" s="15"/>
      <c r="M394" s="15"/>
      <c r="N394" s="15"/>
      <c r="O394" s="15"/>
      <c r="P394" s="15"/>
      <c r="Q394" s="15"/>
      <c r="R394" s="15"/>
      <c r="S394" s="15"/>
    </row>
    <row r="395" spans="2:19" x14ac:dyDescent="0.3">
      <c r="B395" s="53">
        <v>2020</v>
      </c>
      <c r="C395" s="15" t="s">
        <v>371</v>
      </c>
      <c r="D395" s="15" t="s">
        <v>88</v>
      </c>
      <c r="E395" s="15">
        <v>2013</v>
      </c>
      <c r="F395" s="15" t="s">
        <v>82</v>
      </c>
      <c r="G395" s="15">
        <v>5</v>
      </c>
      <c r="H395" s="105">
        <v>140</v>
      </c>
      <c r="I395" s="50">
        <f t="shared" si="20"/>
        <v>0</v>
      </c>
      <c r="J395" s="50">
        <f t="shared" si="21"/>
        <v>0</v>
      </c>
      <c r="K395" s="50">
        <f t="shared" si="22"/>
        <v>140</v>
      </c>
      <c r="L395" s="15"/>
      <c r="M395" s="15"/>
      <c r="N395" s="15"/>
      <c r="O395" s="15"/>
      <c r="P395" s="15"/>
      <c r="Q395" s="15"/>
      <c r="R395" s="15"/>
      <c r="S395" s="15"/>
    </row>
    <row r="396" spans="2:19" x14ac:dyDescent="0.3">
      <c r="B396" s="53">
        <v>2020</v>
      </c>
      <c r="C396" s="15" t="s">
        <v>371</v>
      </c>
      <c r="D396" s="15" t="s">
        <v>370</v>
      </c>
      <c r="E396" s="15">
        <v>2019</v>
      </c>
      <c r="F396" s="15" t="s">
        <v>82</v>
      </c>
      <c r="G396" s="15">
        <v>4</v>
      </c>
      <c r="H396" s="105">
        <v>140</v>
      </c>
      <c r="I396" s="50">
        <f t="shared" si="20"/>
        <v>0</v>
      </c>
      <c r="J396" s="50">
        <f t="shared" si="21"/>
        <v>140</v>
      </c>
      <c r="K396" s="50">
        <f t="shared" si="22"/>
        <v>0</v>
      </c>
      <c r="L396" s="15"/>
      <c r="M396" s="15"/>
      <c r="N396" s="15"/>
      <c r="O396" s="15"/>
      <c r="P396" s="15"/>
      <c r="Q396" s="15"/>
      <c r="R396" s="15"/>
      <c r="S396" s="15"/>
    </row>
    <row r="397" spans="2:19" x14ac:dyDescent="0.3">
      <c r="B397" s="53">
        <v>2020</v>
      </c>
      <c r="C397" s="15" t="s">
        <v>369</v>
      </c>
      <c r="D397" s="15" t="s">
        <v>368</v>
      </c>
      <c r="E397" s="15">
        <v>2017</v>
      </c>
      <c r="F397" s="15" t="s">
        <v>82</v>
      </c>
      <c r="G397" s="15">
        <v>5</v>
      </c>
      <c r="H397" s="105">
        <v>3386</v>
      </c>
      <c r="I397" s="50">
        <f t="shared" si="20"/>
        <v>0</v>
      </c>
      <c r="J397" s="50">
        <f t="shared" si="21"/>
        <v>0</v>
      </c>
      <c r="K397" s="50">
        <f t="shared" si="22"/>
        <v>3386</v>
      </c>
      <c r="L397" s="15"/>
      <c r="M397" s="15"/>
      <c r="N397" s="15"/>
      <c r="O397" s="15"/>
      <c r="P397" s="15"/>
      <c r="Q397" s="15"/>
      <c r="R397" s="15"/>
      <c r="S397" s="15"/>
    </row>
    <row r="398" spans="2:19" x14ac:dyDescent="0.3">
      <c r="B398" s="53">
        <v>2020</v>
      </c>
      <c r="C398" s="15" t="s">
        <v>367</v>
      </c>
      <c r="D398" s="15" t="s">
        <v>88</v>
      </c>
      <c r="E398" s="15">
        <v>2014</v>
      </c>
      <c r="F398" s="15" t="s">
        <v>82</v>
      </c>
      <c r="G398" s="15">
        <v>5</v>
      </c>
      <c r="H398" s="105">
        <v>5542</v>
      </c>
      <c r="I398" s="50">
        <f t="shared" si="20"/>
        <v>0</v>
      </c>
      <c r="J398" s="50">
        <f t="shared" si="21"/>
        <v>0</v>
      </c>
      <c r="K398" s="50">
        <f t="shared" si="22"/>
        <v>5542</v>
      </c>
      <c r="L398" s="15"/>
      <c r="M398" s="15"/>
      <c r="N398" s="15"/>
      <c r="O398" s="15"/>
      <c r="P398" s="15"/>
      <c r="Q398" s="15"/>
      <c r="R398" s="15"/>
      <c r="S398" s="15"/>
    </row>
    <row r="399" spans="2:19" x14ac:dyDescent="0.3">
      <c r="B399" s="53">
        <v>2020</v>
      </c>
      <c r="C399" s="15" t="s">
        <v>367</v>
      </c>
      <c r="D399" s="15" t="s">
        <v>366</v>
      </c>
      <c r="E399" s="15">
        <v>2019</v>
      </c>
      <c r="F399" s="15" t="s">
        <v>82</v>
      </c>
      <c r="G399" s="15">
        <v>3</v>
      </c>
      <c r="H399" s="105">
        <v>0</v>
      </c>
      <c r="I399" s="50">
        <f t="shared" si="20"/>
        <v>0</v>
      </c>
      <c r="J399" s="50">
        <f t="shared" si="21"/>
        <v>0</v>
      </c>
      <c r="K399" s="50">
        <f t="shared" si="22"/>
        <v>0</v>
      </c>
      <c r="L399" s="15"/>
      <c r="M399" s="15"/>
      <c r="N399" s="15"/>
      <c r="O399" s="15"/>
      <c r="P399" s="15"/>
      <c r="Q399" s="15"/>
      <c r="R399" s="15"/>
      <c r="S399" s="15"/>
    </row>
    <row r="400" spans="2:19" x14ac:dyDescent="0.3">
      <c r="B400" s="53">
        <v>2020</v>
      </c>
      <c r="C400" s="15" t="s">
        <v>365</v>
      </c>
      <c r="D400" s="15" t="s">
        <v>364</v>
      </c>
      <c r="E400" s="15">
        <v>2018</v>
      </c>
      <c r="F400" s="15" t="s">
        <v>77</v>
      </c>
      <c r="G400" s="15">
        <v>1</v>
      </c>
      <c r="H400" s="105">
        <v>10</v>
      </c>
      <c r="I400" s="50">
        <f t="shared" si="20"/>
        <v>10</v>
      </c>
      <c r="J400" s="50">
        <f t="shared" si="21"/>
        <v>0</v>
      </c>
      <c r="K400" s="50">
        <f t="shared" si="22"/>
        <v>0</v>
      </c>
      <c r="L400" s="15"/>
      <c r="M400" s="15"/>
      <c r="N400" s="15"/>
      <c r="O400" s="15"/>
      <c r="P400" s="15"/>
      <c r="Q400" s="15"/>
      <c r="R400" s="15"/>
      <c r="S400" s="15"/>
    </row>
    <row r="401" spans="2:19" x14ac:dyDescent="0.3">
      <c r="B401" s="53">
        <v>2020</v>
      </c>
      <c r="C401" s="15" t="s">
        <v>363</v>
      </c>
      <c r="D401" s="15" t="s">
        <v>88</v>
      </c>
      <c r="E401" s="15">
        <v>2013</v>
      </c>
      <c r="F401" s="15" t="s">
        <v>101</v>
      </c>
      <c r="G401" s="15">
        <v>5</v>
      </c>
      <c r="H401" s="105">
        <v>20</v>
      </c>
      <c r="I401" s="50">
        <f t="shared" si="20"/>
        <v>0</v>
      </c>
      <c r="J401" s="50">
        <f t="shared" si="21"/>
        <v>0</v>
      </c>
      <c r="K401" s="50">
        <f t="shared" si="22"/>
        <v>20</v>
      </c>
      <c r="L401" s="15"/>
      <c r="M401" s="15"/>
      <c r="N401" s="15"/>
      <c r="O401" s="15"/>
      <c r="P401" s="15"/>
      <c r="Q401" s="15"/>
      <c r="R401" s="15"/>
      <c r="S401" s="15"/>
    </row>
    <row r="402" spans="2:19" x14ac:dyDescent="0.3">
      <c r="B402" s="53">
        <v>2020</v>
      </c>
      <c r="C402" s="15" t="s">
        <v>362</v>
      </c>
      <c r="D402" s="15" t="s">
        <v>361</v>
      </c>
      <c r="E402" s="15">
        <v>2019</v>
      </c>
      <c r="F402" s="15" t="s">
        <v>117</v>
      </c>
      <c r="G402" s="15">
        <v>5</v>
      </c>
      <c r="H402" s="105">
        <v>14876</v>
      </c>
      <c r="I402" s="50">
        <f t="shared" si="20"/>
        <v>0</v>
      </c>
      <c r="J402" s="50">
        <f t="shared" si="21"/>
        <v>0</v>
      </c>
      <c r="K402" s="50">
        <f t="shared" si="22"/>
        <v>14876</v>
      </c>
      <c r="L402" s="15"/>
      <c r="M402" s="15"/>
      <c r="N402" s="15"/>
      <c r="O402" s="15"/>
      <c r="P402" s="15"/>
      <c r="Q402" s="15"/>
      <c r="R402" s="15"/>
      <c r="S402" s="15"/>
    </row>
    <row r="403" spans="2:19" x14ac:dyDescent="0.3">
      <c r="B403" s="53">
        <v>2020</v>
      </c>
      <c r="C403" s="15" t="s">
        <v>360</v>
      </c>
      <c r="D403" s="15" t="s">
        <v>359</v>
      </c>
      <c r="E403" s="15">
        <v>2016</v>
      </c>
      <c r="F403" s="15" t="s">
        <v>117</v>
      </c>
      <c r="G403" s="15">
        <v>5</v>
      </c>
      <c r="H403" s="105">
        <v>7215</v>
      </c>
      <c r="I403" s="50">
        <f t="shared" si="20"/>
        <v>0</v>
      </c>
      <c r="J403" s="50">
        <f t="shared" si="21"/>
        <v>0</v>
      </c>
      <c r="K403" s="50">
        <f t="shared" si="22"/>
        <v>7215</v>
      </c>
      <c r="L403" s="15"/>
      <c r="M403" s="15"/>
      <c r="N403" s="15"/>
      <c r="O403" s="15"/>
      <c r="P403" s="15"/>
      <c r="Q403" s="15"/>
      <c r="R403" s="15"/>
      <c r="S403" s="15"/>
    </row>
    <row r="404" spans="2:19" x14ac:dyDescent="0.3">
      <c r="B404" s="53">
        <v>2020</v>
      </c>
      <c r="C404" s="15" t="s">
        <v>358</v>
      </c>
      <c r="D404" s="15" t="s">
        <v>357</v>
      </c>
      <c r="E404" s="15">
        <v>2015</v>
      </c>
      <c r="F404" s="15" t="s">
        <v>90</v>
      </c>
      <c r="G404" s="15">
        <v>5</v>
      </c>
      <c r="H404" s="105">
        <v>62</v>
      </c>
      <c r="I404" s="50">
        <f t="shared" si="20"/>
        <v>0</v>
      </c>
      <c r="J404" s="50">
        <f t="shared" si="21"/>
        <v>0</v>
      </c>
      <c r="K404" s="50">
        <f t="shared" si="22"/>
        <v>62</v>
      </c>
      <c r="L404" s="15"/>
      <c r="M404" s="15"/>
      <c r="N404" s="15"/>
      <c r="O404" s="15"/>
      <c r="P404" s="15"/>
      <c r="Q404" s="15"/>
      <c r="R404" s="15"/>
      <c r="S404" s="15"/>
    </row>
    <row r="405" spans="2:19" x14ac:dyDescent="0.3">
      <c r="B405" s="53">
        <v>2020</v>
      </c>
      <c r="C405" s="15" t="s">
        <v>356</v>
      </c>
      <c r="D405" s="15" t="s">
        <v>88</v>
      </c>
      <c r="E405" s="15">
        <v>2017</v>
      </c>
      <c r="F405" s="15" t="s">
        <v>94</v>
      </c>
      <c r="G405" s="15">
        <v>4</v>
      </c>
      <c r="H405" s="105">
        <v>2783</v>
      </c>
      <c r="I405" s="50">
        <f t="shared" si="20"/>
        <v>0</v>
      </c>
      <c r="J405" s="50">
        <f t="shared" si="21"/>
        <v>2783</v>
      </c>
      <c r="K405" s="50">
        <f t="shared" si="22"/>
        <v>0</v>
      </c>
      <c r="L405" s="15"/>
      <c r="M405" s="15"/>
      <c r="N405" s="15"/>
      <c r="O405" s="15"/>
      <c r="P405" s="15"/>
      <c r="Q405" s="15"/>
      <c r="R405" s="15"/>
      <c r="S405" s="15"/>
    </row>
    <row r="406" spans="2:19" x14ac:dyDescent="0.3">
      <c r="B406" s="53">
        <v>2020</v>
      </c>
      <c r="C406" s="15" t="s">
        <v>355</v>
      </c>
      <c r="D406" s="15" t="s">
        <v>354</v>
      </c>
      <c r="E406" s="15">
        <v>2017</v>
      </c>
      <c r="F406" s="15" t="s">
        <v>117</v>
      </c>
      <c r="G406" s="15">
        <v>5</v>
      </c>
      <c r="H406" s="105">
        <v>3688</v>
      </c>
      <c r="I406" s="50">
        <f t="shared" si="20"/>
        <v>0</v>
      </c>
      <c r="J406" s="50">
        <f t="shared" si="21"/>
        <v>0</v>
      </c>
      <c r="K406" s="50">
        <f t="shared" si="22"/>
        <v>3688</v>
      </c>
      <c r="L406" s="15"/>
      <c r="M406" s="15"/>
      <c r="N406" s="15"/>
      <c r="O406" s="15"/>
      <c r="P406" s="15"/>
      <c r="Q406" s="15"/>
      <c r="R406" s="15"/>
      <c r="S406" s="15"/>
    </row>
    <row r="407" spans="2:19" x14ac:dyDescent="0.3">
      <c r="B407" s="53">
        <v>2020</v>
      </c>
      <c r="C407" s="15" t="s">
        <v>352</v>
      </c>
      <c r="D407" s="15" t="s">
        <v>353</v>
      </c>
      <c r="E407" s="15">
        <v>2014</v>
      </c>
      <c r="F407" s="15" t="s">
        <v>77</v>
      </c>
      <c r="G407" s="15">
        <v>5</v>
      </c>
      <c r="H407" s="105">
        <v>389</v>
      </c>
      <c r="I407" s="50">
        <f t="shared" si="20"/>
        <v>0</v>
      </c>
      <c r="J407" s="50">
        <f t="shared" si="21"/>
        <v>0</v>
      </c>
      <c r="K407" s="50">
        <f t="shared" si="22"/>
        <v>389</v>
      </c>
      <c r="L407" s="15"/>
      <c r="M407" s="15"/>
      <c r="N407" s="15"/>
      <c r="O407" s="15"/>
      <c r="P407" s="15"/>
      <c r="Q407" s="15"/>
      <c r="R407" s="15"/>
      <c r="S407" s="15"/>
    </row>
    <row r="408" spans="2:19" x14ac:dyDescent="0.3">
      <c r="B408" s="53">
        <v>2020</v>
      </c>
      <c r="C408" s="15" t="s">
        <v>352</v>
      </c>
      <c r="D408" s="15" t="s">
        <v>351</v>
      </c>
      <c r="E408" s="15">
        <v>2020</v>
      </c>
      <c r="F408" s="15" t="s">
        <v>77</v>
      </c>
      <c r="G408" s="15">
        <v>5</v>
      </c>
      <c r="H408" s="105">
        <v>0</v>
      </c>
      <c r="I408" s="50">
        <f t="shared" si="20"/>
        <v>0</v>
      </c>
      <c r="J408" s="50">
        <f t="shared" si="21"/>
        <v>0</v>
      </c>
      <c r="K408" s="50">
        <f t="shared" si="22"/>
        <v>0</v>
      </c>
      <c r="L408" s="15"/>
      <c r="M408" s="15"/>
      <c r="N408" s="15"/>
      <c r="O408" s="15"/>
      <c r="P408" s="15"/>
      <c r="Q408" s="15"/>
      <c r="R408" s="15"/>
      <c r="S408" s="15"/>
    </row>
    <row r="409" spans="2:19" x14ac:dyDescent="0.3">
      <c r="B409" s="53">
        <v>2020</v>
      </c>
      <c r="C409" s="15" t="s">
        <v>350</v>
      </c>
      <c r="D409" s="15" t="s">
        <v>349</v>
      </c>
      <c r="E409" s="15">
        <v>2014</v>
      </c>
      <c r="F409" s="15" t="s">
        <v>101</v>
      </c>
      <c r="G409" s="15">
        <v>4</v>
      </c>
      <c r="H409" s="105">
        <v>176</v>
      </c>
      <c r="I409" s="50">
        <f t="shared" si="20"/>
        <v>0</v>
      </c>
      <c r="J409" s="50">
        <f t="shared" si="21"/>
        <v>176</v>
      </c>
      <c r="K409" s="50">
        <f t="shared" si="22"/>
        <v>0</v>
      </c>
      <c r="L409" s="15"/>
      <c r="M409" s="15"/>
      <c r="N409" s="15"/>
      <c r="O409" s="15"/>
      <c r="P409" s="15"/>
      <c r="Q409" s="15"/>
      <c r="R409" s="15"/>
      <c r="S409" s="15"/>
    </row>
    <row r="410" spans="2:19" x14ac:dyDescent="0.3">
      <c r="B410" s="53">
        <v>2020</v>
      </c>
      <c r="C410" s="15" t="s">
        <v>348</v>
      </c>
      <c r="D410" s="15" t="s">
        <v>88</v>
      </c>
      <c r="E410" s="15">
        <v>2014</v>
      </c>
      <c r="F410" s="15" t="s">
        <v>101</v>
      </c>
      <c r="G410" s="15">
        <v>4</v>
      </c>
      <c r="H410" s="105">
        <v>0</v>
      </c>
      <c r="I410" s="50">
        <f t="shared" si="20"/>
        <v>0</v>
      </c>
      <c r="J410" s="50">
        <f t="shared" si="21"/>
        <v>0</v>
      </c>
      <c r="K410" s="50">
        <f t="shared" si="22"/>
        <v>0</v>
      </c>
      <c r="L410" s="15"/>
      <c r="M410" s="15"/>
      <c r="N410" s="15"/>
      <c r="O410" s="15"/>
      <c r="P410" s="15"/>
      <c r="Q410" s="15"/>
      <c r="R410" s="15"/>
      <c r="S410" s="15"/>
    </row>
    <row r="411" spans="2:19" x14ac:dyDescent="0.3">
      <c r="B411" s="53">
        <v>2020</v>
      </c>
      <c r="C411" s="15" t="s">
        <v>347</v>
      </c>
      <c r="D411" s="15" t="s">
        <v>346</v>
      </c>
      <c r="E411" s="15">
        <v>2015</v>
      </c>
      <c r="F411" s="15" t="s">
        <v>82</v>
      </c>
      <c r="G411" s="15">
        <v>5</v>
      </c>
      <c r="H411" s="105">
        <v>9851</v>
      </c>
      <c r="I411" s="50">
        <f t="shared" si="20"/>
        <v>0</v>
      </c>
      <c r="J411" s="50">
        <f t="shared" si="21"/>
        <v>0</v>
      </c>
      <c r="K411" s="50">
        <f t="shared" si="22"/>
        <v>9851</v>
      </c>
      <c r="L411" s="15"/>
      <c r="M411" s="15"/>
      <c r="N411" s="15"/>
      <c r="O411" s="15"/>
      <c r="P411" s="15"/>
      <c r="Q411" s="15"/>
      <c r="R411" s="15"/>
      <c r="S411" s="15"/>
    </row>
    <row r="412" spans="2:19" x14ac:dyDescent="0.3">
      <c r="B412" s="53">
        <v>2020</v>
      </c>
      <c r="C412" s="15" t="s">
        <v>345</v>
      </c>
      <c r="D412" s="15" t="s">
        <v>344</v>
      </c>
      <c r="E412" s="15">
        <v>2017</v>
      </c>
      <c r="F412" s="15" t="s">
        <v>85</v>
      </c>
      <c r="G412" s="15">
        <v>5</v>
      </c>
      <c r="H412" s="105">
        <v>78</v>
      </c>
      <c r="I412" s="50">
        <f t="shared" si="20"/>
        <v>0</v>
      </c>
      <c r="J412" s="50">
        <f t="shared" si="21"/>
        <v>0</v>
      </c>
      <c r="K412" s="50">
        <f t="shared" si="22"/>
        <v>78</v>
      </c>
      <c r="L412" s="15"/>
      <c r="M412" s="15"/>
      <c r="N412" s="15"/>
      <c r="O412" s="15"/>
      <c r="P412" s="15"/>
      <c r="Q412" s="15"/>
      <c r="R412" s="15"/>
      <c r="S412" s="15"/>
    </row>
    <row r="413" spans="2:19" x14ac:dyDescent="0.3">
      <c r="B413" s="53">
        <v>2020</v>
      </c>
      <c r="C413" s="15" t="s">
        <v>343</v>
      </c>
      <c r="D413" s="15" t="s">
        <v>88</v>
      </c>
      <c r="E413" s="15">
        <v>2017</v>
      </c>
      <c r="F413" s="15" t="s">
        <v>117</v>
      </c>
      <c r="G413" s="15">
        <v>5</v>
      </c>
      <c r="H413" s="105">
        <v>8741</v>
      </c>
      <c r="I413" s="50">
        <f t="shared" si="20"/>
        <v>0</v>
      </c>
      <c r="J413" s="50">
        <f t="shared" si="21"/>
        <v>0</v>
      </c>
      <c r="K413" s="50">
        <f t="shared" si="22"/>
        <v>8741</v>
      </c>
      <c r="L413" s="15"/>
      <c r="M413" s="15"/>
      <c r="N413" s="15"/>
      <c r="O413" s="15"/>
      <c r="P413" s="15"/>
      <c r="Q413" s="15"/>
      <c r="R413" s="15"/>
      <c r="S413" s="15"/>
    </row>
    <row r="414" spans="2:19" x14ac:dyDescent="0.3">
      <c r="B414" s="53">
        <v>2020</v>
      </c>
      <c r="C414" s="15" t="s">
        <v>342</v>
      </c>
      <c r="D414" s="15" t="s">
        <v>341</v>
      </c>
      <c r="E414" s="15">
        <v>2015</v>
      </c>
      <c r="F414" s="15" t="s">
        <v>94</v>
      </c>
      <c r="G414" s="15">
        <v>2</v>
      </c>
      <c r="H414" s="105">
        <v>23</v>
      </c>
      <c r="I414" s="50">
        <f t="shared" si="20"/>
        <v>23</v>
      </c>
      <c r="J414" s="50">
        <f t="shared" si="21"/>
        <v>0</v>
      </c>
      <c r="K414" s="50">
        <f t="shared" si="22"/>
        <v>0</v>
      </c>
      <c r="L414" s="15"/>
      <c r="M414" s="15"/>
      <c r="N414" s="15"/>
      <c r="O414" s="15"/>
      <c r="P414" s="15"/>
      <c r="Q414" s="15"/>
      <c r="R414" s="15"/>
      <c r="S414" s="15"/>
    </row>
    <row r="415" spans="2:19" x14ac:dyDescent="0.3">
      <c r="B415" s="53">
        <v>2020</v>
      </c>
      <c r="C415" s="15" t="s">
        <v>340</v>
      </c>
      <c r="D415" s="15" t="s">
        <v>339</v>
      </c>
      <c r="E415" s="15">
        <v>2020</v>
      </c>
      <c r="F415" s="15" t="s">
        <v>77</v>
      </c>
      <c r="G415" s="15">
        <v>5</v>
      </c>
      <c r="H415" s="105">
        <v>2</v>
      </c>
      <c r="I415" s="50">
        <f t="shared" si="20"/>
        <v>0</v>
      </c>
      <c r="J415" s="50">
        <f t="shared" si="21"/>
        <v>0</v>
      </c>
      <c r="K415" s="50">
        <f t="shared" si="22"/>
        <v>2</v>
      </c>
      <c r="L415" s="15"/>
      <c r="M415" s="15"/>
      <c r="N415" s="15"/>
      <c r="O415" s="15"/>
      <c r="P415" s="15"/>
      <c r="Q415" s="15"/>
      <c r="R415" s="15"/>
      <c r="S415" s="15"/>
    </row>
    <row r="416" spans="2:19" x14ac:dyDescent="0.3">
      <c r="B416" s="53">
        <v>2020</v>
      </c>
      <c r="C416" s="15" t="s">
        <v>338</v>
      </c>
      <c r="D416" s="15" t="s">
        <v>88</v>
      </c>
      <c r="E416" s="15">
        <v>2017</v>
      </c>
      <c r="F416" s="15" t="s">
        <v>77</v>
      </c>
      <c r="G416" s="15">
        <v>5</v>
      </c>
      <c r="H416" s="105">
        <v>13</v>
      </c>
      <c r="I416" s="50">
        <f t="shared" si="20"/>
        <v>0</v>
      </c>
      <c r="J416" s="50">
        <f t="shared" si="21"/>
        <v>0</v>
      </c>
      <c r="K416" s="50">
        <f t="shared" si="22"/>
        <v>13</v>
      </c>
      <c r="L416" s="15"/>
      <c r="M416" s="15"/>
      <c r="N416" s="15"/>
      <c r="O416" s="15"/>
      <c r="P416" s="15"/>
      <c r="Q416" s="15"/>
      <c r="R416" s="15"/>
      <c r="S416" s="15"/>
    </row>
    <row r="417" spans="2:19" x14ac:dyDescent="0.3">
      <c r="B417" s="53">
        <v>2020</v>
      </c>
      <c r="C417" s="15" t="s">
        <v>337</v>
      </c>
      <c r="D417" s="15" t="s">
        <v>336</v>
      </c>
      <c r="E417" s="15">
        <v>2014</v>
      </c>
      <c r="F417" s="15" t="s">
        <v>82</v>
      </c>
      <c r="G417" s="15">
        <v>5</v>
      </c>
      <c r="H417" s="105">
        <v>70</v>
      </c>
      <c r="I417" s="50">
        <f t="shared" si="20"/>
        <v>0</v>
      </c>
      <c r="J417" s="50">
        <f t="shared" si="21"/>
        <v>0</v>
      </c>
      <c r="K417" s="50">
        <f t="shared" si="22"/>
        <v>70</v>
      </c>
      <c r="L417" s="15"/>
      <c r="M417" s="15"/>
      <c r="N417" s="15"/>
      <c r="O417" s="15"/>
      <c r="P417" s="15"/>
      <c r="Q417" s="15"/>
      <c r="R417" s="15"/>
      <c r="S417" s="15"/>
    </row>
    <row r="418" spans="2:19" x14ac:dyDescent="0.3">
      <c r="B418" s="53">
        <v>2020</v>
      </c>
      <c r="C418" s="15" t="s">
        <v>335</v>
      </c>
      <c r="D418" s="15" t="s">
        <v>334</v>
      </c>
      <c r="E418" s="15">
        <v>2019</v>
      </c>
      <c r="F418" s="15" t="s">
        <v>82</v>
      </c>
      <c r="G418" s="15">
        <v>5</v>
      </c>
      <c r="H418" s="105">
        <v>655</v>
      </c>
      <c r="I418" s="50">
        <f t="shared" si="20"/>
        <v>0</v>
      </c>
      <c r="J418" s="50">
        <f t="shared" si="21"/>
        <v>0</v>
      </c>
      <c r="K418" s="50">
        <f t="shared" si="22"/>
        <v>655</v>
      </c>
      <c r="L418" s="15"/>
      <c r="M418" s="15"/>
      <c r="N418" s="15"/>
      <c r="O418" s="15"/>
      <c r="P418" s="15"/>
      <c r="Q418" s="15"/>
      <c r="R418" s="15"/>
      <c r="S418" s="15"/>
    </row>
    <row r="419" spans="2:19" x14ac:dyDescent="0.3">
      <c r="B419" s="53">
        <v>2020</v>
      </c>
      <c r="C419" s="15" t="s">
        <v>333</v>
      </c>
      <c r="D419" s="15" t="s">
        <v>332</v>
      </c>
      <c r="E419" s="15">
        <v>2017</v>
      </c>
      <c r="F419" s="15" t="s">
        <v>82</v>
      </c>
      <c r="G419" s="15">
        <v>5</v>
      </c>
      <c r="H419" s="105">
        <v>2</v>
      </c>
      <c r="I419" s="50">
        <f t="shared" si="20"/>
        <v>0</v>
      </c>
      <c r="J419" s="50">
        <f t="shared" si="21"/>
        <v>0</v>
      </c>
      <c r="K419" s="50">
        <f t="shared" si="22"/>
        <v>2</v>
      </c>
      <c r="L419" s="15"/>
      <c r="M419" s="15"/>
      <c r="N419" s="15"/>
      <c r="O419" s="15"/>
      <c r="P419" s="15"/>
      <c r="Q419" s="15"/>
      <c r="R419" s="15"/>
      <c r="S419" s="15"/>
    </row>
    <row r="420" spans="2:19" x14ac:dyDescent="0.3">
      <c r="B420" s="53">
        <v>2020</v>
      </c>
      <c r="C420" s="15" t="s">
        <v>331</v>
      </c>
      <c r="D420" s="15" t="s">
        <v>330</v>
      </c>
      <c r="E420" s="15">
        <v>2018</v>
      </c>
      <c r="F420" s="15" t="s">
        <v>90</v>
      </c>
      <c r="G420" s="15">
        <v>5</v>
      </c>
      <c r="H420" s="105">
        <v>271</v>
      </c>
      <c r="I420" s="50">
        <f t="shared" si="20"/>
        <v>0</v>
      </c>
      <c r="J420" s="50">
        <f t="shared" si="21"/>
        <v>0</v>
      </c>
      <c r="K420" s="50">
        <f t="shared" si="22"/>
        <v>271</v>
      </c>
      <c r="L420" s="15"/>
      <c r="M420" s="15"/>
      <c r="N420" s="15"/>
      <c r="O420" s="15"/>
      <c r="P420" s="15"/>
      <c r="Q420" s="15"/>
      <c r="R420" s="15"/>
      <c r="S420" s="15"/>
    </row>
    <row r="421" spans="2:19" x14ac:dyDescent="0.3">
      <c r="B421" s="53">
        <v>2020</v>
      </c>
      <c r="C421" s="15" t="s">
        <v>329</v>
      </c>
      <c r="D421" s="15" t="s">
        <v>88</v>
      </c>
      <c r="E421" s="15">
        <v>2013</v>
      </c>
      <c r="F421" s="15" t="s">
        <v>90</v>
      </c>
      <c r="G421" s="15">
        <v>5</v>
      </c>
      <c r="H421" s="105">
        <v>358</v>
      </c>
      <c r="I421" s="50">
        <f t="shared" si="20"/>
        <v>0</v>
      </c>
      <c r="J421" s="50">
        <f t="shared" si="21"/>
        <v>0</v>
      </c>
      <c r="K421" s="50">
        <f t="shared" si="22"/>
        <v>358</v>
      </c>
      <c r="L421" s="15"/>
      <c r="M421" s="15"/>
      <c r="N421" s="15"/>
      <c r="O421" s="15"/>
      <c r="P421" s="15"/>
      <c r="Q421" s="15"/>
      <c r="R421" s="15"/>
      <c r="S421" s="15"/>
    </row>
    <row r="422" spans="2:19" x14ac:dyDescent="0.3">
      <c r="B422" s="53">
        <v>2020</v>
      </c>
      <c r="C422" s="15" t="s">
        <v>328</v>
      </c>
      <c r="D422" s="15" t="s">
        <v>327</v>
      </c>
      <c r="E422" s="15">
        <v>2014</v>
      </c>
      <c r="F422" s="15" t="s">
        <v>82</v>
      </c>
      <c r="G422" s="15">
        <v>5</v>
      </c>
      <c r="H422" s="105">
        <v>2310</v>
      </c>
      <c r="I422" s="50">
        <f t="shared" si="20"/>
        <v>0</v>
      </c>
      <c r="J422" s="50">
        <f t="shared" si="21"/>
        <v>0</v>
      </c>
      <c r="K422" s="50">
        <f t="shared" si="22"/>
        <v>2310</v>
      </c>
      <c r="L422" s="15"/>
      <c r="M422" s="15"/>
      <c r="N422" s="15"/>
      <c r="O422" s="15"/>
      <c r="P422" s="15"/>
      <c r="Q422" s="15"/>
      <c r="R422" s="15"/>
      <c r="S422" s="15"/>
    </row>
    <row r="423" spans="2:19" x14ac:dyDescent="0.3">
      <c r="B423" s="53">
        <v>2020</v>
      </c>
      <c r="C423" s="15" t="s">
        <v>326</v>
      </c>
      <c r="D423" s="15" t="s">
        <v>325</v>
      </c>
      <c r="E423" s="15">
        <v>2015</v>
      </c>
      <c r="F423" s="15" t="s">
        <v>77</v>
      </c>
      <c r="G423" s="15">
        <v>5</v>
      </c>
      <c r="H423" s="105">
        <v>360</v>
      </c>
      <c r="I423" s="50">
        <f t="shared" ref="I423:I486" si="23">IF(G423&lt;4,H423,0)</f>
        <v>0</v>
      </c>
      <c r="J423" s="50">
        <f t="shared" ref="J423:J486" si="24">IF(G423=4,H423,0)</f>
        <v>0</v>
      </c>
      <c r="K423" s="50">
        <f t="shared" ref="K423:K486" si="25">IF(G423=5,H423,0)</f>
        <v>360</v>
      </c>
      <c r="L423" s="15"/>
      <c r="M423" s="15"/>
      <c r="N423" s="15"/>
      <c r="O423" s="15"/>
      <c r="P423" s="15"/>
      <c r="Q423" s="15"/>
      <c r="R423" s="15"/>
      <c r="S423" s="15"/>
    </row>
    <row r="424" spans="2:19" x14ac:dyDescent="0.3">
      <c r="B424" s="53">
        <v>2020</v>
      </c>
      <c r="C424" s="15" t="s">
        <v>324</v>
      </c>
      <c r="D424" s="15" t="s">
        <v>323</v>
      </c>
      <c r="E424" s="15">
        <v>2019</v>
      </c>
      <c r="F424" s="15" t="s">
        <v>82</v>
      </c>
      <c r="G424" s="15">
        <v>5</v>
      </c>
      <c r="H424" s="105">
        <v>3232</v>
      </c>
      <c r="I424" s="50">
        <f t="shared" si="23"/>
        <v>0</v>
      </c>
      <c r="J424" s="50">
        <f t="shared" si="24"/>
        <v>0</v>
      </c>
      <c r="K424" s="50">
        <f t="shared" si="25"/>
        <v>3232</v>
      </c>
      <c r="L424" s="15"/>
      <c r="M424" s="15"/>
      <c r="N424" s="15"/>
      <c r="O424" s="15"/>
      <c r="P424" s="15"/>
      <c r="Q424" s="15"/>
      <c r="R424" s="15"/>
      <c r="S424" s="15"/>
    </row>
    <row r="425" spans="2:19" x14ac:dyDescent="0.3">
      <c r="B425" s="53">
        <v>2020</v>
      </c>
      <c r="C425" s="15" t="s">
        <v>322</v>
      </c>
      <c r="D425" s="15" t="s">
        <v>88</v>
      </c>
      <c r="E425" s="15">
        <v>2013</v>
      </c>
      <c r="F425" s="15" t="s">
        <v>85</v>
      </c>
      <c r="G425" s="15">
        <v>5</v>
      </c>
      <c r="H425" s="105">
        <v>26</v>
      </c>
      <c r="I425" s="50">
        <f t="shared" si="23"/>
        <v>0</v>
      </c>
      <c r="J425" s="50">
        <f t="shared" si="24"/>
        <v>0</v>
      </c>
      <c r="K425" s="50">
        <f t="shared" si="25"/>
        <v>26</v>
      </c>
      <c r="L425" s="15"/>
      <c r="M425" s="15"/>
      <c r="N425" s="15"/>
      <c r="O425" s="15"/>
      <c r="P425" s="15"/>
      <c r="Q425" s="15"/>
      <c r="R425" s="15"/>
      <c r="S425" s="15"/>
    </row>
    <row r="426" spans="2:19" x14ac:dyDescent="0.3">
      <c r="B426" s="53">
        <v>2020</v>
      </c>
      <c r="C426" s="15" t="s">
        <v>321</v>
      </c>
      <c r="D426" s="15" t="s">
        <v>315</v>
      </c>
      <c r="E426" s="15">
        <v>2015</v>
      </c>
      <c r="F426" s="15" t="s">
        <v>94</v>
      </c>
      <c r="G426" s="15">
        <v>4</v>
      </c>
      <c r="H426" s="105">
        <v>812</v>
      </c>
      <c r="I426" s="50">
        <f t="shared" si="23"/>
        <v>0</v>
      </c>
      <c r="J426" s="50">
        <f t="shared" si="24"/>
        <v>812</v>
      </c>
      <c r="K426" s="50">
        <f t="shared" si="25"/>
        <v>0</v>
      </c>
      <c r="L426" s="15"/>
      <c r="M426" s="15"/>
      <c r="N426" s="15"/>
      <c r="O426" s="15"/>
      <c r="P426" s="15"/>
      <c r="Q426" s="15"/>
      <c r="R426" s="15"/>
      <c r="S426" s="15"/>
    </row>
    <row r="427" spans="2:19" x14ac:dyDescent="0.3">
      <c r="B427" s="53">
        <v>2020</v>
      </c>
      <c r="C427" s="15" t="s">
        <v>320</v>
      </c>
      <c r="D427" s="15" t="s">
        <v>319</v>
      </c>
      <c r="E427" s="15">
        <v>2019</v>
      </c>
      <c r="F427" s="15" t="s">
        <v>117</v>
      </c>
      <c r="G427" s="15">
        <v>5</v>
      </c>
      <c r="H427" s="105">
        <v>3512</v>
      </c>
      <c r="I427" s="50">
        <f t="shared" si="23"/>
        <v>0</v>
      </c>
      <c r="J427" s="50">
        <f t="shared" si="24"/>
        <v>0</v>
      </c>
      <c r="K427" s="50">
        <f t="shared" si="25"/>
        <v>3512</v>
      </c>
      <c r="L427" s="15"/>
      <c r="M427" s="15"/>
      <c r="N427" s="15"/>
      <c r="O427" s="15"/>
      <c r="P427" s="15"/>
      <c r="Q427" s="15"/>
      <c r="R427" s="15"/>
      <c r="S427" s="15"/>
    </row>
    <row r="428" spans="2:19" x14ac:dyDescent="0.3">
      <c r="B428" s="53">
        <v>2020</v>
      </c>
      <c r="C428" s="15" t="s">
        <v>318</v>
      </c>
      <c r="D428" s="15" t="s">
        <v>317</v>
      </c>
      <c r="E428" s="15">
        <v>2018</v>
      </c>
      <c r="F428" s="15" t="s">
        <v>90</v>
      </c>
      <c r="G428" s="15">
        <v>5</v>
      </c>
      <c r="H428" s="105">
        <v>299</v>
      </c>
      <c r="I428" s="50">
        <f t="shared" si="23"/>
        <v>0</v>
      </c>
      <c r="J428" s="50">
        <f t="shared" si="24"/>
        <v>0</v>
      </c>
      <c r="K428" s="50">
        <f t="shared" si="25"/>
        <v>299</v>
      </c>
      <c r="L428" s="15"/>
      <c r="M428" s="15"/>
      <c r="N428" s="15"/>
      <c r="O428" s="15"/>
      <c r="P428" s="15"/>
      <c r="Q428" s="15"/>
      <c r="R428" s="15"/>
      <c r="S428" s="15"/>
    </row>
    <row r="429" spans="2:19" x14ac:dyDescent="0.3">
      <c r="B429" s="53">
        <v>2020</v>
      </c>
      <c r="C429" s="15" t="s">
        <v>316</v>
      </c>
      <c r="D429" s="15" t="s">
        <v>315</v>
      </c>
      <c r="E429" s="15">
        <v>2015</v>
      </c>
      <c r="F429" s="15" t="s">
        <v>94</v>
      </c>
      <c r="G429" s="15">
        <v>4</v>
      </c>
      <c r="H429" s="105">
        <v>1299</v>
      </c>
      <c r="I429" s="50">
        <f t="shared" si="23"/>
        <v>0</v>
      </c>
      <c r="J429" s="50">
        <f t="shared" si="24"/>
        <v>1299</v>
      </c>
      <c r="K429" s="50">
        <f t="shared" si="25"/>
        <v>0</v>
      </c>
      <c r="L429" s="15"/>
      <c r="M429" s="15"/>
      <c r="N429" s="15"/>
      <c r="O429" s="15"/>
      <c r="P429" s="15"/>
      <c r="Q429" s="15"/>
      <c r="R429" s="15"/>
      <c r="S429" s="15"/>
    </row>
    <row r="430" spans="2:19" x14ac:dyDescent="0.3">
      <c r="B430" s="53">
        <v>2020</v>
      </c>
      <c r="C430" s="15" t="s">
        <v>314</v>
      </c>
      <c r="D430" s="15" t="s">
        <v>313</v>
      </c>
      <c r="E430" s="15">
        <v>2019</v>
      </c>
      <c r="F430" s="15" t="s">
        <v>82</v>
      </c>
      <c r="G430" s="15">
        <v>5</v>
      </c>
      <c r="H430" s="105">
        <v>0</v>
      </c>
      <c r="I430" s="50">
        <f t="shared" si="23"/>
        <v>0</v>
      </c>
      <c r="J430" s="50">
        <f t="shared" si="24"/>
        <v>0</v>
      </c>
      <c r="K430" s="50">
        <f t="shared" si="25"/>
        <v>0</v>
      </c>
      <c r="L430" s="15"/>
      <c r="M430" s="15"/>
      <c r="N430" s="15"/>
      <c r="O430" s="15"/>
      <c r="P430" s="15"/>
      <c r="Q430" s="15"/>
      <c r="R430" s="15"/>
      <c r="S430" s="15"/>
    </row>
    <row r="431" spans="2:19" x14ac:dyDescent="0.3">
      <c r="B431" s="53">
        <v>2020</v>
      </c>
      <c r="C431" s="15" t="s">
        <v>312</v>
      </c>
      <c r="D431" s="15" t="s">
        <v>88</v>
      </c>
      <c r="E431" s="15">
        <v>2017</v>
      </c>
      <c r="F431" s="15" t="s">
        <v>82</v>
      </c>
      <c r="G431" s="15">
        <v>5</v>
      </c>
      <c r="H431" s="105">
        <v>2958</v>
      </c>
      <c r="I431" s="50">
        <f t="shared" si="23"/>
        <v>0</v>
      </c>
      <c r="J431" s="50">
        <f t="shared" si="24"/>
        <v>0</v>
      </c>
      <c r="K431" s="50">
        <f t="shared" si="25"/>
        <v>2958</v>
      </c>
      <c r="L431" s="15"/>
      <c r="M431" s="15"/>
      <c r="N431" s="15"/>
      <c r="O431" s="15"/>
      <c r="P431" s="15"/>
      <c r="Q431" s="15"/>
      <c r="R431" s="15"/>
      <c r="S431" s="15"/>
    </row>
    <row r="432" spans="2:19" x14ac:dyDescent="0.3">
      <c r="B432" s="53">
        <v>2020</v>
      </c>
      <c r="C432" s="15" t="s">
        <v>311</v>
      </c>
      <c r="D432" s="15" t="s">
        <v>310</v>
      </c>
      <c r="E432" s="15">
        <v>2020</v>
      </c>
      <c r="F432" s="15" t="s">
        <v>117</v>
      </c>
      <c r="G432" s="15">
        <v>5</v>
      </c>
      <c r="H432" s="105">
        <v>5183</v>
      </c>
      <c r="I432" s="50">
        <f t="shared" si="23"/>
        <v>0</v>
      </c>
      <c r="J432" s="50">
        <f t="shared" si="24"/>
        <v>0</v>
      </c>
      <c r="K432" s="50">
        <f t="shared" si="25"/>
        <v>5183</v>
      </c>
      <c r="L432" s="15"/>
      <c r="M432" s="15"/>
      <c r="N432" s="15"/>
      <c r="O432" s="15"/>
      <c r="P432" s="15"/>
      <c r="Q432" s="15"/>
      <c r="R432" s="15"/>
      <c r="S432" s="15"/>
    </row>
    <row r="433" spans="2:19" x14ac:dyDescent="0.3">
      <c r="B433" s="53">
        <v>2020</v>
      </c>
      <c r="C433" s="15" t="s">
        <v>309</v>
      </c>
      <c r="D433" s="15" t="s">
        <v>308</v>
      </c>
      <c r="E433" s="15">
        <v>2015</v>
      </c>
      <c r="F433" s="15" t="s">
        <v>307</v>
      </c>
      <c r="G433" s="15">
        <v>4</v>
      </c>
      <c r="H433" s="105">
        <v>182</v>
      </c>
      <c r="I433" s="50">
        <f t="shared" si="23"/>
        <v>0</v>
      </c>
      <c r="J433" s="50">
        <f t="shared" si="24"/>
        <v>182</v>
      </c>
      <c r="K433" s="50">
        <f t="shared" si="25"/>
        <v>0</v>
      </c>
      <c r="L433" s="15"/>
      <c r="M433" s="15"/>
      <c r="N433" s="15"/>
      <c r="O433" s="15"/>
      <c r="P433" s="15"/>
      <c r="Q433" s="15"/>
      <c r="R433" s="15"/>
      <c r="S433" s="15"/>
    </row>
    <row r="434" spans="2:19" x14ac:dyDescent="0.3">
      <c r="B434" s="53">
        <v>2020</v>
      </c>
      <c r="C434" s="15" t="s">
        <v>306</v>
      </c>
      <c r="D434" s="15" t="s">
        <v>305</v>
      </c>
      <c r="E434" s="15">
        <v>2018</v>
      </c>
      <c r="F434" s="15" t="s">
        <v>117</v>
      </c>
      <c r="G434" s="15">
        <v>5</v>
      </c>
      <c r="H434" s="105">
        <v>12245</v>
      </c>
      <c r="I434" s="50">
        <f t="shared" si="23"/>
        <v>0</v>
      </c>
      <c r="J434" s="50">
        <f t="shared" si="24"/>
        <v>0</v>
      </c>
      <c r="K434" s="50">
        <f t="shared" si="25"/>
        <v>12245</v>
      </c>
      <c r="L434" s="15"/>
      <c r="M434" s="15"/>
      <c r="N434" s="15"/>
      <c r="O434" s="15"/>
      <c r="P434" s="15"/>
      <c r="Q434" s="15"/>
      <c r="R434" s="15"/>
      <c r="S434" s="15"/>
    </row>
    <row r="435" spans="2:19" x14ac:dyDescent="0.3">
      <c r="B435" s="53">
        <v>2020</v>
      </c>
      <c r="C435" s="15" t="s">
        <v>304</v>
      </c>
      <c r="D435" s="15" t="s">
        <v>303</v>
      </c>
      <c r="E435" s="15">
        <v>2019</v>
      </c>
      <c r="F435" s="15" t="s">
        <v>101</v>
      </c>
      <c r="G435" s="15">
        <v>5</v>
      </c>
      <c r="H435" s="105">
        <v>10003</v>
      </c>
      <c r="I435" s="50">
        <f t="shared" si="23"/>
        <v>0</v>
      </c>
      <c r="J435" s="50">
        <f t="shared" si="24"/>
        <v>0</v>
      </c>
      <c r="K435" s="50">
        <f t="shared" si="25"/>
        <v>10003</v>
      </c>
      <c r="L435" s="15"/>
      <c r="M435" s="15"/>
      <c r="N435" s="15"/>
      <c r="O435" s="15"/>
      <c r="P435" s="15"/>
      <c r="Q435" s="15"/>
      <c r="R435" s="15"/>
      <c r="S435" s="15"/>
    </row>
    <row r="436" spans="2:19" x14ac:dyDescent="0.3">
      <c r="B436" s="53">
        <v>2020</v>
      </c>
      <c r="C436" s="15" t="s">
        <v>302</v>
      </c>
      <c r="D436" s="15" t="s">
        <v>301</v>
      </c>
      <c r="E436" s="15">
        <v>2014</v>
      </c>
      <c r="F436" s="15" t="s">
        <v>90</v>
      </c>
      <c r="G436" s="15">
        <v>5</v>
      </c>
      <c r="H436" s="105">
        <v>12555</v>
      </c>
      <c r="I436" s="50">
        <f t="shared" si="23"/>
        <v>0</v>
      </c>
      <c r="J436" s="50">
        <f t="shared" si="24"/>
        <v>0</v>
      </c>
      <c r="K436" s="50">
        <f t="shared" si="25"/>
        <v>12555</v>
      </c>
      <c r="L436" s="15"/>
      <c r="M436" s="15"/>
      <c r="N436" s="15"/>
      <c r="O436" s="15"/>
      <c r="P436" s="15"/>
      <c r="Q436" s="15"/>
      <c r="R436" s="15"/>
      <c r="S436" s="15"/>
    </row>
    <row r="437" spans="2:19" x14ac:dyDescent="0.3">
      <c r="B437" s="53">
        <v>2020</v>
      </c>
      <c r="C437" s="15" t="s">
        <v>300</v>
      </c>
      <c r="D437" s="15" t="s">
        <v>88</v>
      </c>
      <c r="E437" s="15">
        <v>2017</v>
      </c>
      <c r="F437" s="15" t="s">
        <v>90</v>
      </c>
      <c r="G437" s="15">
        <v>5</v>
      </c>
      <c r="H437" s="105">
        <v>0</v>
      </c>
      <c r="I437" s="50">
        <f t="shared" si="23"/>
        <v>0</v>
      </c>
      <c r="J437" s="50">
        <f t="shared" si="24"/>
        <v>0</v>
      </c>
      <c r="K437" s="50">
        <f t="shared" si="25"/>
        <v>0</v>
      </c>
      <c r="L437" s="15"/>
      <c r="M437" s="15"/>
      <c r="N437" s="15"/>
      <c r="O437" s="15"/>
      <c r="P437" s="15"/>
      <c r="Q437" s="15"/>
      <c r="R437" s="15"/>
      <c r="S437" s="15"/>
    </row>
    <row r="438" spans="2:19" x14ac:dyDescent="0.3">
      <c r="B438" s="53">
        <v>2020</v>
      </c>
      <c r="C438" s="15" t="s">
        <v>299</v>
      </c>
      <c r="D438" s="15" t="s">
        <v>88</v>
      </c>
      <c r="E438" s="15">
        <v>2013</v>
      </c>
      <c r="F438" s="15" t="s">
        <v>101</v>
      </c>
      <c r="G438" s="15">
        <v>4</v>
      </c>
      <c r="H438" s="105">
        <v>194</v>
      </c>
      <c r="I438" s="50">
        <f t="shared" si="23"/>
        <v>0</v>
      </c>
      <c r="J438" s="50">
        <f t="shared" si="24"/>
        <v>194</v>
      </c>
      <c r="K438" s="50">
        <f t="shared" si="25"/>
        <v>0</v>
      </c>
      <c r="L438" s="15"/>
      <c r="M438" s="15"/>
      <c r="N438" s="15"/>
      <c r="O438" s="15"/>
      <c r="P438" s="15"/>
      <c r="Q438" s="15"/>
      <c r="R438" s="15"/>
      <c r="S438" s="15"/>
    </row>
    <row r="439" spans="2:19" x14ac:dyDescent="0.3">
      <c r="B439" s="53">
        <v>2020</v>
      </c>
      <c r="C439" s="15" t="s">
        <v>298</v>
      </c>
      <c r="D439" s="15" t="s">
        <v>297</v>
      </c>
      <c r="E439" s="15">
        <v>2019</v>
      </c>
      <c r="F439" s="15" t="s">
        <v>117</v>
      </c>
      <c r="G439" s="15">
        <v>5</v>
      </c>
      <c r="H439" s="105">
        <v>5377</v>
      </c>
      <c r="I439" s="50">
        <f t="shared" si="23"/>
        <v>0</v>
      </c>
      <c r="J439" s="50">
        <f t="shared" si="24"/>
        <v>0</v>
      </c>
      <c r="K439" s="50">
        <f t="shared" si="25"/>
        <v>5377</v>
      </c>
      <c r="L439" s="15"/>
      <c r="M439" s="15"/>
      <c r="N439" s="15"/>
      <c r="O439" s="15"/>
      <c r="P439" s="15"/>
      <c r="Q439" s="15"/>
      <c r="R439" s="15"/>
      <c r="S439" s="15"/>
    </row>
    <row r="440" spans="2:19" x14ac:dyDescent="0.3">
      <c r="B440" s="53">
        <v>2020</v>
      </c>
      <c r="C440" s="15" t="s">
        <v>296</v>
      </c>
      <c r="D440" s="15" t="s">
        <v>88</v>
      </c>
      <c r="E440" s="15">
        <v>2013</v>
      </c>
      <c r="F440" s="15" t="s">
        <v>117</v>
      </c>
      <c r="G440" s="15">
        <v>5</v>
      </c>
      <c r="H440" s="105">
        <v>0</v>
      </c>
      <c r="I440" s="50">
        <f t="shared" si="23"/>
        <v>0</v>
      </c>
      <c r="J440" s="50">
        <f t="shared" si="24"/>
        <v>0</v>
      </c>
      <c r="K440" s="50">
        <f t="shared" si="25"/>
        <v>0</v>
      </c>
      <c r="L440" s="15"/>
      <c r="M440" s="15"/>
      <c r="N440" s="15"/>
      <c r="O440" s="15"/>
      <c r="P440" s="15"/>
      <c r="Q440" s="15"/>
      <c r="R440" s="15"/>
      <c r="S440" s="15"/>
    </row>
    <row r="441" spans="2:19" x14ac:dyDescent="0.3">
      <c r="B441" s="53">
        <v>2020</v>
      </c>
      <c r="C441" s="15" t="s">
        <v>295</v>
      </c>
      <c r="D441" s="15" t="s">
        <v>88</v>
      </c>
      <c r="E441" s="15">
        <v>2016</v>
      </c>
      <c r="F441" s="15" t="s">
        <v>85</v>
      </c>
      <c r="G441" s="15">
        <v>5</v>
      </c>
      <c r="H441" s="105">
        <v>508</v>
      </c>
      <c r="I441" s="50">
        <f t="shared" si="23"/>
        <v>0</v>
      </c>
      <c r="J441" s="50">
        <f t="shared" si="24"/>
        <v>0</v>
      </c>
      <c r="K441" s="50">
        <f t="shared" si="25"/>
        <v>508</v>
      </c>
      <c r="L441" s="15"/>
      <c r="M441" s="15"/>
      <c r="N441" s="15"/>
      <c r="O441" s="15"/>
      <c r="P441" s="15"/>
      <c r="Q441" s="15"/>
      <c r="R441" s="15"/>
      <c r="S441" s="15"/>
    </row>
    <row r="442" spans="2:19" x14ac:dyDescent="0.3">
      <c r="B442" s="53">
        <v>2020</v>
      </c>
      <c r="C442" s="15" t="s">
        <v>294</v>
      </c>
      <c r="D442" s="15" t="s">
        <v>293</v>
      </c>
      <c r="E442" s="15">
        <v>2016</v>
      </c>
      <c r="F442" s="15" t="s">
        <v>85</v>
      </c>
      <c r="G442" s="15">
        <v>5</v>
      </c>
      <c r="H442" s="105">
        <v>2410</v>
      </c>
      <c r="I442" s="50">
        <f t="shared" si="23"/>
        <v>0</v>
      </c>
      <c r="J442" s="50">
        <f t="shared" si="24"/>
        <v>0</v>
      </c>
      <c r="K442" s="50">
        <f t="shared" si="25"/>
        <v>2410</v>
      </c>
      <c r="L442" s="15"/>
      <c r="M442" s="15"/>
      <c r="N442" s="15"/>
      <c r="O442" s="15"/>
      <c r="P442" s="15"/>
      <c r="Q442" s="15"/>
      <c r="R442" s="15"/>
      <c r="S442" s="15"/>
    </row>
    <row r="443" spans="2:19" x14ac:dyDescent="0.3">
      <c r="B443" s="53">
        <v>2020</v>
      </c>
      <c r="C443" s="15" t="s">
        <v>292</v>
      </c>
      <c r="D443" s="15" t="s">
        <v>291</v>
      </c>
      <c r="E443" s="15">
        <v>2019</v>
      </c>
      <c r="F443" s="15" t="s">
        <v>82</v>
      </c>
      <c r="G443" s="15">
        <v>5</v>
      </c>
      <c r="H443" s="105">
        <v>0</v>
      </c>
      <c r="I443" s="50">
        <f t="shared" si="23"/>
        <v>0</v>
      </c>
      <c r="J443" s="50">
        <f t="shared" si="24"/>
        <v>0</v>
      </c>
      <c r="K443" s="50">
        <f t="shared" si="25"/>
        <v>0</v>
      </c>
      <c r="L443" s="15"/>
      <c r="M443" s="15"/>
      <c r="N443" s="15"/>
      <c r="O443" s="15"/>
      <c r="P443" s="15"/>
      <c r="Q443" s="15"/>
      <c r="R443" s="15"/>
      <c r="S443" s="15"/>
    </row>
    <row r="444" spans="2:19" x14ac:dyDescent="0.3">
      <c r="B444" s="53">
        <v>2020</v>
      </c>
      <c r="C444" s="15" t="s">
        <v>290</v>
      </c>
      <c r="D444" s="15" t="s">
        <v>289</v>
      </c>
      <c r="E444" s="15">
        <v>2019</v>
      </c>
      <c r="F444" s="15" t="s">
        <v>77</v>
      </c>
      <c r="G444" s="15">
        <v>5</v>
      </c>
      <c r="H444" s="105">
        <v>13</v>
      </c>
      <c r="I444" s="50">
        <f t="shared" si="23"/>
        <v>0</v>
      </c>
      <c r="J444" s="50">
        <f t="shared" si="24"/>
        <v>0</v>
      </c>
      <c r="K444" s="50">
        <f t="shared" si="25"/>
        <v>13</v>
      </c>
      <c r="L444" s="15"/>
      <c r="M444" s="15"/>
      <c r="N444" s="15"/>
      <c r="O444" s="15"/>
      <c r="P444" s="15"/>
      <c r="Q444" s="15"/>
      <c r="R444" s="15"/>
      <c r="S444" s="15"/>
    </row>
    <row r="445" spans="2:19" x14ac:dyDescent="0.3">
      <c r="B445" s="53">
        <v>2020</v>
      </c>
      <c r="C445" s="15" t="s">
        <v>288</v>
      </c>
      <c r="D445" s="15" t="s">
        <v>287</v>
      </c>
      <c r="E445" s="15">
        <v>2014</v>
      </c>
      <c r="F445" s="15" t="s">
        <v>82</v>
      </c>
      <c r="G445" s="15">
        <v>5</v>
      </c>
      <c r="H445" s="105">
        <v>1149</v>
      </c>
      <c r="I445" s="50">
        <f t="shared" si="23"/>
        <v>0</v>
      </c>
      <c r="J445" s="50">
        <f t="shared" si="24"/>
        <v>0</v>
      </c>
      <c r="K445" s="50">
        <f t="shared" si="25"/>
        <v>1149</v>
      </c>
      <c r="L445" s="15"/>
      <c r="M445" s="15"/>
      <c r="N445" s="15"/>
      <c r="O445" s="15"/>
      <c r="P445" s="15"/>
      <c r="Q445" s="15"/>
      <c r="R445" s="15"/>
      <c r="S445" s="15"/>
    </row>
    <row r="446" spans="2:19" x14ac:dyDescent="0.3">
      <c r="B446" s="53">
        <v>2020</v>
      </c>
      <c r="C446" s="15" t="s">
        <v>286</v>
      </c>
      <c r="D446" s="15" t="s">
        <v>285</v>
      </c>
      <c r="E446" s="15">
        <v>2019</v>
      </c>
      <c r="F446" s="15" t="s">
        <v>82</v>
      </c>
      <c r="G446" s="15">
        <v>5</v>
      </c>
      <c r="H446" s="105">
        <v>0</v>
      </c>
      <c r="I446" s="50">
        <f t="shared" si="23"/>
        <v>0</v>
      </c>
      <c r="J446" s="50">
        <f t="shared" si="24"/>
        <v>0</v>
      </c>
      <c r="K446" s="50">
        <f t="shared" si="25"/>
        <v>0</v>
      </c>
      <c r="L446" s="15"/>
      <c r="M446" s="15"/>
      <c r="N446" s="15"/>
      <c r="O446" s="15"/>
      <c r="P446" s="15"/>
      <c r="Q446" s="15"/>
      <c r="R446" s="15"/>
      <c r="S446" s="15"/>
    </row>
    <row r="447" spans="2:19" x14ac:dyDescent="0.3">
      <c r="B447" s="53">
        <v>2020</v>
      </c>
      <c r="C447" s="15" t="s">
        <v>284</v>
      </c>
      <c r="D447" s="15" t="s">
        <v>283</v>
      </c>
      <c r="E447" s="15">
        <v>2015</v>
      </c>
      <c r="F447" s="15" t="s">
        <v>82</v>
      </c>
      <c r="G447" s="15">
        <v>5</v>
      </c>
      <c r="H447" s="105">
        <v>0</v>
      </c>
      <c r="I447" s="50">
        <f t="shared" si="23"/>
        <v>0</v>
      </c>
      <c r="J447" s="50">
        <f t="shared" si="24"/>
        <v>0</v>
      </c>
      <c r="K447" s="50">
        <f t="shared" si="25"/>
        <v>0</v>
      </c>
      <c r="L447" s="15"/>
      <c r="M447" s="15"/>
      <c r="N447" s="15"/>
      <c r="O447" s="15"/>
      <c r="P447" s="15"/>
      <c r="Q447" s="15"/>
      <c r="R447" s="15"/>
      <c r="S447" s="15"/>
    </row>
    <row r="448" spans="2:19" x14ac:dyDescent="0.3">
      <c r="B448" s="53">
        <v>2020</v>
      </c>
      <c r="C448" s="15" t="s">
        <v>282</v>
      </c>
      <c r="D448" s="15" t="s">
        <v>281</v>
      </c>
      <c r="E448" s="15">
        <v>2019</v>
      </c>
      <c r="F448" s="15" t="s">
        <v>77</v>
      </c>
      <c r="G448" s="15">
        <v>5</v>
      </c>
      <c r="H448" s="105">
        <v>0</v>
      </c>
      <c r="I448" s="50">
        <f t="shared" si="23"/>
        <v>0</v>
      </c>
      <c r="J448" s="50">
        <f t="shared" si="24"/>
        <v>0</v>
      </c>
      <c r="K448" s="50">
        <f t="shared" si="25"/>
        <v>0</v>
      </c>
      <c r="L448" s="15"/>
      <c r="M448" s="15"/>
      <c r="N448" s="15"/>
      <c r="O448" s="15"/>
      <c r="P448" s="15"/>
      <c r="Q448" s="15"/>
      <c r="R448" s="15"/>
      <c r="S448" s="15"/>
    </row>
    <row r="449" spans="2:19" x14ac:dyDescent="0.3">
      <c r="B449" s="53">
        <v>2020</v>
      </c>
      <c r="C449" s="15" t="s">
        <v>280</v>
      </c>
      <c r="D449" s="15" t="s">
        <v>88</v>
      </c>
      <c r="E449" s="15">
        <v>2014</v>
      </c>
      <c r="F449" s="15" t="s">
        <v>99</v>
      </c>
      <c r="G449" s="15">
        <v>5</v>
      </c>
      <c r="H449" s="105">
        <v>117</v>
      </c>
      <c r="I449" s="50">
        <f t="shared" si="23"/>
        <v>0</v>
      </c>
      <c r="J449" s="50">
        <f t="shared" si="24"/>
        <v>0</v>
      </c>
      <c r="K449" s="50">
        <f t="shared" si="25"/>
        <v>117</v>
      </c>
      <c r="L449" s="15"/>
      <c r="M449" s="15"/>
      <c r="N449" s="15"/>
      <c r="O449" s="15"/>
      <c r="P449" s="15"/>
      <c r="Q449" s="15"/>
      <c r="R449" s="15"/>
      <c r="S449" s="15"/>
    </row>
    <row r="450" spans="2:19" x14ac:dyDescent="0.3">
      <c r="B450" s="53">
        <v>2020</v>
      </c>
      <c r="C450" s="15" t="s">
        <v>279</v>
      </c>
      <c r="D450" s="15" t="s">
        <v>278</v>
      </c>
      <c r="E450" s="15">
        <v>2017</v>
      </c>
      <c r="F450" s="15" t="s">
        <v>137</v>
      </c>
      <c r="G450" s="15">
        <v>5</v>
      </c>
      <c r="H450" s="105">
        <v>2</v>
      </c>
      <c r="I450" s="50">
        <f t="shared" si="23"/>
        <v>0</v>
      </c>
      <c r="J450" s="50">
        <f t="shared" si="24"/>
        <v>0</v>
      </c>
      <c r="K450" s="50">
        <f t="shared" si="25"/>
        <v>2</v>
      </c>
      <c r="L450" s="15"/>
      <c r="M450" s="15"/>
      <c r="N450" s="15"/>
      <c r="O450" s="15"/>
      <c r="P450" s="15"/>
      <c r="Q450" s="15"/>
      <c r="R450" s="15"/>
      <c r="S450" s="15"/>
    </row>
    <row r="451" spans="2:19" x14ac:dyDescent="0.3">
      <c r="B451" s="53">
        <v>2020</v>
      </c>
      <c r="C451" s="15" t="s">
        <v>277</v>
      </c>
      <c r="D451" s="15" t="s">
        <v>88</v>
      </c>
      <c r="E451" s="15">
        <v>2014</v>
      </c>
      <c r="F451" s="15" t="s">
        <v>94</v>
      </c>
      <c r="G451" s="15">
        <v>3</v>
      </c>
      <c r="H451" s="105">
        <v>0</v>
      </c>
      <c r="I451" s="50">
        <f t="shared" si="23"/>
        <v>0</v>
      </c>
      <c r="J451" s="50">
        <f t="shared" si="24"/>
        <v>0</v>
      </c>
      <c r="K451" s="50">
        <f t="shared" si="25"/>
        <v>0</v>
      </c>
      <c r="L451" s="15"/>
      <c r="M451" s="15"/>
      <c r="N451" s="15"/>
      <c r="O451" s="15"/>
      <c r="P451" s="15"/>
      <c r="Q451" s="15"/>
      <c r="R451" s="15"/>
      <c r="S451" s="15"/>
    </row>
    <row r="452" spans="2:19" x14ac:dyDescent="0.3">
      <c r="B452" s="53">
        <v>2020</v>
      </c>
      <c r="C452" s="15" t="s">
        <v>276</v>
      </c>
      <c r="D452" s="15" t="s">
        <v>88</v>
      </c>
      <c r="E452" s="15">
        <v>2019</v>
      </c>
      <c r="F452" s="15" t="s">
        <v>82</v>
      </c>
      <c r="G452" s="15">
        <v>5</v>
      </c>
      <c r="H452" s="105">
        <v>0</v>
      </c>
      <c r="I452" s="50">
        <f t="shared" si="23"/>
        <v>0</v>
      </c>
      <c r="J452" s="50">
        <f t="shared" si="24"/>
        <v>0</v>
      </c>
      <c r="K452" s="50">
        <f t="shared" si="25"/>
        <v>0</v>
      </c>
      <c r="L452" s="15"/>
      <c r="M452" s="15"/>
      <c r="N452" s="15"/>
      <c r="O452" s="15"/>
      <c r="P452" s="15"/>
      <c r="Q452" s="15"/>
      <c r="R452" s="15"/>
      <c r="S452" s="15"/>
    </row>
    <row r="453" spans="2:19" x14ac:dyDescent="0.3">
      <c r="B453" s="53">
        <v>2020</v>
      </c>
      <c r="C453" s="15" t="s">
        <v>275</v>
      </c>
      <c r="D453" s="15" t="s">
        <v>88</v>
      </c>
      <c r="E453" s="15">
        <v>2017</v>
      </c>
      <c r="F453" s="15" t="s">
        <v>117</v>
      </c>
      <c r="G453" s="15">
        <v>3</v>
      </c>
      <c r="H453" s="105">
        <v>0</v>
      </c>
      <c r="I453" s="50">
        <f t="shared" si="23"/>
        <v>0</v>
      </c>
      <c r="J453" s="50">
        <f t="shared" si="24"/>
        <v>0</v>
      </c>
      <c r="K453" s="50">
        <f t="shared" si="25"/>
        <v>0</v>
      </c>
      <c r="L453" s="15"/>
      <c r="M453" s="15"/>
      <c r="N453" s="15"/>
      <c r="O453" s="15"/>
      <c r="P453" s="15"/>
      <c r="Q453" s="15"/>
      <c r="R453" s="15"/>
      <c r="S453" s="15"/>
    </row>
    <row r="454" spans="2:19" x14ac:dyDescent="0.3">
      <c r="B454" s="53">
        <v>2020</v>
      </c>
      <c r="C454" s="15" t="s">
        <v>274</v>
      </c>
      <c r="D454" s="15" t="s">
        <v>88</v>
      </c>
      <c r="E454" s="15">
        <v>2019</v>
      </c>
      <c r="F454" s="15" t="s">
        <v>117</v>
      </c>
      <c r="G454" s="15">
        <v>5</v>
      </c>
      <c r="H454" s="105">
        <v>0</v>
      </c>
      <c r="I454" s="50">
        <f t="shared" si="23"/>
        <v>0</v>
      </c>
      <c r="J454" s="50">
        <f t="shared" si="24"/>
        <v>0</v>
      </c>
      <c r="K454" s="50">
        <f t="shared" si="25"/>
        <v>0</v>
      </c>
      <c r="L454" s="15"/>
      <c r="M454" s="15"/>
      <c r="N454" s="15"/>
      <c r="O454" s="15"/>
      <c r="P454" s="15"/>
      <c r="Q454" s="15"/>
      <c r="R454" s="15"/>
      <c r="S454" s="15"/>
    </row>
    <row r="455" spans="2:19" x14ac:dyDescent="0.3">
      <c r="B455" s="53">
        <v>2020</v>
      </c>
      <c r="C455" s="15" t="s">
        <v>273</v>
      </c>
      <c r="D455" s="15" t="s">
        <v>88</v>
      </c>
      <c r="E455" s="15">
        <v>2015</v>
      </c>
      <c r="F455" s="15" t="s">
        <v>94</v>
      </c>
      <c r="G455" s="15">
        <v>4</v>
      </c>
      <c r="H455" s="105">
        <v>375</v>
      </c>
      <c r="I455" s="50">
        <f t="shared" si="23"/>
        <v>0</v>
      </c>
      <c r="J455" s="50">
        <f t="shared" si="24"/>
        <v>375</v>
      </c>
      <c r="K455" s="50">
        <f t="shared" si="25"/>
        <v>0</v>
      </c>
      <c r="L455" s="15"/>
      <c r="M455" s="15"/>
      <c r="N455" s="15"/>
      <c r="O455" s="15"/>
      <c r="P455" s="15"/>
      <c r="Q455" s="15"/>
      <c r="R455" s="15"/>
      <c r="S455" s="15"/>
    </row>
    <row r="456" spans="2:19" x14ac:dyDescent="0.3">
      <c r="B456" s="53">
        <v>2020</v>
      </c>
      <c r="C456" s="15" t="s">
        <v>272</v>
      </c>
      <c r="D456" s="15" t="s">
        <v>88</v>
      </c>
      <c r="E456" s="15">
        <v>2017</v>
      </c>
      <c r="F456" s="15" t="s">
        <v>101</v>
      </c>
      <c r="G456" s="15">
        <v>5</v>
      </c>
      <c r="H456" s="105">
        <v>3233</v>
      </c>
      <c r="I456" s="50">
        <f t="shared" si="23"/>
        <v>0</v>
      </c>
      <c r="J456" s="50">
        <f t="shared" si="24"/>
        <v>0</v>
      </c>
      <c r="K456" s="50">
        <f t="shared" si="25"/>
        <v>3233</v>
      </c>
      <c r="L456" s="15"/>
      <c r="M456" s="15"/>
      <c r="N456" s="15"/>
      <c r="O456" s="15"/>
      <c r="P456" s="15"/>
      <c r="Q456" s="15"/>
      <c r="R456" s="15"/>
      <c r="S456" s="15"/>
    </row>
    <row r="457" spans="2:19" x14ac:dyDescent="0.3">
      <c r="B457" s="53">
        <v>2020</v>
      </c>
      <c r="C457" s="15" t="s">
        <v>271</v>
      </c>
      <c r="D457" s="15" t="s">
        <v>270</v>
      </c>
      <c r="E457" s="15">
        <v>2014</v>
      </c>
      <c r="F457" s="15" t="s">
        <v>94</v>
      </c>
      <c r="G457" s="15">
        <v>4</v>
      </c>
      <c r="H457" s="105">
        <v>5932</v>
      </c>
      <c r="I457" s="50">
        <f t="shared" si="23"/>
        <v>0</v>
      </c>
      <c r="J457" s="50">
        <f t="shared" si="24"/>
        <v>5932</v>
      </c>
      <c r="K457" s="50">
        <f t="shared" si="25"/>
        <v>0</v>
      </c>
      <c r="L457" s="15"/>
      <c r="M457" s="15"/>
      <c r="N457" s="15"/>
      <c r="O457" s="15"/>
      <c r="P457" s="15"/>
      <c r="Q457" s="15"/>
      <c r="R457" s="15"/>
      <c r="S457" s="15"/>
    </row>
    <row r="458" spans="2:19" x14ac:dyDescent="0.3">
      <c r="B458" s="53">
        <v>2020</v>
      </c>
      <c r="C458" s="15" t="s">
        <v>269</v>
      </c>
      <c r="D458" s="15" t="s">
        <v>268</v>
      </c>
      <c r="E458" s="15">
        <v>2017</v>
      </c>
      <c r="F458" s="15" t="s">
        <v>82</v>
      </c>
      <c r="G458" s="15">
        <v>5</v>
      </c>
      <c r="H458" s="105">
        <v>1755</v>
      </c>
      <c r="I458" s="50">
        <f t="shared" si="23"/>
        <v>0</v>
      </c>
      <c r="J458" s="50">
        <f t="shared" si="24"/>
        <v>0</v>
      </c>
      <c r="K458" s="50">
        <f t="shared" si="25"/>
        <v>1755</v>
      </c>
      <c r="L458" s="15"/>
      <c r="M458" s="15"/>
      <c r="N458" s="15"/>
      <c r="O458" s="15"/>
      <c r="P458" s="15"/>
      <c r="Q458" s="15"/>
      <c r="R458" s="15"/>
      <c r="S458" s="15"/>
    </row>
    <row r="459" spans="2:19" x14ac:dyDescent="0.3">
      <c r="B459" s="53">
        <v>2020</v>
      </c>
      <c r="C459" s="15" t="s">
        <v>267</v>
      </c>
      <c r="D459" s="15" t="s">
        <v>88</v>
      </c>
      <c r="E459" s="15">
        <v>2015</v>
      </c>
      <c r="F459" s="15" t="s">
        <v>137</v>
      </c>
      <c r="G459" s="15">
        <v>4</v>
      </c>
      <c r="H459" s="105">
        <v>2</v>
      </c>
      <c r="I459" s="50">
        <f t="shared" si="23"/>
        <v>0</v>
      </c>
      <c r="J459" s="50">
        <f t="shared" si="24"/>
        <v>2</v>
      </c>
      <c r="K459" s="50">
        <f t="shared" si="25"/>
        <v>0</v>
      </c>
      <c r="L459" s="15"/>
      <c r="M459" s="15"/>
      <c r="N459" s="15"/>
      <c r="O459" s="15"/>
      <c r="P459" s="15"/>
      <c r="Q459" s="15"/>
      <c r="R459" s="15"/>
      <c r="S459" s="15"/>
    </row>
    <row r="460" spans="2:19" x14ac:dyDescent="0.3">
      <c r="B460" s="53">
        <v>2020</v>
      </c>
      <c r="C460" s="15" t="s">
        <v>266</v>
      </c>
      <c r="D460" s="15" t="s">
        <v>88</v>
      </c>
      <c r="E460" s="15">
        <v>2013</v>
      </c>
      <c r="F460" s="15" t="s">
        <v>82</v>
      </c>
      <c r="G460" s="15">
        <v>5</v>
      </c>
      <c r="H460" s="105">
        <v>1288</v>
      </c>
      <c r="I460" s="50">
        <f t="shared" si="23"/>
        <v>0</v>
      </c>
      <c r="J460" s="50">
        <f t="shared" si="24"/>
        <v>0</v>
      </c>
      <c r="K460" s="50">
        <f t="shared" si="25"/>
        <v>1288</v>
      </c>
      <c r="L460" s="15"/>
      <c r="M460" s="15"/>
      <c r="N460" s="15"/>
      <c r="O460" s="15"/>
      <c r="P460" s="15"/>
      <c r="Q460" s="15"/>
      <c r="R460" s="15"/>
      <c r="S460" s="15"/>
    </row>
    <row r="461" spans="2:19" x14ac:dyDescent="0.3">
      <c r="B461" s="53">
        <v>2020</v>
      </c>
      <c r="C461" s="15" t="s">
        <v>265</v>
      </c>
      <c r="D461" s="15" t="s">
        <v>88</v>
      </c>
      <c r="E461" s="15">
        <v>2013</v>
      </c>
      <c r="F461" s="15" t="s">
        <v>94</v>
      </c>
      <c r="G461" s="15">
        <v>4</v>
      </c>
      <c r="H461" s="105">
        <v>419</v>
      </c>
      <c r="I461" s="50">
        <f t="shared" si="23"/>
        <v>0</v>
      </c>
      <c r="J461" s="50">
        <f t="shared" si="24"/>
        <v>419</v>
      </c>
      <c r="K461" s="50">
        <f t="shared" si="25"/>
        <v>0</v>
      </c>
      <c r="L461" s="15"/>
      <c r="M461" s="15"/>
      <c r="N461" s="15"/>
      <c r="O461" s="15"/>
      <c r="P461" s="15"/>
      <c r="Q461" s="15"/>
      <c r="R461" s="15"/>
      <c r="S461" s="15"/>
    </row>
    <row r="462" spans="2:19" x14ac:dyDescent="0.3">
      <c r="B462" s="53">
        <v>2020</v>
      </c>
      <c r="C462" s="15" t="s">
        <v>264</v>
      </c>
      <c r="D462" s="15" t="s">
        <v>88</v>
      </c>
      <c r="E462" s="15">
        <v>2014</v>
      </c>
      <c r="F462" s="15" t="s">
        <v>101</v>
      </c>
      <c r="G462" s="15">
        <v>3</v>
      </c>
      <c r="H462" s="105">
        <v>26</v>
      </c>
      <c r="I462" s="50">
        <f t="shared" si="23"/>
        <v>26</v>
      </c>
      <c r="J462" s="50">
        <f t="shared" si="24"/>
        <v>0</v>
      </c>
      <c r="K462" s="50">
        <f t="shared" si="25"/>
        <v>0</v>
      </c>
      <c r="L462" s="15"/>
      <c r="M462" s="15"/>
      <c r="N462" s="15"/>
      <c r="O462" s="15"/>
      <c r="P462" s="15"/>
      <c r="Q462" s="15"/>
      <c r="R462" s="15"/>
      <c r="S462" s="15"/>
    </row>
    <row r="463" spans="2:19" x14ac:dyDescent="0.3">
      <c r="B463" s="53">
        <v>2020</v>
      </c>
      <c r="C463" s="15" t="s">
        <v>263</v>
      </c>
      <c r="D463" s="15" t="s">
        <v>88</v>
      </c>
      <c r="E463" s="15">
        <v>2013</v>
      </c>
      <c r="F463" s="15" t="s">
        <v>101</v>
      </c>
      <c r="G463" s="15">
        <v>3</v>
      </c>
      <c r="H463" s="105">
        <v>0</v>
      </c>
      <c r="I463" s="50">
        <f t="shared" si="23"/>
        <v>0</v>
      </c>
      <c r="J463" s="50">
        <f t="shared" si="24"/>
        <v>0</v>
      </c>
      <c r="K463" s="50">
        <f t="shared" si="25"/>
        <v>0</v>
      </c>
      <c r="L463" s="15"/>
      <c r="M463" s="15"/>
      <c r="N463" s="15"/>
      <c r="O463" s="15"/>
      <c r="P463" s="15"/>
      <c r="Q463" s="15"/>
      <c r="R463" s="15"/>
      <c r="S463" s="15"/>
    </row>
    <row r="464" spans="2:19" x14ac:dyDescent="0.3">
      <c r="B464" s="53">
        <v>2020</v>
      </c>
      <c r="C464" s="15" t="s">
        <v>262</v>
      </c>
      <c r="D464" s="15" t="s">
        <v>261</v>
      </c>
      <c r="E464" s="15">
        <v>2019</v>
      </c>
      <c r="F464" s="15" t="s">
        <v>82</v>
      </c>
      <c r="G464" s="15">
        <v>5</v>
      </c>
      <c r="H464" s="105">
        <v>6488</v>
      </c>
      <c r="I464" s="50">
        <f t="shared" si="23"/>
        <v>0</v>
      </c>
      <c r="J464" s="50">
        <f t="shared" si="24"/>
        <v>0</v>
      </c>
      <c r="K464" s="50">
        <f t="shared" si="25"/>
        <v>6488</v>
      </c>
      <c r="L464" s="15"/>
      <c r="M464" s="15"/>
      <c r="N464" s="15"/>
      <c r="O464" s="15"/>
      <c r="P464" s="15"/>
      <c r="Q464" s="15"/>
      <c r="R464" s="15"/>
      <c r="S464" s="15"/>
    </row>
    <row r="465" spans="2:19" x14ac:dyDescent="0.3">
      <c r="B465" s="53">
        <v>2020</v>
      </c>
      <c r="C465" s="15" t="s">
        <v>260</v>
      </c>
      <c r="D465" s="15" t="s">
        <v>259</v>
      </c>
      <c r="E465" s="15">
        <v>2018</v>
      </c>
      <c r="F465" s="15" t="s">
        <v>117</v>
      </c>
      <c r="G465" s="15">
        <v>5</v>
      </c>
      <c r="H465" s="105">
        <v>17</v>
      </c>
      <c r="I465" s="50">
        <f t="shared" si="23"/>
        <v>0</v>
      </c>
      <c r="J465" s="50">
        <f t="shared" si="24"/>
        <v>0</v>
      </c>
      <c r="K465" s="50">
        <f t="shared" si="25"/>
        <v>17</v>
      </c>
      <c r="L465" s="15"/>
      <c r="M465" s="15"/>
      <c r="N465" s="15"/>
      <c r="O465" s="15"/>
      <c r="P465" s="15"/>
      <c r="Q465" s="15"/>
      <c r="R465" s="15"/>
      <c r="S465" s="15"/>
    </row>
    <row r="466" spans="2:19" x14ac:dyDescent="0.3">
      <c r="B466" s="53">
        <v>2020</v>
      </c>
      <c r="C466" s="15" t="s">
        <v>258</v>
      </c>
      <c r="D466" s="15" t="s">
        <v>88</v>
      </c>
      <c r="E466" s="15">
        <v>2017</v>
      </c>
      <c r="F466" s="15" t="s">
        <v>94</v>
      </c>
      <c r="G466" s="15">
        <v>5</v>
      </c>
      <c r="H466" s="105">
        <v>4778</v>
      </c>
      <c r="I466" s="50">
        <f t="shared" si="23"/>
        <v>0</v>
      </c>
      <c r="J466" s="50">
        <f t="shared" si="24"/>
        <v>0</v>
      </c>
      <c r="K466" s="50">
        <f t="shared" si="25"/>
        <v>4778</v>
      </c>
      <c r="L466" s="15"/>
      <c r="M466" s="15"/>
      <c r="N466" s="15"/>
      <c r="O466" s="15"/>
      <c r="P466" s="15"/>
      <c r="Q466" s="15"/>
      <c r="R466" s="15"/>
      <c r="S466" s="15"/>
    </row>
    <row r="467" spans="2:19" x14ac:dyDescent="0.3">
      <c r="B467" s="53">
        <v>2020</v>
      </c>
      <c r="C467" s="15" t="s">
        <v>257</v>
      </c>
      <c r="D467" s="15" t="s">
        <v>88</v>
      </c>
      <c r="E467" s="15">
        <v>2013</v>
      </c>
      <c r="F467" s="15" t="s">
        <v>94</v>
      </c>
      <c r="G467" s="15">
        <v>4</v>
      </c>
      <c r="H467" s="105">
        <v>40</v>
      </c>
      <c r="I467" s="50">
        <f t="shared" si="23"/>
        <v>0</v>
      </c>
      <c r="J467" s="50">
        <f t="shared" si="24"/>
        <v>40</v>
      </c>
      <c r="K467" s="50">
        <f t="shared" si="25"/>
        <v>0</v>
      </c>
      <c r="L467" s="15"/>
      <c r="M467" s="15"/>
      <c r="N467" s="15"/>
      <c r="O467" s="15"/>
      <c r="P467" s="15"/>
      <c r="Q467" s="15"/>
      <c r="R467" s="15"/>
      <c r="S467" s="15"/>
    </row>
    <row r="468" spans="2:19" x14ac:dyDescent="0.3">
      <c r="B468" s="53">
        <v>2020</v>
      </c>
      <c r="C468" s="15" t="s">
        <v>256</v>
      </c>
      <c r="D468" s="15" t="s">
        <v>88</v>
      </c>
      <c r="E468" s="15">
        <v>2015</v>
      </c>
      <c r="F468" s="15" t="s">
        <v>137</v>
      </c>
      <c r="G468" s="15">
        <v>4</v>
      </c>
      <c r="H468" s="105">
        <v>0</v>
      </c>
      <c r="I468" s="50">
        <f t="shared" si="23"/>
        <v>0</v>
      </c>
      <c r="J468" s="50">
        <f t="shared" si="24"/>
        <v>0</v>
      </c>
      <c r="K468" s="50">
        <f t="shared" si="25"/>
        <v>0</v>
      </c>
      <c r="L468" s="15"/>
      <c r="M468" s="15"/>
      <c r="N468" s="15"/>
      <c r="O468" s="15"/>
      <c r="P468" s="15"/>
      <c r="Q468" s="15"/>
      <c r="R468" s="15"/>
      <c r="S468" s="15"/>
    </row>
    <row r="469" spans="2:19" x14ac:dyDescent="0.3">
      <c r="B469" s="53">
        <v>2020</v>
      </c>
      <c r="C469" s="15" t="s">
        <v>255</v>
      </c>
      <c r="D469" s="15" t="s">
        <v>254</v>
      </c>
      <c r="E469" s="15">
        <v>2014</v>
      </c>
      <c r="F469" s="15" t="s">
        <v>117</v>
      </c>
      <c r="G469" s="15">
        <v>5</v>
      </c>
      <c r="H469" s="105">
        <v>14</v>
      </c>
      <c r="I469" s="50">
        <f t="shared" si="23"/>
        <v>0</v>
      </c>
      <c r="J469" s="50">
        <f t="shared" si="24"/>
        <v>0</v>
      </c>
      <c r="K469" s="50">
        <f t="shared" si="25"/>
        <v>14</v>
      </c>
      <c r="L469" s="15"/>
      <c r="M469" s="15"/>
      <c r="N469" s="15"/>
      <c r="O469" s="15"/>
      <c r="P469" s="15"/>
      <c r="Q469" s="15"/>
      <c r="R469" s="15"/>
      <c r="S469" s="15"/>
    </row>
    <row r="470" spans="2:19" x14ac:dyDescent="0.3">
      <c r="B470" s="53">
        <v>2020</v>
      </c>
      <c r="C470" s="15" t="s">
        <v>253</v>
      </c>
      <c r="D470" s="15" t="s">
        <v>88</v>
      </c>
      <c r="E470" s="15">
        <v>2014</v>
      </c>
      <c r="F470" s="15" t="s">
        <v>117</v>
      </c>
      <c r="G470" s="15">
        <v>5</v>
      </c>
      <c r="H470" s="105">
        <v>20260</v>
      </c>
      <c r="I470" s="50">
        <f t="shared" si="23"/>
        <v>0</v>
      </c>
      <c r="J470" s="50">
        <f t="shared" si="24"/>
        <v>0</v>
      </c>
      <c r="K470" s="50">
        <f t="shared" si="25"/>
        <v>20260</v>
      </c>
      <c r="L470" s="15"/>
      <c r="M470" s="15"/>
      <c r="N470" s="15"/>
      <c r="O470" s="15"/>
      <c r="P470" s="15"/>
      <c r="Q470" s="15"/>
      <c r="R470" s="15"/>
      <c r="S470" s="15"/>
    </row>
    <row r="471" spans="2:19" x14ac:dyDescent="0.3">
      <c r="B471" s="53">
        <v>2020</v>
      </c>
      <c r="C471" s="15" t="s">
        <v>252</v>
      </c>
      <c r="D471" s="15" t="s">
        <v>251</v>
      </c>
      <c r="E471" s="15">
        <v>2014</v>
      </c>
      <c r="F471" s="15" t="s">
        <v>82</v>
      </c>
      <c r="G471" s="15">
        <v>5</v>
      </c>
      <c r="H471" s="105">
        <v>2581</v>
      </c>
      <c r="I471" s="50">
        <f t="shared" si="23"/>
        <v>0</v>
      </c>
      <c r="J471" s="50">
        <f t="shared" si="24"/>
        <v>0</v>
      </c>
      <c r="K471" s="50">
        <f t="shared" si="25"/>
        <v>2581</v>
      </c>
      <c r="L471" s="15"/>
      <c r="M471" s="15"/>
      <c r="N471" s="15"/>
      <c r="O471" s="15"/>
      <c r="P471" s="15"/>
      <c r="Q471" s="15"/>
      <c r="R471" s="15"/>
      <c r="S471" s="15"/>
    </row>
    <row r="472" spans="2:19" x14ac:dyDescent="0.3">
      <c r="B472" s="53">
        <v>2020</v>
      </c>
      <c r="C472" s="15" t="s">
        <v>250</v>
      </c>
      <c r="D472" s="15" t="s">
        <v>88</v>
      </c>
      <c r="E472" s="15">
        <v>2013</v>
      </c>
      <c r="F472" s="15" t="s">
        <v>94</v>
      </c>
      <c r="G472" s="15">
        <v>4</v>
      </c>
      <c r="H472" s="105">
        <v>13</v>
      </c>
      <c r="I472" s="50">
        <f t="shared" si="23"/>
        <v>0</v>
      </c>
      <c r="J472" s="50">
        <f t="shared" si="24"/>
        <v>13</v>
      </c>
      <c r="K472" s="50">
        <f t="shared" si="25"/>
        <v>0</v>
      </c>
      <c r="L472" s="15"/>
      <c r="M472" s="15"/>
      <c r="N472" s="15"/>
      <c r="O472" s="15"/>
      <c r="P472" s="15"/>
      <c r="Q472" s="15"/>
      <c r="R472" s="15"/>
      <c r="S472" s="15"/>
    </row>
    <row r="473" spans="2:19" x14ac:dyDescent="0.3">
      <c r="B473" s="53">
        <v>2020</v>
      </c>
      <c r="C473" s="15" t="s">
        <v>249</v>
      </c>
      <c r="D473" s="15" t="s">
        <v>88</v>
      </c>
      <c r="E473" s="15">
        <v>2017</v>
      </c>
      <c r="F473" s="15" t="s">
        <v>117</v>
      </c>
      <c r="G473" s="15">
        <v>4</v>
      </c>
      <c r="H473" s="105">
        <v>67</v>
      </c>
      <c r="I473" s="50">
        <f t="shared" si="23"/>
        <v>0</v>
      </c>
      <c r="J473" s="50">
        <f t="shared" si="24"/>
        <v>67</v>
      </c>
      <c r="K473" s="50">
        <f t="shared" si="25"/>
        <v>0</v>
      </c>
      <c r="L473" s="15"/>
      <c r="M473" s="15"/>
      <c r="N473" s="15"/>
      <c r="O473" s="15"/>
      <c r="P473" s="15"/>
      <c r="Q473" s="15"/>
      <c r="R473" s="15"/>
      <c r="S473" s="15"/>
    </row>
    <row r="474" spans="2:19" x14ac:dyDescent="0.3">
      <c r="B474" s="53">
        <v>2020</v>
      </c>
      <c r="C474" s="15" t="s">
        <v>248</v>
      </c>
      <c r="D474" s="15" t="s">
        <v>88</v>
      </c>
      <c r="E474" s="15">
        <v>2015</v>
      </c>
      <c r="F474" s="15" t="s">
        <v>117</v>
      </c>
      <c r="G474" s="15">
        <v>5</v>
      </c>
      <c r="H474" s="105">
        <v>201</v>
      </c>
      <c r="I474" s="50">
        <f t="shared" si="23"/>
        <v>0</v>
      </c>
      <c r="J474" s="50">
        <f t="shared" si="24"/>
        <v>0</v>
      </c>
      <c r="K474" s="50">
        <f t="shared" si="25"/>
        <v>201</v>
      </c>
      <c r="L474" s="15"/>
      <c r="M474" s="15"/>
      <c r="N474" s="15"/>
      <c r="O474" s="15"/>
      <c r="P474" s="15"/>
      <c r="Q474" s="15"/>
      <c r="R474" s="15"/>
      <c r="S474" s="15"/>
    </row>
    <row r="475" spans="2:19" x14ac:dyDescent="0.3">
      <c r="B475" s="53">
        <v>2020</v>
      </c>
      <c r="C475" s="15" t="s">
        <v>247</v>
      </c>
      <c r="D475" s="15" t="s">
        <v>88</v>
      </c>
      <c r="E475" s="15">
        <v>2018</v>
      </c>
      <c r="F475" s="15" t="s">
        <v>101</v>
      </c>
      <c r="G475" s="15">
        <v>4</v>
      </c>
      <c r="H475" s="105">
        <v>9</v>
      </c>
      <c r="I475" s="50">
        <f t="shared" si="23"/>
        <v>0</v>
      </c>
      <c r="J475" s="50">
        <f t="shared" si="24"/>
        <v>9</v>
      </c>
      <c r="K475" s="50">
        <f t="shared" si="25"/>
        <v>0</v>
      </c>
      <c r="L475" s="15"/>
      <c r="M475" s="15"/>
      <c r="N475" s="15"/>
      <c r="O475" s="15"/>
      <c r="P475" s="15"/>
      <c r="Q475" s="15"/>
      <c r="R475" s="15"/>
      <c r="S475" s="15"/>
    </row>
    <row r="476" spans="2:19" x14ac:dyDescent="0.3">
      <c r="B476" s="53">
        <v>2020</v>
      </c>
      <c r="C476" s="15" t="s">
        <v>246</v>
      </c>
      <c r="D476" s="15" t="s">
        <v>88</v>
      </c>
      <c r="E476" s="15">
        <v>2019</v>
      </c>
      <c r="F476" s="15" t="s">
        <v>94</v>
      </c>
      <c r="G476" s="15">
        <v>4</v>
      </c>
      <c r="H476" s="105">
        <v>12154</v>
      </c>
      <c r="I476" s="50">
        <f t="shared" si="23"/>
        <v>0</v>
      </c>
      <c r="J476" s="50">
        <f t="shared" si="24"/>
        <v>12154</v>
      </c>
      <c r="K476" s="50">
        <f t="shared" si="25"/>
        <v>0</v>
      </c>
      <c r="L476" s="15"/>
      <c r="M476" s="15"/>
      <c r="N476" s="15"/>
      <c r="O476" s="15"/>
      <c r="P476" s="15"/>
      <c r="Q476" s="15"/>
      <c r="R476" s="15"/>
      <c r="S476" s="15"/>
    </row>
    <row r="477" spans="2:19" x14ac:dyDescent="0.3">
      <c r="B477" s="53">
        <v>2020</v>
      </c>
      <c r="C477" s="15" t="s">
        <v>245</v>
      </c>
      <c r="D477" s="15" t="s">
        <v>88</v>
      </c>
      <c r="E477" s="15">
        <v>2017</v>
      </c>
      <c r="F477" s="15" t="s">
        <v>101</v>
      </c>
      <c r="G477" s="15">
        <v>5</v>
      </c>
      <c r="H477" s="105">
        <v>1</v>
      </c>
      <c r="I477" s="50">
        <f t="shared" si="23"/>
        <v>0</v>
      </c>
      <c r="J477" s="50">
        <f t="shared" si="24"/>
        <v>0</v>
      </c>
      <c r="K477" s="50">
        <f t="shared" si="25"/>
        <v>1</v>
      </c>
      <c r="L477" s="15"/>
      <c r="M477" s="15"/>
      <c r="N477" s="15"/>
      <c r="O477" s="15"/>
      <c r="P477" s="15"/>
      <c r="Q477" s="15"/>
      <c r="R477" s="15"/>
      <c r="S477" s="15"/>
    </row>
    <row r="478" spans="2:19" x14ac:dyDescent="0.3">
      <c r="B478" s="53">
        <v>2020</v>
      </c>
      <c r="C478" s="15" t="s">
        <v>244</v>
      </c>
      <c r="D478" s="15" t="s">
        <v>88</v>
      </c>
      <c r="E478" s="15">
        <v>2017</v>
      </c>
      <c r="F478" s="15" t="s">
        <v>82</v>
      </c>
      <c r="G478" s="15">
        <v>5</v>
      </c>
      <c r="H478" s="105">
        <v>6140</v>
      </c>
      <c r="I478" s="50">
        <f t="shared" si="23"/>
        <v>0</v>
      </c>
      <c r="J478" s="50">
        <f t="shared" si="24"/>
        <v>0</v>
      </c>
      <c r="K478" s="50">
        <f t="shared" si="25"/>
        <v>6140</v>
      </c>
      <c r="L478" s="15"/>
      <c r="M478" s="15"/>
      <c r="N478" s="15"/>
      <c r="O478" s="15"/>
      <c r="P478" s="15"/>
      <c r="Q478" s="15"/>
      <c r="R478" s="15"/>
      <c r="S478" s="15"/>
    </row>
    <row r="479" spans="2:19" x14ac:dyDescent="0.3">
      <c r="B479" s="53">
        <v>2020</v>
      </c>
      <c r="C479" s="15" t="s">
        <v>243</v>
      </c>
      <c r="D479" s="15" t="s">
        <v>88</v>
      </c>
      <c r="E479" s="15">
        <v>2017</v>
      </c>
      <c r="F479" s="15" t="s">
        <v>90</v>
      </c>
      <c r="G479" s="15">
        <v>5</v>
      </c>
      <c r="H479" s="105">
        <v>104</v>
      </c>
      <c r="I479" s="50">
        <f t="shared" si="23"/>
        <v>0</v>
      </c>
      <c r="J479" s="50">
        <f t="shared" si="24"/>
        <v>0</v>
      </c>
      <c r="K479" s="50">
        <f t="shared" si="25"/>
        <v>104</v>
      </c>
      <c r="L479" s="15"/>
      <c r="M479" s="15"/>
      <c r="N479" s="15"/>
      <c r="O479" s="15"/>
      <c r="P479" s="15"/>
      <c r="Q479" s="15"/>
      <c r="R479" s="15"/>
      <c r="S479" s="15"/>
    </row>
    <row r="480" spans="2:19" x14ac:dyDescent="0.3">
      <c r="B480" s="53">
        <v>2020</v>
      </c>
      <c r="C480" s="15" t="s">
        <v>242</v>
      </c>
      <c r="D480" s="15" t="s">
        <v>88</v>
      </c>
      <c r="E480" s="15">
        <v>2017</v>
      </c>
      <c r="F480" s="15" t="s">
        <v>94</v>
      </c>
      <c r="G480" s="15">
        <v>3</v>
      </c>
      <c r="H480" s="105">
        <v>2</v>
      </c>
      <c r="I480" s="50">
        <f t="shared" si="23"/>
        <v>2</v>
      </c>
      <c r="J480" s="50">
        <f t="shared" si="24"/>
        <v>0</v>
      </c>
      <c r="K480" s="50">
        <f t="shared" si="25"/>
        <v>0</v>
      </c>
      <c r="L480" s="15"/>
      <c r="M480" s="15"/>
      <c r="N480" s="15"/>
      <c r="O480" s="15"/>
      <c r="P480" s="15"/>
      <c r="Q480" s="15"/>
      <c r="R480" s="15"/>
      <c r="S480" s="15"/>
    </row>
    <row r="481" spans="2:19" x14ac:dyDescent="0.3">
      <c r="B481" s="53">
        <v>2020</v>
      </c>
      <c r="C481" s="15" t="s">
        <v>241</v>
      </c>
      <c r="D481" s="15" t="s">
        <v>88</v>
      </c>
      <c r="E481" s="15">
        <v>2014</v>
      </c>
      <c r="F481" s="15" t="s">
        <v>94</v>
      </c>
      <c r="G481" s="15">
        <v>4</v>
      </c>
      <c r="H481" s="105">
        <v>1075</v>
      </c>
      <c r="I481" s="50">
        <f t="shared" si="23"/>
        <v>0</v>
      </c>
      <c r="J481" s="50">
        <f t="shared" si="24"/>
        <v>1075</v>
      </c>
      <c r="K481" s="50">
        <f t="shared" si="25"/>
        <v>0</v>
      </c>
      <c r="L481" s="15"/>
      <c r="M481" s="15"/>
      <c r="N481" s="15"/>
      <c r="O481" s="15"/>
      <c r="P481" s="15"/>
      <c r="Q481" s="15"/>
      <c r="R481" s="15"/>
      <c r="S481" s="15"/>
    </row>
    <row r="482" spans="2:19" x14ac:dyDescent="0.3">
      <c r="B482" s="53">
        <v>2020</v>
      </c>
      <c r="C482" s="15" t="s">
        <v>240</v>
      </c>
      <c r="D482" s="15" t="s">
        <v>88</v>
      </c>
      <c r="E482" s="15">
        <v>2013</v>
      </c>
      <c r="F482" s="15" t="s">
        <v>94</v>
      </c>
      <c r="G482" s="15">
        <v>5</v>
      </c>
      <c r="H482" s="105">
        <v>185</v>
      </c>
      <c r="I482" s="50">
        <f t="shared" si="23"/>
        <v>0</v>
      </c>
      <c r="J482" s="50">
        <f t="shared" si="24"/>
        <v>0</v>
      </c>
      <c r="K482" s="50">
        <f t="shared" si="25"/>
        <v>185</v>
      </c>
      <c r="L482" s="15"/>
      <c r="M482" s="15"/>
      <c r="N482" s="15"/>
      <c r="O482" s="15"/>
      <c r="P482" s="15"/>
      <c r="Q482" s="15"/>
      <c r="R482" s="15"/>
      <c r="S482" s="15"/>
    </row>
    <row r="483" spans="2:19" x14ac:dyDescent="0.3">
      <c r="B483" s="53">
        <v>2020</v>
      </c>
      <c r="C483" s="15" t="s">
        <v>240</v>
      </c>
      <c r="D483" s="15" t="s">
        <v>239</v>
      </c>
      <c r="E483" s="15">
        <v>2019</v>
      </c>
      <c r="F483" s="15" t="s">
        <v>82</v>
      </c>
      <c r="G483" s="15">
        <v>5</v>
      </c>
      <c r="H483" s="105">
        <v>0</v>
      </c>
      <c r="I483" s="50">
        <f t="shared" si="23"/>
        <v>0</v>
      </c>
      <c r="J483" s="50">
        <f t="shared" si="24"/>
        <v>0</v>
      </c>
      <c r="K483" s="50">
        <f t="shared" si="25"/>
        <v>0</v>
      </c>
      <c r="L483" s="15"/>
      <c r="M483" s="15"/>
      <c r="N483" s="15"/>
      <c r="O483" s="15"/>
      <c r="P483" s="15"/>
      <c r="Q483" s="15"/>
      <c r="R483" s="15"/>
      <c r="S483" s="15"/>
    </row>
    <row r="484" spans="2:19" x14ac:dyDescent="0.3">
      <c r="B484" s="53">
        <v>2020</v>
      </c>
      <c r="C484" s="15" t="s">
        <v>238</v>
      </c>
      <c r="D484" s="15" t="s">
        <v>237</v>
      </c>
      <c r="E484" s="15">
        <v>2019</v>
      </c>
      <c r="F484" s="15" t="s">
        <v>94</v>
      </c>
      <c r="G484" s="15">
        <v>4</v>
      </c>
      <c r="H484" s="105">
        <v>344</v>
      </c>
      <c r="I484" s="50">
        <f t="shared" si="23"/>
        <v>0</v>
      </c>
      <c r="J484" s="50">
        <f t="shared" si="24"/>
        <v>344</v>
      </c>
      <c r="K484" s="50">
        <f t="shared" si="25"/>
        <v>0</v>
      </c>
      <c r="L484" s="15"/>
      <c r="M484" s="15"/>
      <c r="N484" s="15"/>
      <c r="O484" s="15"/>
      <c r="P484" s="15"/>
      <c r="Q484" s="15"/>
      <c r="R484" s="15"/>
      <c r="S484" s="15"/>
    </row>
    <row r="485" spans="2:19" x14ac:dyDescent="0.3">
      <c r="B485" s="53">
        <v>2020</v>
      </c>
      <c r="C485" s="15" t="s">
        <v>236</v>
      </c>
      <c r="D485" s="15" t="s">
        <v>88</v>
      </c>
      <c r="E485" s="15">
        <v>2016</v>
      </c>
      <c r="F485" s="15" t="s">
        <v>82</v>
      </c>
      <c r="G485" s="15">
        <v>5</v>
      </c>
      <c r="H485" s="105">
        <v>15047</v>
      </c>
      <c r="I485" s="50">
        <f t="shared" si="23"/>
        <v>0</v>
      </c>
      <c r="J485" s="50">
        <f t="shared" si="24"/>
        <v>0</v>
      </c>
      <c r="K485" s="50">
        <f t="shared" si="25"/>
        <v>15047</v>
      </c>
      <c r="L485" s="15"/>
      <c r="M485" s="15"/>
      <c r="N485" s="15"/>
      <c r="O485" s="15"/>
      <c r="P485" s="15"/>
      <c r="Q485" s="15"/>
      <c r="R485" s="15"/>
      <c r="S485" s="15"/>
    </row>
    <row r="486" spans="2:19" x14ac:dyDescent="0.3">
      <c r="B486" s="53">
        <v>2020</v>
      </c>
      <c r="C486" s="15" t="s">
        <v>235</v>
      </c>
      <c r="D486" s="15" t="s">
        <v>88</v>
      </c>
      <c r="E486" s="15">
        <v>2014</v>
      </c>
      <c r="F486" s="15" t="s">
        <v>117</v>
      </c>
      <c r="G486" s="15">
        <v>3</v>
      </c>
      <c r="H486" s="105">
        <v>3</v>
      </c>
      <c r="I486" s="50">
        <f t="shared" si="23"/>
        <v>3</v>
      </c>
      <c r="J486" s="50">
        <f t="shared" si="24"/>
        <v>0</v>
      </c>
      <c r="K486" s="50">
        <f t="shared" si="25"/>
        <v>0</v>
      </c>
      <c r="L486" s="15"/>
      <c r="M486" s="15"/>
      <c r="N486" s="15"/>
      <c r="O486" s="15"/>
      <c r="P486" s="15"/>
      <c r="Q486" s="15"/>
      <c r="R486" s="15"/>
      <c r="S486" s="15"/>
    </row>
    <row r="487" spans="2:19" x14ac:dyDescent="0.3">
      <c r="B487" s="53">
        <v>2020</v>
      </c>
      <c r="C487" s="15" t="s">
        <v>234</v>
      </c>
      <c r="D487" s="15" t="s">
        <v>88</v>
      </c>
      <c r="E487" s="15">
        <v>2013</v>
      </c>
      <c r="F487" s="15" t="s">
        <v>117</v>
      </c>
      <c r="G487" s="15">
        <v>5</v>
      </c>
      <c r="H487" s="105">
        <v>13460</v>
      </c>
      <c r="I487" s="50">
        <f t="shared" ref="I487:I550" si="26">IF(G487&lt;4,H487,0)</f>
        <v>0</v>
      </c>
      <c r="J487" s="50">
        <f t="shared" ref="J487:J550" si="27">IF(G487=4,H487,0)</f>
        <v>0</v>
      </c>
      <c r="K487" s="50">
        <f t="shared" ref="K487:K550" si="28">IF(G487=5,H487,0)</f>
        <v>13460</v>
      </c>
      <c r="L487" s="15"/>
      <c r="M487" s="15"/>
      <c r="N487" s="15"/>
      <c r="O487" s="15"/>
      <c r="P487" s="15"/>
      <c r="Q487" s="15"/>
      <c r="R487" s="15"/>
      <c r="S487" s="15"/>
    </row>
    <row r="488" spans="2:19" x14ac:dyDescent="0.3">
      <c r="B488" s="53">
        <v>2020</v>
      </c>
      <c r="C488" s="15" t="s">
        <v>233</v>
      </c>
      <c r="D488" s="15" t="s">
        <v>88</v>
      </c>
      <c r="E488" s="15">
        <v>2016</v>
      </c>
      <c r="F488" s="15" t="s">
        <v>82</v>
      </c>
      <c r="G488" s="15">
        <v>5</v>
      </c>
      <c r="H488" s="105">
        <v>5716</v>
      </c>
      <c r="I488" s="50">
        <f t="shared" si="26"/>
        <v>0</v>
      </c>
      <c r="J488" s="50">
        <f t="shared" si="27"/>
        <v>0</v>
      </c>
      <c r="K488" s="50">
        <f t="shared" si="28"/>
        <v>5716</v>
      </c>
      <c r="L488" s="15"/>
      <c r="M488" s="15"/>
      <c r="N488" s="15"/>
      <c r="O488" s="15"/>
      <c r="P488" s="15"/>
      <c r="Q488" s="15"/>
      <c r="R488" s="15"/>
      <c r="S488" s="15"/>
    </row>
    <row r="489" spans="2:19" x14ac:dyDescent="0.3">
      <c r="B489" s="53">
        <v>2020</v>
      </c>
      <c r="C489" s="15" t="s">
        <v>232</v>
      </c>
      <c r="D489" s="15" t="s">
        <v>88</v>
      </c>
      <c r="E489" s="15">
        <v>2018</v>
      </c>
      <c r="F489" s="15" t="s">
        <v>90</v>
      </c>
      <c r="G489" s="15">
        <v>5</v>
      </c>
      <c r="H489" s="105">
        <v>219</v>
      </c>
      <c r="I489" s="50">
        <f t="shared" si="26"/>
        <v>0</v>
      </c>
      <c r="J489" s="50">
        <f t="shared" si="27"/>
        <v>0</v>
      </c>
      <c r="K489" s="50">
        <f t="shared" si="28"/>
        <v>219</v>
      </c>
      <c r="L489" s="15"/>
      <c r="M489" s="15"/>
      <c r="N489" s="15"/>
      <c r="O489" s="15"/>
      <c r="P489" s="15"/>
      <c r="Q489" s="15"/>
      <c r="R489" s="15"/>
      <c r="S489" s="15"/>
    </row>
    <row r="490" spans="2:19" x14ac:dyDescent="0.3">
      <c r="B490" s="53">
        <v>2020</v>
      </c>
      <c r="C490" s="15" t="s">
        <v>231</v>
      </c>
      <c r="D490" s="15" t="s">
        <v>88</v>
      </c>
      <c r="E490" s="15">
        <v>2014</v>
      </c>
      <c r="F490" s="15" t="s">
        <v>101</v>
      </c>
      <c r="G490" s="15">
        <v>3</v>
      </c>
      <c r="H490" s="105">
        <v>374</v>
      </c>
      <c r="I490" s="50">
        <f t="shared" si="26"/>
        <v>374</v>
      </c>
      <c r="J490" s="50">
        <f t="shared" si="27"/>
        <v>0</v>
      </c>
      <c r="K490" s="50">
        <f t="shared" si="28"/>
        <v>0</v>
      </c>
      <c r="L490" s="15"/>
      <c r="M490" s="15"/>
      <c r="N490" s="15"/>
      <c r="O490" s="15"/>
      <c r="P490" s="15"/>
      <c r="Q490" s="15"/>
      <c r="R490" s="15"/>
      <c r="S490" s="15"/>
    </row>
    <row r="491" spans="2:19" x14ac:dyDescent="0.3">
      <c r="B491" s="53">
        <v>2020</v>
      </c>
      <c r="C491" s="15" t="s">
        <v>230</v>
      </c>
      <c r="D491" s="15" t="s">
        <v>229</v>
      </c>
      <c r="E491" s="15">
        <v>2018</v>
      </c>
      <c r="F491" s="15" t="s">
        <v>101</v>
      </c>
      <c r="G491" s="15">
        <v>4</v>
      </c>
      <c r="H491" s="105">
        <v>0</v>
      </c>
      <c r="I491" s="50">
        <f t="shared" si="26"/>
        <v>0</v>
      </c>
      <c r="J491" s="50">
        <f t="shared" si="27"/>
        <v>0</v>
      </c>
      <c r="K491" s="50">
        <f t="shared" si="28"/>
        <v>0</v>
      </c>
      <c r="L491" s="15"/>
      <c r="M491" s="15"/>
      <c r="N491" s="15"/>
      <c r="O491" s="15"/>
      <c r="P491" s="15"/>
      <c r="Q491" s="15"/>
      <c r="R491" s="15"/>
      <c r="S491" s="15"/>
    </row>
    <row r="492" spans="2:19" x14ac:dyDescent="0.3">
      <c r="B492" s="53">
        <v>2020</v>
      </c>
      <c r="C492" s="15" t="s">
        <v>228</v>
      </c>
      <c r="D492" s="15" t="s">
        <v>88</v>
      </c>
      <c r="E492" s="15">
        <v>2015</v>
      </c>
      <c r="F492" s="15" t="s">
        <v>133</v>
      </c>
      <c r="G492" s="15">
        <v>5</v>
      </c>
      <c r="H492" s="105">
        <v>0</v>
      </c>
      <c r="I492" s="50">
        <f t="shared" si="26"/>
        <v>0</v>
      </c>
      <c r="J492" s="50">
        <f t="shared" si="27"/>
        <v>0</v>
      </c>
      <c r="K492" s="50">
        <f t="shared" si="28"/>
        <v>0</v>
      </c>
      <c r="L492" s="15"/>
      <c r="M492" s="15"/>
      <c r="N492" s="15"/>
      <c r="O492" s="15"/>
      <c r="P492" s="15"/>
      <c r="Q492" s="15"/>
      <c r="R492" s="15"/>
      <c r="S492" s="15"/>
    </row>
    <row r="493" spans="2:19" x14ac:dyDescent="0.3">
      <c r="B493" s="53">
        <v>2020</v>
      </c>
      <c r="C493" s="15" t="s">
        <v>227</v>
      </c>
      <c r="D493" s="15" t="s">
        <v>226</v>
      </c>
      <c r="E493" s="15">
        <v>2021</v>
      </c>
      <c r="F493" s="15" t="s">
        <v>85</v>
      </c>
      <c r="G493" s="15">
        <v>5</v>
      </c>
      <c r="H493" s="105">
        <v>0</v>
      </c>
      <c r="I493" s="50">
        <f t="shared" si="26"/>
        <v>0</v>
      </c>
      <c r="J493" s="50">
        <f t="shared" si="27"/>
        <v>0</v>
      </c>
      <c r="K493" s="50">
        <f t="shared" si="28"/>
        <v>0</v>
      </c>
      <c r="L493" s="15"/>
      <c r="M493" s="15"/>
      <c r="N493" s="15"/>
      <c r="O493" s="15"/>
      <c r="P493" s="15"/>
      <c r="Q493" s="15"/>
      <c r="R493" s="15"/>
      <c r="S493" s="15"/>
    </row>
    <row r="494" spans="2:19" x14ac:dyDescent="0.3">
      <c r="B494" s="53">
        <v>2020</v>
      </c>
      <c r="C494" s="15" t="s">
        <v>225</v>
      </c>
      <c r="D494" s="15" t="s">
        <v>224</v>
      </c>
      <c r="E494" s="15">
        <v>2017</v>
      </c>
      <c r="F494" s="15" t="s">
        <v>77</v>
      </c>
      <c r="G494" s="15">
        <v>5</v>
      </c>
      <c r="H494" s="105">
        <v>13</v>
      </c>
      <c r="I494" s="50">
        <f t="shared" si="26"/>
        <v>0</v>
      </c>
      <c r="J494" s="50">
        <f t="shared" si="27"/>
        <v>0</v>
      </c>
      <c r="K494" s="50">
        <f t="shared" si="28"/>
        <v>13</v>
      </c>
      <c r="L494" s="15"/>
      <c r="M494" s="15"/>
      <c r="N494" s="15"/>
      <c r="O494" s="15"/>
      <c r="P494" s="15"/>
      <c r="Q494" s="15"/>
      <c r="R494" s="15"/>
      <c r="S494" s="15"/>
    </row>
    <row r="495" spans="2:19" x14ac:dyDescent="0.3">
      <c r="B495" s="53">
        <v>2020</v>
      </c>
      <c r="C495" s="15" t="s">
        <v>223</v>
      </c>
      <c r="D495" s="15" t="s">
        <v>88</v>
      </c>
      <c r="E495" s="15">
        <v>2014</v>
      </c>
      <c r="F495" s="15" t="s">
        <v>82</v>
      </c>
      <c r="G495" s="15">
        <v>5</v>
      </c>
      <c r="H495" s="105">
        <v>730</v>
      </c>
      <c r="I495" s="50">
        <f t="shared" si="26"/>
        <v>0</v>
      </c>
      <c r="J495" s="50">
        <f t="shared" si="27"/>
        <v>0</v>
      </c>
      <c r="K495" s="50">
        <f t="shared" si="28"/>
        <v>730</v>
      </c>
      <c r="L495" s="15"/>
      <c r="M495" s="15"/>
      <c r="N495" s="15"/>
      <c r="O495" s="15"/>
      <c r="P495" s="15"/>
      <c r="Q495" s="15"/>
      <c r="R495" s="15"/>
      <c r="S495" s="15"/>
    </row>
    <row r="496" spans="2:19" x14ac:dyDescent="0.3">
      <c r="B496" s="53">
        <v>2020</v>
      </c>
      <c r="C496" s="15" t="s">
        <v>222</v>
      </c>
      <c r="D496" s="15" t="s">
        <v>88</v>
      </c>
      <c r="E496" s="15">
        <v>2019</v>
      </c>
      <c r="F496" s="15" t="s">
        <v>85</v>
      </c>
      <c r="G496" s="15">
        <v>5</v>
      </c>
      <c r="H496" s="105">
        <v>0</v>
      </c>
      <c r="I496" s="50">
        <f t="shared" si="26"/>
        <v>0</v>
      </c>
      <c r="J496" s="50">
        <f t="shared" si="27"/>
        <v>0</v>
      </c>
      <c r="K496" s="50">
        <f t="shared" si="28"/>
        <v>0</v>
      </c>
      <c r="L496" s="15"/>
      <c r="M496" s="15"/>
      <c r="N496" s="15"/>
      <c r="O496" s="15"/>
      <c r="P496" s="15"/>
      <c r="Q496" s="15"/>
      <c r="R496" s="15"/>
      <c r="S496" s="15"/>
    </row>
    <row r="497" spans="2:19" x14ac:dyDescent="0.3">
      <c r="B497" s="53">
        <v>2020</v>
      </c>
      <c r="C497" s="15" t="s">
        <v>221</v>
      </c>
      <c r="D497" s="15" t="s">
        <v>88</v>
      </c>
      <c r="E497" s="15">
        <v>2013</v>
      </c>
      <c r="F497" s="15" t="s">
        <v>117</v>
      </c>
      <c r="G497" s="15">
        <v>5</v>
      </c>
      <c r="H497" s="105">
        <v>0</v>
      </c>
      <c r="I497" s="50">
        <f t="shared" si="26"/>
        <v>0</v>
      </c>
      <c r="J497" s="50">
        <f t="shared" si="27"/>
        <v>0</v>
      </c>
      <c r="K497" s="50">
        <f t="shared" si="28"/>
        <v>0</v>
      </c>
      <c r="L497" s="15"/>
      <c r="M497" s="15"/>
      <c r="N497" s="15"/>
      <c r="O497" s="15"/>
      <c r="P497" s="15"/>
      <c r="Q497" s="15"/>
      <c r="R497" s="15"/>
      <c r="S497" s="15"/>
    </row>
    <row r="498" spans="2:19" x14ac:dyDescent="0.3">
      <c r="B498" s="53">
        <v>2020</v>
      </c>
      <c r="C498" s="15" t="s">
        <v>220</v>
      </c>
      <c r="D498" s="15" t="s">
        <v>88</v>
      </c>
      <c r="E498" s="15">
        <v>2019</v>
      </c>
      <c r="F498" s="15" t="s">
        <v>82</v>
      </c>
      <c r="G498" s="15">
        <v>5</v>
      </c>
      <c r="H498" s="105">
        <v>0</v>
      </c>
      <c r="I498" s="50">
        <f t="shared" si="26"/>
        <v>0</v>
      </c>
      <c r="J498" s="50">
        <f t="shared" si="27"/>
        <v>0</v>
      </c>
      <c r="K498" s="50">
        <f t="shared" si="28"/>
        <v>0</v>
      </c>
      <c r="L498" s="15"/>
      <c r="M498" s="15"/>
      <c r="N498" s="15"/>
      <c r="O498" s="15"/>
      <c r="P498" s="15"/>
      <c r="Q498" s="15"/>
      <c r="R498" s="15"/>
      <c r="S498" s="15"/>
    </row>
    <row r="499" spans="2:19" x14ac:dyDescent="0.3">
      <c r="B499" s="53">
        <v>2020</v>
      </c>
      <c r="C499" s="15" t="s">
        <v>219</v>
      </c>
      <c r="D499" s="15" t="s">
        <v>218</v>
      </c>
      <c r="E499" s="15">
        <v>2019</v>
      </c>
      <c r="F499" s="15" t="s">
        <v>82</v>
      </c>
      <c r="G499" s="15">
        <v>5</v>
      </c>
      <c r="H499" s="105">
        <v>14352</v>
      </c>
      <c r="I499" s="50">
        <f t="shared" si="26"/>
        <v>0</v>
      </c>
      <c r="J499" s="50">
        <f t="shared" si="27"/>
        <v>0</v>
      </c>
      <c r="K499" s="50">
        <f t="shared" si="28"/>
        <v>14352</v>
      </c>
      <c r="L499" s="15"/>
      <c r="M499" s="15"/>
      <c r="N499" s="15"/>
      <c r="O499" s="15"/>
      <c r="P499" s="15"/>
      <c r="Q499" s="15"/>
      <c r="R499" s="15"/>
      <c r="S499" s="15"/>
    </row>
    <row r="500" spans="2:19" x14ac:dyDescent="0.3">
      <c r="B500" s="53">
        <v>2020</v>
      </c>
      <c r="C500" s="15" t="s">
        <v>217</v>
      </c>
      <c r="D500" s="15" t="s">
        <v>216</v>
      </c>
      <c r="E500" s="15">
        <v>2019</v>
      </c>
      <c r="F500" s="15" t="s">
        <v>94</v>
      </c>
      <c r="G500" s="15">
        <v>5</v>
      </c>
      <c r="H500" s="105">
        <v>18121</v>
      </c>
      <c r="I500" s="50">
        <f t="shared" si="26"/>
        <v>0</v>
      </c>
      <c r="J500" s="50">
        <f t="shared" si="27"/>
        <v>0</v>
      </c>
      <c r="K500" s="50">
        <f t="shared" si="28"/>
        <v>18121</v>
      </c>
      <c r="L500" s="15"/>
      <c r="M500" s="15"/>
      <c r="N500" s="15"/>
      <c r="O500" s="15"/>
      <c r="P500" s="15"/>
      <c r="Q500" s="15"/>
      <c r="R500" s="15"/>
      <c r="S500" s="15"/>
    </row>
    <row r="501" spans="2:19" x14ac:dyDescent="0.3">
      <c r="B501" s="53">
        <v>2020</v>
      </c>
      <c r="C501" s="15" t="s">
        <v>215</v>
      </c>
      <c r="D501" s="15" t="s">
        <v>214</v>
      </c>
      <c r="E501" s="15">
        <v>2015</v>
      </c>
      <c r="F501" s="15" t="s">
        <v>99</v>
      </c>
      <c r="G501" s="15">
        <v>5</v>
      </c>
      <c r="H501" s="105">
        <v>574</v>
      </c>
      <c r="I501" s="50">
        <f t="shared" si="26"/>
        <v>0</v>
      </c>
      <c r="J501" s="50">
        <f t="shared" si="27"/>
        <v>0</v>
      </c>
      <c r="K501" s="50">
        <f t="shared" si="28"/>
        <v>574</v>
      </c>
      <c r="L501" s="15"/>
      <c r="M501" s="15"/>
      <c r="N501" s="15"/>
      <c r="O501" s="15"/>
      <c r="P501" s="15"/>
      <c r="Q501" s="15"/>
      <c r="R501" s="15"/>
      <c r="S501" s="15"/>
    </row>
    <row r="502" spans="2:19" x14ac:dyDescent="0.3">
      <c r="B502" s="53">
        <v>2020</v>
      </c>
      <c r="C502" s="15" t="s">
        <v>213</v>
      </c>
      <c r="D502" s="15" t="s">
        <v>88</v>
      </c>
      <c r="E502" s="15">
        <v>2015</v>
      </c>
      <c r="F502" s="15" t="s">
        <v>82</v>
      </c>
      <c r="G502" s="15">
        <v>5</v>
      </c>
      <c r="H502" s="105">
        <v>7370</v>
      </c>
      <c r="I502" s="50">
        <f t="shared" si="26"/>
        <v>0</v>
      </c>
      <c r="J502" s="50">
        <f t="shared" si="27"/>
        <v>0</v>
      </c>
      <c r="K502" s="50">
        <f t="shared" si="28"/>
        <v>7370</v>
      </c>
      <c r="L502" s="15"/>
      <c r="M502" s="15"/>
      <c r="N502" s="15"/>
      <c r="O502" s="15"/>
      <c r="P502" s="15"/>
      <c r="Q502" s="15"/>
      <c r="R502" s="15"/>
      <c r="S502" s="15"/>
    </row>
    <row r="503" spans="2:19" x14ac:dyDescent="0.3">
      <c r="B503" s="53">
        <v>2020</v>
      </c>
      <c r="C503" s="15" t="s">
        <v>212</v>
      </c>
      <c r="D503" s="15" t="s">
        <v>88</v>
      </c>
      <c r="E503" s="15">
        <v>2017</v>
      </c>
      <c r="F503" s="15" t="s">
        <v>77</v>
      </c>
      <c r="G503" s="15">
        <v>5</v>
      </c>
      <c r="H503" s="105">
        <v>369</v>
      </c>
      <c r="I503" s="50">
        <f t="shared" si="26"/>
        <v>0</v>
      </c>
      <c r="J503" s="50">
        <f t="shared" si="27"/>
        <v>0</v>
      </c>
      <c r="K503" s="50">
        <f t="shared" si="28"/>
        <v>369</v>
      </c>
      <c r="L503" s="15"/>
      <c r="M503" s="15"/>
      <c r="N503" s="15"/>
      <c r="O503" s="15"/>
      <c r="P503" s="15"/>
      <c r="Q503" s="15"/>
      <c r="R503" s="15"/>
      <c r="S503" s="15"/>
    </row>
    <row r="504" spans="2:19" x14ac:dyDescent="0.3">
      <c r="B504" s="53">
        <v>2020</v>
      </c>
      <c r="C504" s="15" t="s">
        <v>211</v>
      </c>
      <c r="D504" s="15" t="s">
        <v>88</v>
      </c>
      <c r="E504" s="15">
        <v>2015</v>
      </c>
      <c r="F504" s="15" t="s">
        <v>117</v>
      </c>
      <c r="G504" s="15">
        <v>5</v>
      </c>
      <c r="H504" s="105">
        <v>10817</v>
      </c>
      <c r="I504" s="50">
        <f t="shared" si="26"/>
        <v>0</v>
      </c>
      <c r="J504" s="50">
        <f t="shared" si="27"/>
        <v>0</v>
      </c>
      <c r="K504" s="50">
        <f t="shared" si="28"/>
        <v>10817</v>
      </c>
      <c r="L504" s="15"/>
      <c r="M504" s="15"/>
      <c r="N504" s="15"/>
      <c r="O504" s="15"/>
      <c r="P504" s="15"/>
      <c r="Q504" s="15"/>
      <c r="R504" s="15"/>
      <c r="S504" s="15"/>
    </row>
    <row r="505" spans="2:19" x14ac:dyDescent="0.3">
      <c r="B505" s="53">
        <v>2020</v>
      </c>
      <c r="C505" s="15" t="s">
        <v>210</v>
      </c>
      <c r="D505" s="15" t="s">
        <v>88</v>
      </c>
      <c r="E505" s="15">
        <v>2014</v>
      </c>
      <c r="F505" s="15" t="s">
        <v>117</v>
      </c>
      <c r="G505" s="15">
        <v>4</v>
      </c>
      <c r="H505" s="105">
        <v>0</v>
      </c>
      <c r="I505" s="50">
        <f t="shared" si="26"/>
        <v>0</v>
      </c>
      <c r="J505" s="50">
        <f t="shared" si="27"/>
        <v>0</v>
      </c>
      <c r="K505" s="50">
        <f t="shared" si="28"/>
        <v>0</v>
      </c>
      <c r="L505" s="15"/>
      <c r="M505" s="15"/>
      <c r="N505" s="15"/>
      <c r="O505" s="15"/>
      <c r="P505" s="15"/>
      <c r="Q505" s="15"/>
      <c r="R505" s="15"/>
      <c r="S505" s="15"/>
    </row>
    <row r="506" spans="2:19" x14ac:dyDescent="0.3">
      <c r="B506" s="53">
        <v>2020</v>
      </c>
      <c r="C506" s="15" t="s">
        <v>209</v>
      </c>
      <c r="D506" s="15" t="s">
        <v>88</v>
      </c>
      <c r="E506" s="15">
        <v>2016</v>
      </c>
      <c r="F506" s="15" t="s">
        <v>101</v>
      </c>
      <c r="G506" s="15">
        <v>5</v>
      </c>
      <c r="H506" s="105">
        <v>2795</v>
      </c>
      <c r="I506" s="50">
        <f t="shared" si="26"/>
        <v>0</v>
      </c>
      <c r="J506" s="50">
        <f t="shared" si="27"/>
        <v>0</v>
      </c>
      <c r="K506" s="50">
        <f t="shared" si="28"/>
        <v>2795</v>
      </c>
      <c r="L506" s="15"/>
      <c r="M506" s="15"/>
      <c r="N506" s="15"/>
      <c r="O506" s="15"/>
      <c r="P506" s="15"/>
      <c r="Q506" s="15"/>
      <c r="R506" s="15"/>
      <c r="S506" s="15"/>
    </row>
    <row r="507" spans="2:19" x14ac:dyDescent="0.3">
      <c r="B507" s="53">
        <v>2020</v>
      </c>
      <c r="C507" s="15" t="s">
        <v>208</v>
      </c>
      <c r="D507" s="15" t="s">
        <v>88</v>
      </c>
      <c r="E507" s="15">
        <v>2015</v>
      </c>
      <c r="F507" s="15" t="s">
        <v>90</v>
      </c>
      <c r="G507" s="15">
        <v>5</v>
      </c>
      <c r="H507" s="105">
        <v>893</v>
      </c>
      <c r="I507" s="50">
        <f t="shared" si="26"/>
        <v>0</v>
      </c>
      <c r="J507" s="50">
        <f t="shared" si="27"/>
        <v>0</v>
      </c>
      <c r="K507" s="50">
        <f t="shared" si="28"/>
        <v>893</v>
      </c>
      <c r="L507" s="15"/>
      <c r="M507" s="15"/>
      <c r="N507" s="15"/>
      <c r="O507" s="15"/>
      <c r="P507" s="15"/>
      <c r="Q507" s="15"/>
      <c r="R507" s="15"/>
      <c r="S507" s="15"/>
    </row>
    <row r="508" spans="2:19" x14ac:dyDescent="0.3">
      <c r="B508" s="53">
        <v>2020</v>
      </c>
      <c r="C508" s="15" t="s">
        <v>207</v>
      </c>
      <c r="D508" s="15" t="s">
        <v>88</v>
      </c>
      <c r="E508" s="15">
        <v>2014</v>
      </c>
      <c r="F508" s="15" t="s">
        <v>94</v>
      </c>
      <c r="G508" s="15">
        <v>4</v>
      </c>
      <c r="H508" s="105">
        <v>446</v>
      </c>
      <c r="I508" s="50">
        <f t="shared" si="26"/>
        <v>0</v>
      </c>
      <c r="J508" s="50">
        <f t="shared" si="27"/>
        <v>446</v>
      </c>
      <c r="K508" s="50">
        <f t="shared" si="28"/>
        <v>0</v>
      </c>
      <c r="L508" s="15"/>
      <c r="M508" s="15"/>
      <c r="N508" s="15"/>
      <c r="O508" s="15"/>
      <c r="P508" s="15"/>
      <c r="Q508" s="15"/>
      <c r="R508" s="15"/>
      <c r="S508" s="15"/>
    </row>
    <row r="509" spans="2:19" x14ac:dyDescent="0.3">
      <c r="B509" s="53">
        <v>2020</v>
      </c>
      <c r="C509" s="15" t="s">
        <v>206</v>
      </c>
      <c r="D509" s="15" t="s">
        <v>88</v>
      </c>
      <c r="E509" s="15">
        <v>2013</v>
      </c>
      <c r="F509" s="15" t="s">
        <v>94</v>
      </c>
      <c r="G509" s="15">
        <v>5</v>
      </c>
      <c r="H509" s="105">
        <v>2488</v>
      </c>
      <c r="I509" s="50">
        <f t="shared" si="26"/>
        <v>0</v>
      </c>
      <c r="J509" s="50">
        <f t="shared" si="27"/>
        <v>0</v>
      </c>
      <c r="K509" s="50">
        <f t="shared" si="28"/>
        <v>2488</v>
      </c>
      <c r="L509" s="15"/>
      <c r="M509" s="15"/>
      <c r="N509" s="15"/>
      <c r="O509" s="15"/>
      <c r="P509" s="15"/>
      <c r="Q509" s="15"/>
      <c r="R509" s="15"/>
      <c r="S509" s="15"/>
    </row>
    <row r="510" spans="2:19" x14ac:dyDescent="0.3">
      <c r="B510" s="53">
        <v>2020</v>
      </c>
      <c r="C510" s="15" t="s">
        <v>205</v>
      </c>
      <c r="D510" s="15" t="s">
        <v>204</v>
      </c>
      <c r="E510" s="15">
        <v>2019</v>
      </c>
      <c r="F510" s="15" t="s">
        <v>99</v>
      </c>
      <c r="G510" s="15">
        <v>4</v>
      </c>
      <c r="H510" s="105">
        <v>856</v>
      </c>
      <c r="I510" s="50">
        <f t="shared" si="26"/>
        <v>0</v>
      </c>
      <c r="J510" s="50">
        <f t="shared" si="27"/>
        <v>856</v>
      </c>
      <c r="K510" s="50">
        <f t="shared" si="28"/>
        <v>0</v>
      </c>
      <c r="L510" s="15"/>
      <c r="M510" s="15"/>
      <c r="N510" s="15"/>
      <c r="O510" s="15"/>
      <c r="P510" s="15"/>
      <c r="Q510" s="15"/>
      <c r="R510" s="15"/>
      <c r="S510" s="15"/>
    </row>
    <row r="511" spans="2:19" x14ac:dyDescent="0.3">
      <c r="B511" s="53">
        <v>2020</v>
      </c>
      <c r="C511" s="15" t="s">
        <v>203</v>
      </c>
      <c r="D511" s="15" t="s">
        <v>202</v>
      </c>
      <c r="E511" s="15">
        <v>2017</v>
      </c>
      <c r="F511" s="15" t="s">
        <v>82</v>
      </c>
      <c r="G511" s="15">
        <v>5</v>
      </c>
      <c r="H511" s="105">
        <v>15377</v>
      </c>
      <c r="I511" s="50">
        <f t="shared" si="26"/>
        <v>0</v>
      </c>
      <c r="J511" s="50">
        <f t="shared" si="27"/>
        <v>0</v>
      </c>
      <c r="K511" s="50">
        <f t="shared" si="28"/>
        <v>15377</v>
      </c>
      <c r="L511" s="15"/>
      <c r="M511" s="15"/>
      <c r="N511" s="15"/>
      <c r="O511" s="15"/>
      <c r="P511" s="15"/>
      <c r="Q511" s="15"/>
      <c r="R511" s="15"/>
      <c r="S511" s="15"/>
    </row>
    <row r="512" spans="2:19" x14ac:dyDescent="0.3">
      <c r="B512" s="53">
        <v>2020</v>
      </c>
      <c r="C512" s="15" t="s">
        <v>201</v>
      </c>
      <c r="D512" s="15" t="s">
        <v>200</v>
      </c>
      <c r="E512" s="15">
        <v>2016</v>
      </c>
      <c r="F512" s="15" t="s">
        <v>82</v>
      </c>
      <c r="G512" s="15">
        <v>5</v>
      </c>
      <c r="H512" s="105">
        <v>90</v>
      </c>
      <c r="I512" s="50">
        <f t="shared" si="26"/>
        <v>0</v>
      </c>
      <c r="J512" s="50">
        <f t="shared" si="27"/>
        <v>0</v>
      </c>
      <c r="K512" s="50">
        <f t="shared" si="28"/>
        <v>90</v>
      </c>
      <c r="L512" s="15"/>
      <c r="M512" s="15"/>
      <c r="N512" s="15"/>
      <c r="O512" s="15"/>
      <c r="P512" s="15"/>
      <c r="Q512" s="15"/>
      <c r="R512" s="15"/>
      <c r="S512" s="15"/>
    </row>
    <row r="513" spans="2:19" x14ac:dyDescent="0.3">
      <c r="B513" s="53">
        <v>2020</v>
      </c>
      <c r="C513" s="15" t="s">
        <v>199</v>
      </c>
      <c r="D513" s="15" t="s">
        <v>198</v>
      </c>
      <c r="E513" s="15">
        <v>2017</v>
      </c>
      <c r="F513" s="15" t="s">
        <v>94</v>
      </c>
      <c r="G513" s="15">
        <v>5</v>
      </c>
      <c r="H513" s="105">
        <v>11517</v>
      </c>
      <c r="I513" s="50">
        <f t="shared" si="26"/>
        <v>0</v>
      </c>
      <c r="J513" s="50">
        <f t="shared" si="27"/>
        <v>0</v>
      </c>
      <c r="K513" s="50">
        <f t="shared" si="28"/>
        <v>11517</v>
      </c>
      <c r="L513" s="15"/>
      <c r="M513" s="15"/>
      <c r="N513" s="15"/>
      <c r="O513" s="15"/>
      <c r="P513" s="15"/>
      <c r="Q513" s="15"/>
      <c r="R513" s="15"/>
      <c r="S513" s="15"/>
    </row>
    <row r="514" spans="2:19" x14ac:dyDescent="0.3">
      <c r="B514" s="53">
        <v>2020</v>
      </c>
      <c r="C514" s="15" t="s">
        <v>197</v>
      </c>
      <c r="D514" s="15" t="s">
        <v>196</v>
      </c>
      <c r="E514" s="15">
        <v>2020</v>
      </c>
      <c r="F514" s="15" t="s">
        <v>117</v>
      </c>
      <c r="G514" s="15">
        <v>5</v>
      </c>
      <c r="H514" s="105">
        <v>24140</v>
      </c>
      <c r="I514" s="50">
        <f t="shared" si="26"/>
        <v>0</v>
      </c>
      <c r="J514" s="50">
        <f t="shared" si="27"/>
        <v>0</v>
      </c>
      <c r="K514" s="50">
        <f t="shared" si="28"/>
        <v>24140</v>
      </c>
      <c r="L514" s="15"/>
      <c r="M514" s="15"/>
      <c r="N514" s="15"/>
      <c r="O514" s="15"/>
      <c r="P514" s="15"/>
      <c r="Q514" s="15"/>
      <c r="R514" s="15"/>
      <c r="S514" s="15"/>
    </row>
    <row r="515" spans="2:19" x14ac:dyDescent="0.3">
      <c r="B515" s="53">
        <v>2020</v>
      </c>
      <c r="C515" s="15" t="s">
        <v>195</v>
      </c>
      <c r="D515" s="15" t="s">
        <v>194</v>
      </c>
      <c r="E515" s="15">
        <v>2019</v>
      </c>
      <c r="F515" s="15" t="s">
        <v>94</v>
      </c>
      <c r="G515" s="15">
        <v>3</v>
      </c>
      <c r="H515" s="105">
        <v>984</v>
      </c>
      <c r="I515" s="50">
        <f t="shared" si="26"/>
        <v>984</v>
      </c>
      <c r="J515" s="50">
        <f t="shared" si="27"/>
        <v>0</v>
      </c>
      <c r="K515" s="50">
        <f t="shared" si="28"/>
        <v>0</v>
      </c>
      <c r="L515" s="15"/>
      <c r="M515" s="15"/>
      <c r="N515" s="15"/>
      <c r="O515" s="15"/>
      <c r="P515" s="15"/>
      <c r="Q515" s="15"/>
      <c r="R515" s="15"/>
      <c r="S515" s="15"/>
    </row>
    <row r="516" spans="2:19" x14ac:dyDescent="0.3">
      <c r="B516" s="53">
        <v>2020</v>
      </c>
      <c r="C516" s="15" t="s">
        <v>193</v>
      </c>
      <c r="D516" s="15" t="s">
        <v>192</v>
      </c>
      <c r="E516" s="15">
        <v>2019</v>
      </c>
      <c r="F516" s="15" t="s">
        <v>77</v>
      </c>
      <c r="G516" s="15">
        <v>5</v>
      </c>
      <c r="H516" s="105">
        <v>2609</v>
      </c>
      <c r="I516" s="50">
        <f t="shared" si="26"/>
        <v>0</v>
      </c>
      <c r="J516" s="50">
        <f t="shared" si="27"/>
        <v>0</v>
      </c>
      <c r="K516" s="50">
        <f t="shared" si="28"/>
        <v>2609</v>
      </c>
      <c r="L516" s="15"/>
      <c r="M516" s="15"/>
      <c r="N516" s="15"/>
      <c r="O516" s="15"/>
      <c r="P516" s="15"/>
      <c r="Q516" s="15"/>
      <c r="R516" s="15"/>
      <c r="S516" s="15"/>
    </row>
    <row r="517" spans="2:19" x14ac:dyDescent="0.3">
      <c r="B517" s="53">
        <v>2020</v>
      </c>
      <c r="C517" s="15" t="s">
        <v>191</v>
      </c>
      <c r="D517" s="15" t="s">
        <v>88</v>
      </c>
      <c r="E517" s="15">
        <v>2021</v>
      </c>
      <c r="F517" s="15" t="s">
        <v>77</v>
      </c>
      <c r="G517" s="15">
        <v>5</v>
      </c>
      <c r="H517" s="105">
        <v>0</v>
      </c>
      <c r="I517" s="50">
        <f t="shared" si="26"/>
        <v>0</v>
      </c>
      <c r="J517" s="50">
        <f t="shared" si="27"/>
        <v>0</v>
      </c>
      <c r="K517" s="50">
        <f t="shared" si="28"/>
        <v>0</v>
      </c>
      <c r="L517" s="15"/>
      <c r="M517" s="15"/>
      <c r="N517" s="15"/>
      <c r="O517" s="15"/>
      <c r="P517" s="15"/>
      <c r="Q517" s="15"/>
      <c r="R517" s="15"/>
      <c r="S517" s="15"/>
    </row>
    <row r="518" spans="2:19" x14ac:dyDescent="0.3">
      <c r="B518" s="53">
        <v>2020</v>
      </c>
      <c r="C518" s="15" t="s">
        <v>190</v>
      </c>
      <c r="D518" s="15" t="s">
        <v>95</v>
      </c>
      <c r="E518" s="15">
        <v>2019</v>
      </c>
      <c r="F518" s="15" t="s">
        <v>94</v>
      </c>
      <c r="G518" s="15">
        <v>3</v>
      </c>
      <c r="H518" s="105">
        <v>308</v>
      </c>
      <c r="I518" s="50">
        <f t="shared" si="26"/>
        <v>308</v>
      </c>
      <c r="J518" s="50">
        <f t="shared" si="27"/>
        <v>0</v>
      </c>
      <c r="K518" s="50">
        <f t="shared" si="28"/>
        <v>0</v>
      </c>
      <c r="L518" s="15"/>
      <c r="M518" s="15"/>
      <c r="N518" s="15"/>
      <c r="O518" s="15"/>
      <c r="P518" s="15"/>
      <c r="Q518" s="15"/>
      <c r="R518" s="15"/>
      <c r="S518" s="15"/>
    </row>
    <row r="519" spans="2:19" x14ac:dyDescent="0.3">
      <c r="B519" s="53">
        <v>2020</v>
      </c>
      <c r="C519" s="15" t="s">
        <v>189</v>
      </c>
      <c r="D519" s="15" t="s">
        <v>88</v>
      </c>
      <c r="E519" s="15">
        <v>2014</v>
      </c>
      <c r="F519" s="15" t="s">
        <v>94</v>
      </c>
      <c r="G519" s="15">
        <v>5</v>
      </c>
      <c r="H519" s="105">
        <v>4479</v>
      </c>
      <c r="I519" s="50">
        <f t="shared" si="26"/>
        <v>0</v>
      </c>
      <c r="J519" s="50">
        <f t="shared" si="27"/>
        <v>0</v>
      </c>
      <c r="K519" s="50">
        <f t="shared" si="28"/>
        <v>4479</v>
      </c>
      <c r="L519" s="15"/>
      <c r="M519" s="15"/>
      <c r="N519" s="15"/>
      <c r="O519" s="15"/>
      <c r="P519" s="15"/>
      <c r="Q519" s="15"/>
      <c r="R519" s="15"/>
      <c r="S519" s="15"/>
    </row>
    <row r="520" spans="2:19" x14ac:dyDescent="0.3">
      <c r="B520" s="53">
        <v>2020</v>
      </c>
      <c r="C520" s="15" t="s">
        <v>188</v>
      </c>
      <c r="D520" s="15" t="s">
        <v>183</v>
      </c>
      <c r="E520" s="15">
        <v>2019</v>
      </c>
      <c r="F520" s="15" t="s">
        <v>117</v>
      </c>
      <c r="G520" s="15">
        <v>5</v>
      </c>
      <c r="H520" s="105">
        <v>4210</v>
      </c>
      <c r="I520" s="50">
        <f t="shared" si="26"/>
        <v>0</v>
      </c>
      <c r="J520" s="50">
        <f t="shared" si="27"/>
        <v>0</v>
      </c>
      <c r="K520" s="50">
        <f t="shared" si="28"/>
        <v>4210</v>
      </c>
      <c r="L520" s="15"/>
      <c r="M520" s="15"/>
      <c r="N520" s="15"/>
      <c r="O520" s="15"/>
      <c r="P520" s="15"/>
      <c r="Q520" s="15"/>
      <c r="R520" s="15"/>
      <c r="S520" s="15"/>
    </row>
    <row r="521" spans="2:19" x14ac:dyDescent="0.3">
      <c r="B521" s="53">
        <v>2020</v>
      </c>
      <c r="C521" s="15" t="s">
        <v>187</v>
      </c>
      <c r="D521" s="15" t="s">
        <v>88</v>
      </c>
      <c r="E521" s="15">
        <v>2017</v>
      </c>
      <c r="F521" s="15" t="s">
        <v>82</v>
      </c>
      <c r="G521" s="15">
        <v>5</v>
      </c>
      <c r="H521" s="105">
        <v>4390</v>
      </c>
      <c r="I521" s="50">
        <f t="shared" si="26"/>
        <v>0</v>
      </c>
      <c r="J521" s="50">
        <f t="shared" si="27"/>
        <v>0</v>
      </c>
      <c r="K521" s="50">
        <f t="shared" si="28"/>
        <v>4390</v>
      </c>
      <c r="L521" s="15"/>
      <c r="M521" s="15"/>
      <c r="N521" s="15"/>
      <c r="O521" s="15"/>
      <c r="P521" s="15"/>
      <c r="Q521" s="15"/>
      <c r="R521" s="15"/>
      <c r="S521" s="15"/>
    </row>
    <row r="522" spans="2:19" x14ac:dyDescent="0.3">
      <c r="B522" s="53">
        <v>2020</v>
      </c>
      <c r="C522" s="15" t="s">
        <v>186</v>
      </c>
      <c r="D522" s="15" t="s">
        <v>88</v>
      </c>
      <c r="E522" s="15">
        <v>2017</v>
      </c>
      <c r="F522" s="15" t="s">
        <v>77</v>
      </c>
      <c r="G522" s="15">
        <v>5</v>
      </c>
      <c r="H522" s="105">
        <v>1575</v>
      </c>
      <c r="I522" s="50">
        <f t="shared" si="26"/>
        <v>0</v>
      </c>
      <c r="J522" s="50">
        <f t="shared" si="27"/>
        <v>0</v>
      </c>
      <c r="K522" s="50">
        <f t="shared" si="28"/>
        <v>1575</v>
      </c>
      <c r="L522" s="15"/>
      <c r="M522" s="15"/>
      <c r="N522" s="15"/>
      <c r="O522" s="15"/>
      <c r="P522" s="15"/>
      <c r="Q522" s="15"/>
      <c r="R522" s="15"/>
      <c r="S522" s="15"/>
    </row>
    <row r="523" spans="2:19" x14ac:dyDescent="0.3">
      <c r="B523" s="53">
        <v>2020</v>
      </c>
      <c r="C523" s="15" t="s">
        <v>185</v>
      </c>
      <c r="D523" s="15" t="s">
        <v>88</v>
      </c>
      <c r="E523" s="15">
        <v>2019</v>
      </c>
      <c r="F523" s="15" t="s">
        <v>90</v>
      </c>
      <c r="G523" s="15">
        <v>5</v>
      </c>
      <c r="H523" s="105">
        <v>4003</v>
      </c>
      <c r="I523" s="50">
        <f t="shared" si="26"/>
        <v>0</v>
      </c>
      <c r="J523" s="50">
        <f t="shared" si="27"/>
        <v>0</v>
      </c>
      <c r="K523" s="50">
        <f t="shared" si="28"/>
        <v>4003</v>
      </c>
      <c r="L523" s="15"/>
      <c r="M523" s="15"/>
      <c r="N523" s="15"/>
      <c r="O523" s="15"/>
      <c r="P523" s="15"/>
      <c r="Q523" s="15"/>
      <c r="R523" s="15"/>
      <c r="S523" s="15"/>
    </row>
    <row r="524" spans="2:19" x14ac:dyDescent="0.3">
      <c r="B524" s="53">
        <v>2020</v>
      </c>
      <c r="C524" s="15" t="s">
        <v>184</v>
      </c>
      <c r="D524" s="15" t="s">
        <v>183</v>
      </c>
      <c r="E524" s="15">
        <v>2019</v>
      </c>
      <c r="F524" s="15" t="s">
        <v>117</v>
      </c>
      <c r="G524" s="15">
        <v>5</v>
      </c>
      <c r="H524" s="105">
        <v>2477</v>
      </c>
      <c r="I524" s="50">
        <f t="shared" si="26"/>
        <v>0</v>
      </c>
      <c r="J524" s="50">
        <f t="shared" si="27"/>
        <v>0</v>
      </c>
      <c r="K524" s="50">
        <f t="shared" si="28"/>
        <v>2477</v>
      </c>
      <c r="L524" s="15"/>
      <c r="M524" s="15"/>
      <c r="N524" s="15"/>
      <c r="O524" s="15"/>
      <c r="P524" s="15"/>
      <c r="Q524" s="15"/>
      <c r="R524" s="15"/>
      <c r="S524" s="15"/>
    </row>
    <row r="525" spans="2:19" x14ac:dyDescent="0.3">
      <c r="B525" s="53">
        <v>2020</v>
      </c>
      <c r="C525" s="15" t="s">
        <v>182</v>
      </c>
      <c r="D525" s="15" t="s">
        <v>88</v>
      </c>
      <c r="E525" s="15">
        <v>2015</v>
      </c>
      <c r="F525" s="15" t="s">
        <v>90</v>
      </c>
      <c r="G525" s="15">
        <v>5</v>
      </c>
      <c r="H525" s="105">
        <v>806</v>
      </c>
      <c r="I525" s="50">
        <f t="shared" si="26"/>
        <v>0</v>
      </c>
      <c r="J525" s="50">
        <f t="shared" si="27"/>
        <v>0</v>
      </c>
      <c r="K525" s="50">
        <f t="shared" si="28"/>
        <v>806</v>
      </c>
      <c r="L525" s="15"/>
      <c r="M525" s="15"/>
      <c r="N525" s="15"/>
      <c r="O525" s="15"/>
      <c r="P525" s="15"/>
      <c r="Q525" s="15"/>
      <c r="R525" s="15"/>
      <c r="S525" s="15"/>
    </row>
    <row r="526" spans="2:19" x14ac:dyDescent="0.3">
      <c r="B526" s="53">
        <v>2020</v>
      </c>
      <c r="C526" s="15" t="s">
        <v>181</v>
      </c>
      <c r="D526" s="15" t="s">
        <v>180</v>
      </c>
      <c r="E526" s="15">
        <v>2014</v>
      </c>
      <c r="F526" s="15" t="s">
        <v>94</v>
      </c>
      <c r="G526" s="15">
        <v>4</v>
      </c>
      <c r="H526" s="105">
        <v>335</v>
      </c>
      <c r="I526" s="50">
        <f t="shared" si="26"/>
        <v>0</v>
      </c>
      <c r="J526" s="50">
        <f t="shared" si="27"/>
        <v>335</v>
      </c>
      <c r="K526" s="50">
        <f t="shared" si="28"/>
        <v>0</v>
      </c>
      <c r="L526" s="15"/>
      <c r="M526" s="15"/>
      <c r="N526" s="15"/>
      <c r="O526" s="15"/>
      <c r="P526" s="15"/>
      <c r="Q526" s="15"/>
      <c r="R526" s="15"/>
      <c r="S526" s="15"/>
    </row>
    <row r="527" spans="2:19" x14ac:dyDescent="0.3">
      <c r="B527" s="53">
        <v>2020</v>
      </c>
      <c r="C527" s="15" t="s">
        <v>179</v>
      </c>
      <c r="D527" s="15" t="s">
        <v>178</v>
      </c>
      <c r="E527" s="15">
        <v>2014</v>
      </c>
      <c r="F527" s="15" t="s">
        <v>94</v>
      </c>
      <c r="G527" s="15">
        <v>4</v>
      </c>
      <c r="H527" s="105">
        <v>433</v>
      </c>
      <c r="I527" s="50">
        <f t="shared" si="26"/>
        <v>0</v>
      </c>
      <c r="J527" s="50">
        <f t="shared" si="27"/>
        <v>433</v>
      </c>
      <c r="K527" s="50">
        <f t="shared" si="28"/>
        <v>0</v>
      </c>
      <c r="L527" s="15"/>
      <c r="M527" s="15"/>
      <c r="N527" s="15"/>
      <c r="O527" s="15"/>
      <c r="P527" s="15"/>
      <c r="Q527" s="15"/>
      <c r="R527" s="15"/>
      <c r="S527" s="15"/>
    </row>
    <row r="528" spans="2:19" x14ac:dyDescent="0.3">
      <c r="B528" s="53">
        <v>2020</v>
      </c>
      <c r="C528" s="15" t="s">
        <v>177</v>
      </c>
      <c r="D528" s="15" t="s">
        <v>176</v>
      </c>
      <c r="E528" s="15">
        <v>2019</v>
      </c>
      <c r="F528" s="15" t="s">
        <v>117</v>
      </c>
      <c r="G528" s="15">
        <v>5</v>
      </c>
      <c r="H528" s="105">
        <v>1050</v>
      </c>
      <c r="I528" s="50">
        <f t="shared" si="26"/>
        <v>0</v>
      </c>
      <c r="J528" s="50">
        <f t="shared" si="27"/>
        <v>0</v>
      </c>
      <c r="K528" s="50">
        <f t="shared" si="28"/>
        <v>1050</v>
      </c>
      <c r="L528" s="15"/>
      <c r="M528" s="15"/>
      <c r="N528" s="15"/>
      <c r="O528" s="15"/>
      <c r="P528" s="15"/>
      <c r="Q528" s="15"/>
      <c r="R528" s="15"/>
      <c r="S528" s="15"/>
    </row>
    <row r="529" spans="2:19" x14ac:dyDescent="0.3">
      <c r="B529" s="53">
        <v>2020</v>
      </c>
      <c r="C529" s="15" t="s">
        <v>175</v>
      </c>
      <c r="D529" s="15" t="s">
        <v>174</v>
      </c>
      <c r="E529" s="15">
        <v>2016</v>
      </c>
      <c r="F529" s="15" t="s">
        <v>117</v>
      </c>
      <c r="G529" s="15">
        <v>4</v>
      </c>
      <c r="H529" s="105">
        <v>771</v>
      </c>
      <c r="I529" s="50">
        <f t="shared" si="26"/>
        <v>0</v>
      </c>
      <c r="J529" s="50">
        <f t="shared" si="27"/>
        <v>771</v>
      </c>
      <c r="K529" s="50">
        <f t="shared" si="28"/>
        <v>0</v>
      </c>
      <c r="L529" s="15"/>
      <c r="M529" s="15"/>
      <c r="N529" s="15"/>
      <c r="O529" s="15"/>
      <c r="P529" s="15"/>
      <c r="Q529" s="15"/>
      <c r="R529" s="15"/>
      <c r="S529" s="15"/>
    </row>
    <row r="530" spans="2:19" x14ac:dyDescent="0.3">
      <c r="B530" s="53">
        <v>2020</v>
      </c>
      <c r="C530" s="15" t="s">
        <v>173</v>
      </c>
      <c r="D530" s="15" t="s">
        <v>88</v>
      </c>
      <c r="E530" s="15">
        <v>2016</v>
      </c>
      <c r="F530" s="15" t="s">
        <v>117</v>
      </c>
      <c r="G530" s="15">
        <v>4</v>
      </c>
      <c r="H530" s="105">
        <v>16</v>
      </c>
      <c r="I530" s="50">
        <f t="shared" si="26"/>
        <v>0</v>
      </c>
      <c r="J530" s="50">
        <f t="shared" si="27"/>
        <v>16</v>
      </c>
      <c r="K530" s="50">
        <f t="shared" si="28"/>
        <v>0</v>
      </c>
      <c r="L530" s="15"/>
      <c r="M530" s="15"/>
      <c r="N530" s="15"/>
      <c r="O530" s="15"/>
      <c r="P530" s="15"/>
      <c r="Q530" s="15"/>
      <c r="R530" s="15"/>
      <c r="S530" s="15"/>
    </row>
    <row r="531" spans="2:19" x14ac:dyDescent="0.3">
      <c r="B531" s="53">
        <v>2020</v>
      </c>
      <c r="C531" s="15" t="s">
        <v>172</v>
      </c>
      <c r="D531" s="15" t="s">
        <v>171</v>
      </c>
      <c r="E531" s="15">
        <v>2019</v>
      </c>
      <c r="F531" s="15" t="s">
        <v>82</v>
      </c>
      <c r="G531" s="15">
        <v>5</v>
      </c>
      <c r="H531" s="105">
        <v>461</v>
      </c>
      <c r="I531" s="50">
        <f t="shared" si="26"/>
        <v>0</v>
      </c>
      <c r="J531" s="50">
        <f t="shared" si="27"/>
        <v>0</v>
      </c>
      <c r="K531" s="50">
        <f t="shared" si="28"/>
        <v>461</v>
      </c>
      <c r="L531" s="15"/>
      <c r="M531" s="15"/>
      <c r="N531" s="15"/>
      <c r="O531" s="15"/>
      <c r="P531" s="15"/>
      <c r="Q531" s="15"/>
      <c r="R531" s="15"/>
      <c r="S531" s="15"/>
    </row>
    <row r="532" spans="2:19" x14ac:dyDescent="0.3">
      <c r="B532" s="53">
        <v>2020</v>
      </c>
      <c r="C532" s="15" t="s">
        <v>170</v>
      </c>
      <c r="D532" s="15" t="s">
        <v>88</v>
      </c>
      <c r="E532" s="15">
        <v>2017</v>
      </c>
      <c r="F532" s="15" t="s">
        <v>117</v>
      </c>
      <c r="G532" s="15">
        <v>5</v>
      </c>
      <c r="H532" s="105">
        <v>70</v>
      </c>
      <c r="I532" s="50">
        <f t="shared" si="26"/>
        <v>0</v>
      </c>
      <c r="J532" s="50">
        <f t="shared" si="27"/>
        <v>0</v>
      </c>
      <c r="K532" s="50">
        <f t="shared" si="28"/>
        <v>70</v>
      </c>
      <c r="L532" s="15"/>
      <c r="M532" s="15"/>
      <c r="N532" s="15"/>
      <c r="O532" s="15"/>
      <c r="P532" s="15"/>
      <c r="Q532" s="15"/>
      <c r="R532" s="15"/>
      <c r="S532" s="15"/>
    </row>
    <row r="533" spans="2:19" x14ac:dyDescent="0.3">
      <c r="B533" s="53">
        <v>2020</v>
      </c>
      <c r="C533" s="15" t="s">
        <v>169</v>
      </c>
      <c r="D533" s="15" t="s">
        <v>168</v>
      </c>
      <c r="E533" s="15">
        <v>2016</v>
      </c>
      <c r="F533" s="15" t="s">
        <v>117</v>
      </c>
      <c r="G533" s="15">
        <v>5</v>
      </c>
      <c r="H533" s="105">
        <v>17</v>
      </c>
      <c r="I533" s="50">
        <f t="shared" si="26"/>
        <v>0</v>
      </c>
      <c r="J533" s="50">
        <f t="shared" si="27"/>
        <v>0</v>
      </c>
      <c r="K533" s="50">
        <f t="shared" si="28"/>
        <v>17</v>
      </c>
      <c r="L533" s="15"/>
      <c r="M533" s="15"/>
      <c r="N533" s="15"/>
      <c r="O533" s="15"/>
      <c r="P533" s="15"/>
      <c r="Q533" s="15"/>
      <c r="R533" s="15"/>
      <c r="S533" s="15"/>
    </row>
    <row r="534" spans="2:19" x14ac:dyDescent="0.3">
      <c r="B534" s="53">
        <v>2020</v>
      </c>
      <c r="C534" s="15" t="s">
        <v>167</v>
      </c>
      <c r="D534" s="15" t="s">
        <v>88</v>
      </c>
      <c r="E534" s="15">
        <v>2014</v>
      </c>
      <c r="F534" s="15" t="s">
        <v>90</v>
      </c>
      <c r="G534" s="15">
        <v>5</v>
      </c>
      <c r="H534" s="105">
        <v>273</v>
      </c>
      <c r="I534" s="50">
        <f t="shared" si="26"/>
        <v>0</v>
      </c>
      <c r="J534" s="50">
        <f t="shared" si="27"/>
        <v>0</v>
      </c>
      <c r="K534" s="50">
        <f t="shared" si="28"/>
        <v>273</v>
      </c>
      <c r="L534" s="15"/>
      <c r="M534" s="15"/>
      <c r="N534" s="15"/>
      <c r="O534" s="15"/>
      <c r="P534" s="15"/>
      <c r="Q534" s="15"/>
      <c r="R534" s="15"/>
      <c r="S534" s="15"/>
    </row>
    <row r="535" spans="2:19" x14ac:dyDescent="0.3">
      <c r="B535" s="53">
        <v>2020</v>
      </c>
      <c r="C535" s="15" t="s">
        <v>166</v>
      </c>
      <c r="D535" s="15" t="s">
        <v>88</v>
      </c>
      <c r="E535" s="15">
        <v>2017</v>
      </c>
      <c r="F535" s="15" t="s">
        <v>117</v>
      </c>
      <c r="G535" s="15">
        <v>5</v>
      </c>
      <c r="H535" s="105">
        <v>792</v>
      </c>
      <c r="I535" s="50">
        <f t="shared" si="26"/>
        <v>0</v>
      </c>
      <c r="J535" s="50">
        <f t="shared" si="27"/>
        <v>0</v>
      </c>
      <c r="K535" s="50">
        <f t="shared" si="28"/>
        <v>792</v>
      </c>
      <c r="L535" s="15"/>
      <c r="M535" s="15"/>
      <c r="N535" s="15"/>
      <c r="O535" s="15"/>
      <c r="P535" s="15"/>
      <c r="Q535" s="15"/>
      <c r="R535" s="15"/>
      <c r="S535" s="15"/>
    </row>
    <row r="536" spans="2:19" x14ac:dyDescent="0.3">
      <c r="B536" s="53">
        <v>2020</v>
      </c>
      <c r="C536" s="15" t="s">
        <v>165</v>
      </c>
      <c r="D536" s="15" t="s">
        <v>164</v>
      </c>
      <c r="E536" s="15">
        <v>2016</v>
      </c>
      <c r="F536" s="15" t="s">
        <v>94</v>
      </c>
      <c r="G536" s="15">
        <v>4</v>
      </c>
      <c r="H536" s="105">
        <v>4</v>
      </c>
      <c r="I536" s="50">
        <f t="shared" si="26"/>
        <v>0</v>
      </c>
      <c r="J536" s="50">
        <f t="shared" si="27"/>
        <v>4</v>
      </c>
      <c r="K536" s="50">
        <f t="shared" si="28"/>
        <v>0</v>
      </c>
      <c r="L536" s="15"/>
      <c r="M536" s="15"/>
      <c r="N536" s="15"/>
      <c r="O536" s="15"/>
      <c r="P536" s="15"/>
      <c r="Q536" s="15"/>
      <c r="R536" s="15"/>
      <c r="S536" s="15"/>
    </row>
    <row r="537" spans="2:19" x14ac:dyDescent="0.3">
      <c r="B537" s="53">
        <v>2020</v>
      </c>
      <c r="C537" s="15" t="s">
        <v>163</v>
      </c>
      <c r="D537" s="15" t="s">
        <v>162</v>
      </c>
      <c r="E537" s="15">
        <v>2014</v>
      </c>
      <c r="F537" s="15" t="s">
        <v>94</v>
      </c>
      <c r="G537" s="15">
        <v>3</v>
      </c>
      <c r="H537" s="105">
        <v>4</v>
      </c>
      <c r="I537" s="50">
        <f t="shared" si="26"/>
        <v>4</v>
      </c>
      <c r="J537" s="50">
        <f t="shared" si="27"/>
        <v>0</v>
      </c>
      <c r="K537" s="50">
        <f t="shared" si="28"/>
        <v>0</v>
      </c>
      <c r="L537" s="15"/>
      <c r="M537" s="15"/>
      <c r="N537" s="15"/>
      <c r="O537" s="15"/>
      <c r="P537" s="15"/>
      <c r="Q537" s="15"/>
      <c r="R537" s="15"/>
      <c r="S537" s="15"/>
    </row>
    <row r="538" spans="2:19" x14ac:dyDescent="0.3">
      <c r="B538" s="53">
        <v>2020</v>
      </c>
      <c r="C538" s="15" t="s">
        <v>161</v>
      </c>
      <c r="D538" s="15" t="s">
        <v>160</v>
      </c>
      <c r="E538" s="15">
        <v>2016</v>
      </c>
      <c r="F538" s="15" t="s">
        <v>94</v>
      </c>
      <c r="G538" s="15">
        <v>5</v>
      </c>
      <c r="H538" s="105">
        <v>821</v>
      </c>
      <c r="I538" s="50">
        <f t="shared" si="26"/>
        <v>0</v>
      </c>
      <c r="J538" s="50">
        <f t="shared" si="27"/>
        <v>0</v>
      </c>
      <c r="K538" s="50">
        <f t="shared" si="28"/>
        <v>821</v>
      </c>
      <c r="L538" s="15"/>
      <c r="M538" s="15"/>
      <c r="N538" s="15"/>
      <c r="O538" s="15"/>
      <c r="P538" s="15"/>
      <c r="Q538" s="15"/>
      <c r="R538" s="15"/>
      <c r="S538" s="15"/>
    </row>
    <row r="539" spans="2:19" x14ac:dyDescent="0.3">
      <c r="B539" s="53">
        <v>2020</v>
      </c>
      <c r="C539" s="15" t="s">
        <v>159</v>
      </c>
      <c r="D539" s="15" t="s">
        <v>158</v>
      </c>
      <c r="E539" s="15">
        <v>2018</v>
      </c>
      <c r="F539" s="15" t="s">
        <v>94</v>
      </c>
      <c r="G539" s="15">
        <v>3</v>
      </c>
      <c r="H539" s="105">
        <v>22</v>
      </c>
      <c r="I539" s="50">
        <f t="shared" si="26"/>
        <v>22</v>
      </c>
      <c r="J539" s="50">
        <f t="shared" si="27"/>
        <v>0</v>
      </c>
      <c r="K539" s="50">
        <f t="shared" si="28"/>
        <v>0</v>
      </c>
      <c r="L539" s="15"/>
      <c r="M539" s="15"/>
      <c r="N539" s="15"/>
      <c r="O539" s="15"/>
      <c r="P539" s="15"/>
      <c r="Q539" s="15"/>
      <c r="R539" s="15"/>
      <c r="S539" s="15"/>
    </row>
    <row r="540" spans="2:19" x14ac:dyDescent="0.3">
      <c r="B540" s="53">
        <v>2020</v>
      </c>
      <c r="C540" s="15" t="s">
        <v>157</v>
      </c>
      <c r="D540" s="15" t="s">
        <v>156</v>
      </c>
      <c r="E540" s="15">
        <v>2017</v>
      </c>
      <c r="F540" s="15" t="s">
        <v>94</v>
      </c>
      <c r="G540" s="15">
        <v>4</v>
      </c>
      <c r="H540" s="105">
        <v>1074</v>
      </c>
      <c r="I540" s="50">
        <f t="shared" si="26"/>
        <v>0</v>
      </c>
      <c r="J540" s="50">
        <f t="shared" si="27"/>
        <v>1074</v>
      </c>
      <c r="K540" s="50">
        <f t="shared" si="28"/>
        <v>0</v>
      </c>
      <c r="L540" s="15"/>
      <c r="M540" s="15"/>
      <c r="N540" s="15"/>
      <c r="O540" s="15"/>
      <c r="P540" s="15"/>
      <c r="Q540" s="15"/>
      <c r="R540" s="15"/>
      <c r="S540" s="15"/>
    </row>
    <row r="541" spans="2:19" x14ac:dyDescent="0.3">
      <c r="B541" s="53">
        <v>2020</v>
      </c>
      <c r="C541" s="15" t="s">
        <v>155</v>
      </c>
      <c r="D541" s="15" t="s">
        <v>88</v>
      </c>
      <c r="E541" s="15">
        <v>2013</v>
      </c>
      <c r="F541" s="15" t="s">
        <v>117</v>
      </c>
      <c r="G541" s="15">
        <v>5</v>
      </c>
      <c r="H541" s="105">
        <v>514</v>
      </c>
      <c r="I541" s="50">
        <f t="shared" si="26"/>
        <v>0</v>
      </c>
      <c r="J541" s="50">
        <f t="shared" si="27"/>
        <v>0</v>
      </c>
      <c r="K541" s="50">
        <f t="shared" si="28"/>
        <v>514</v>
      </c>
      <c r="L541" s="15"/>
      <c r="M541" s="15"/>
      <c r="N541" s="15"/>
      <c r="O541" s="15"/>
      <c r="P541" s="15"/>
      <c r="Q541" s="15"/>
      <c r="R541" s="15"/>
      <c r="S541" s="15"/>
    </row>
    <row r="542" spans="2:19" x14ac:dyDescent="0.3">
      <c r="B542" s="53">
        <v>2020</v>
      </c>
      <c r="C542" s="15" t="s">
        <v>154</v>
      </c>
      <c r="D542" s="15" t="s">
        <v>153</v>
      </c>
      <c r="E542" s="15">
        <v>2015</v>
      </c>
      <c r="F542" s="15" t="s">
        <v>94</v>
      </c>
      <c r="G542" s="15">
        <v>5</v>
      </c>
      <c r="H542" s="105">
        <v>1852</v>
      </c>
      <c r="I542" s="50">
        <f t="shared" si="26"/>
        <v>0</v>
      </c>
      <c r="J542" s="50">
        <f t="shared" si="27"/>
        <v>0</v>
      </c>
      <c r="K542" s="50">
        <f t="shared" si="28"/>
        <v>1852</v>
      </c>
      <c r="L542" s="15"/>
      <c r="M542" s="15"/>
      <c r="N542" s="15"/>
      <c r="O542" s="15"/>
      <c r="P542" s="15"/>
      <c r="Q542" s="15"/>
      <c r="R542" s="15"/>
      <c r="S542" s="15"/>
    </row>
    <row r="543" spans="2:19" x14ac:dyDescent="0.3">
      <c r="B543" s="53">
        <v>2020</v>
      </c>
      <c r="C543" s="15" t="s">
        <v>152</v>
      </c>
      <c r="D543" s="15" t="s">
        <v>151</v>
      </c>
      <c r="E543" s="15">
        <v>2019</v>
      </c>
      <c r="F543" s="15" t="s">
        <v>90</v>
      </c>
      <c r="G543" s="15">
        <v>5</v>
      </c>
      <c r="H543" s="105">
        <v>1231</v>
      </c>
      <c r="I543" s="50">
        <f t="shared" si="26"/>
        <v>0</v>
      </c>
      <c r="J543" s="50">
        <f t="shared" si="27"/>
        <v>0</v>
      </c>
      <c r="K543" s="50">
        <f t="shared" si="28"/>
        <v>1231</v>
      </c>
      <c r="L543" s="15"/>
      <c r="M543" s="15"/>
      <c r="N543" s="15"/>
      <c r="O543" s="15"/>
      <c r="P543" s="15"/>
      <c r="Q543" s="15"/>
      <c r="R543" s="15"/>
      <c r="S543" s="15"/>
    </row>
    <row r="544" spans="2:19" x14ac:dyDescent="0.3">
      <c r="B544" s="53">
        <v>2020</v>
      </c>
      <c r="C544" s="15" t="s">
        <v>150</v>
      </c>
      <c r="D544" s="15" t="s">
        <v>88</v>
      </c>
      <c r="E544" s="15">
        <v>2014</v>
      </c>
      <c r="F544" s="15" t="s">
        <v>85</v>
      </c>
      <c r="G544" s="15">
        <v>5</v>
      </c>
      <c r="H544" s="105">
        <v>259</v>
      </c>
      <c r="I544" s="50">
        <f t="shared" si="26"/>
        <v>0</v>
      </c>
      <c r="J544" s="50">
        <f t="shared" si="27"/>
        <v>0</v>
      </c>
      <c r="K544" s="50">
        <f t="shared" si="28"/>
        <v>259</v>
      </c>
      <c r="L544" s="15"/>
      <c r="M544" s="15"/>
      <c r="N544" s="15"/>
      <c r="O544" s="15"/>
      <c r="P544" s="15"/>
      <c r="Q544" s="15"/>
      <c r="R544" s="15"/>
      <c r="S544" s="15"/>
    </row>
    <row r="545" spans="2:19" x14ac:dyDescent="0.3">
      <c r="B545" s="53">
        <v>2020</v>
      </c>
      <c r="C545" s="15" t="s">
        <v>149</v>
      </c>
      <c r="D545" s="15" t="s">
        <v>148</v>
      </c>
      <c r="E545" s="15">
        <v>2019</v>
      </c>
      <c r="F545" s="15" t="s">
        <v>77</v>
      </c>
      <c r="G545" s="15">
        <v>5</v>
      </c>
      <c r="H545" s="105">
        <v>140</v>
      </c>
      <c r="I545" s="50">
        <f t="shared" si="26"/>
        <v>0</v>
      </c>
      <c r="J545" s="50">
        <f t="shared" si="27"/>
        <v>0</v>
      </c>
      <c r="K545" s="50">
        <f t="shared" si="28"/>
        <v>140</v>
      </c>
      <c r="L545" s="15"/>
      <c r="M545" s="15"/>
      <c r="N545" s="15"/>
      <c r="O545" s="15"/>
      <c r="P545" s="15"/>
      <c r="Q545" s="15"/>
      <c r="R545" s="15"/>
      <c r="S545" s="15"/>
    </row>
    <row r="546" spans="2:19" x14ac:dyDescent="0.3">
      <c r="B546" s="53">
        <v>2020</v>
      </c>
      <c r="C546" s="15" t="s">
        <v>147</v>
      </c>
      <c r="D546" s="15" t="s">
        <v>88</v>
      </c>
      <c r="E546" s="15">
        <v>2013</v>
      </c>
      <c r="F546" s="15" t="s">
        <v>117</v>
      </c>
      <c r="G546" s="15">
        <v>5</v>
      </c>
      <c r="H546" s="105">
        <v>111</v>
      </c>
      <c r="I546" s="50">
        <f t="shared" si="26"/>
        <v>0</v>
      </c>
      <c r="J546" s="50">
        <f t="shared" si="27"/>
        <v>0</v>
      </c>
      <c r="K546" s="50">
        <f t="shared" si="28"/>
        <v>111</v>
      </c>
      <c r="L546" s="15"/>
      <c r="M546" s="15"/>
      <c r="N546" s="15"/>
      <c r="O546" s="15"/>
      <c r="P546" s="15"/>
      <c r="Q546" s="15"/>
      <c r="R546" s="15"/>
      <c r="S546" s="15"/>
    </row>
    <row r="547" spans="2:19" x14ac:dyDescent="0.3">
      <c r="B547" s="53">
        <v>2020</v>
      </c>
      <c r="C547" s="15" t="s">
        <v>146</v>
      </c>
      <c r="D547" s="15" t="s">
        <v>145</v>
      </c>
      <c r="E547" s="15">
        <v>2015</v>
      </c>
      <c r="F547" s="15" t="s">
        <v>90</v>
      </c>
      <c r="G547" s="15">
        <v>5</v>
      </c>
      <c r="H547" s="105">
        <v>58</v>
      </c>
      <c r="I547" s="50">
        <f t="shared" si="26"/>
        <v>0</v>
      </c>
      <c r="J547" s="50">
        <f t="shared" si="27"/>
        <v>0</v>
      </c>
      <c r="K547" s="50">
        <f t="shared" si="28"/>
        <v>58</v>
      </c>
      <c r="L547" s="15"/>
      <c r="M547" s="15"/>
      <c r="N547" s="15"/>
      <c r="O547" s="15"/>
      <c r="P547" s="15"/>
      <c r="Q547" s="15"/>
      <c r="R547" s="15"/>
      <c r="S547" s="15"/>
    </row>
    <row r="548" spans="2:19" x14ac:dyDescent="0.3">
      <c r="B548" s="53">
        <v>2020</v>
      </c>
      <c r="C548" s="15" t="s">
        <v>144</v>
      </c>
      <c r="D548" s="15" t="s">
        <v>143</v>
      </c>
      <c r="E548" s="15">
        <v>2017</v>
      </c>
      <c r="F548" s="15" t="s">
        <v>94</v>
      </c>
      <c r="G548" s="15">
        <v>4</v>
      </c>
      <c r="H548" s="105">
        <v>2151</v>
      </c>
      <c r="I548" s="50">
        <f t="shared" si="26"/>
        <v>0</v>
      </c>
      <c r="J548" s="50">
        <f t="shared" si="27"/>
        <v>2151</v>
      </c>
      <c r="K548" s="50">
        <f t="shared" si="28"/>
        <v>0</v>
      </c>
      <c r="L548" s="15"/>
      <c r="M548" s="15"/>
      <c r="N548" s="15"/>
      <c r="O548" s="15"/>
      <c r="P548" s="15"/>
      <c r="Q548" s="15"/>
      <c r="R548" s="15"/>
      <c r="S548" s="15"/>
    </row>
    <row r="549" spans="2:19" x14ac:dyDescent="0.3">
      <c r="B549" s="53">
        <v>2020</v>
      </c>
      <c r="C549" s="15" t="s">
        <v>142</v>
      </c>
      <c r="D549" s="15" t="s">
        <v>141</v>
      </c>
      <c r="E549" s="15">
        <v>2017</v>
      </c>
      <c r="F549" s="15" t="s">
        <v>82</v>
      </c>
      <c r="G549" s="15">
        <v>5</v>
      </c>
      <c r="H549" s="105">
        <v>12800</v>
      </c>
      <c r="I549" s="50">
        <f t="shared" si="26"/>
        <v>0</v>
      </c>
      <c r="J549" s="50">
        <f t="shared" si="27"/>
        <v>0</v>
      </c>
      <c r="K549" s="50">
        <f t="shared" si="28"/>
        <v>12800</v>
      </c>
      <c r="L549" s="15"/>
      <c r="M549" s="15"/>
      <c r="N549" s="15"/>
      <c r="O549" s="15"/>
      <c r="P549" s="15"/>
      <c r="Q549" s="15"/>
      <c r="R549" s="15"/>
      <c r="S549" s="15"/>
    </row>
    <row r="550" spans="2:19" x14ac:dyDescent="0.3">
      <c r="B550" s="53">
        <v>2020</v>
      </c>
      <c r="C550" s="15" t="s">
        <v>140</v>
      </c>
      <c r="D550" s="15" t="s">
        <v>88</v>
      </c>
      <c r="E550" s="15">
        <v>2019</v>
      </c>
      <c r="F550" s="15" t="s">
        <v>117</v>
      </c>
      <c r="G550" s="15">
        <v>5</v>
      </c>
      <c r="H550" s="105">
        <v>15470</v>
      </c>
      <c r="I550" s="50">
        <f t="shared" si="26"/>
        <v>0</v>
      </c>
      <c r="J550" s="50">
        <f t="shared" si="27"/>
        <v>0</v>
      </c>
      <c r="K550" s="50">
        <f t="shared" si="28"/>
        <v>15470</v>
      </c>
      <c r="L550" s="15"/>
      <c r="M550" s="15"/>
      <c r="N550" s="15"/>
      <c r="O550" s="15"/>
      <c r="P550" s="15"/>
      <c r="Q550" s="15"/>
      <c r="R550" s="15"/>
      <c r="S550" s="15"/>
    </row>
    <row r="551" spans="2:19" x14ac:dyDescent="0.3">
      <c r="B551" s="53">
        <v>2020</v>
      </c>
      <c r="C551" s="15" t="s">
        <v>139</v>
      </c>
      <c r="D551" s="15" t="s">
        <v>138</v>
      </c>
      <c r="E551" s="15">
        <v>2016</v>
      </c>
      <c r="F551" s="15" t="s">
        <v>137</v>
      </c>
      <c r="G551" s="15">
        <v>5</v>
      </c>
      <c r="H551" s="105">
        <v>39</v>
      </c>
      <c r="I551" s="50">
        <f t="shared" ref="I551:I581" si="29">IF(G551&lt;4,H551,0)</f>
        <v>0</v>
      </c>
      <c r="J551" s="50">
        <f t="shared" ref="J551:J581" si="30">IF(G551=4,H551,0)</f>
        <v>0</v>
      </c>
      <c r="K551" s="50">
        <f t="shared" ref="K551:K581" si="31">IF(G551=5,H551,0)</f>
        <v>39</v>
      </c>
      <c r="L551" s="15"/>
      <c r="M551" s="15"/>
      <c r="N551" s="15"/>
      <c r="O551" s="15"/>
      <c r="P551" s="15"/>
      <c r="Q551" s="15"/>
      <c r="R551" s="15"/>
      <c r="S551" s="15"/>
    </row>
    <row r="552" spans="2:19" x14ac:dyDescent="0.3">
      <c r="B552" s="53">
        <v>2020</v>
      </c>
      <c r="C552" s="15" t="s">
        <v>136</v>
      </c>
      <c r="D552" s="15" t="s">
        <v>135</v>
      </c>
      <c r="E552" s="15">
        <v>2016</v>
      </c>
      <c r="F552" s="15" t="s">
        <v>90</v>
      </c>
      <c r="G552" s="15">
        <v>5</v>
      </c>
      <c r="H552" s="105">
        <v>88</v>
      </c>
      <c r="I552" s="50">
        <f t="shared" si="29"/>
        <v>0</v>
      </c>
      <c r="J552" s="50">
        <f t="shared" si="30"/>
        <v>0</v>
      </c>
      <c r="K552" s="50">
        <f t="shared" si="31"/>
        <v>88</v>
      </c>
      <c r="L552" s="15"/>
      <c r="M552" s="15"/>
      <c r="N552" s="15"/>
      <c r="O552" s="15"/>
      <c r="P552" s="15"/>
      <c r="Q552" s="15"/>
      <c r="R552" s="15"/>
      <c r="S552" s="15"/>
    </row>
    <row r="553" spans="2:19" x14ac:dyDescent="0.3">
      <c r="B553" s="53">
        <v>2020</v>
      </c>
      <c r="C553" s="15" t="s">
        <v>134</v>
      </c>
      <c r="D553" s="15" t="s">
        <v>88</v>
      </c>
      <c r="E553" s="15">
        <v>2015</v>
      </c>
      <c r="F553" s="15" t="s">
        <v>133</v>
      </c>
      <c r="G553" s="15">
        <v>5</v>
      </c>
      <c r="H553" s="105">
        <v>825</v>
      </c>
      <c r="I553" s="50">
        <f t="shared" si="29"/>
        <v>0</v>
      </c>
      <c r="J553" s="50">
        <f t="shared" si="30"/>
        <v>0</v>
      </c>
      <c r="K553" s="50">
        <f t="shared" si="31"/>
        <v>825</v>
      </c>
      <c r="L553" s="15"/>
      <c r="M553" s="15"/>
      <c r="N553" s="15"/>
      <c r="O553" s="15"/>
      <c r="P553" s="15"/>
      <c r="Q553" s="15"/>
      <c r="R553" s="15"/>
      <c r="S553" s="15"/>
    </row>
    <row r="554" spans="2:19" x14ac:dyDescent="0.3">
      <c r="B554" s="53">
        <v>2020</v>
      </c>
      <c r="C554" s="15" t="s">
        <v>132</v>
      </c>
      <c r="D554" s="15" t="s">
        <v>88</v>
      </c>
      <c r="E554" s="15">
        <v>2018</v>
      </c>
      <c r="F554" s="15" t="s">
        <v>101</v>
      </c>
      <c r="G554" s="15">
        <v>4</v>
      </c>
      <c r="H554" s="105">
        <v>924</v>
      </c>
      <c r="I554" s="50">
        <f t="shared" si="29"/>
        <v>0</v>
      </c>
      <c r="J554" s="50">
        <f t="shared" si="30"/>
        <v>924</v>
      </c>
      <c r="K554" s="50">
        <f t="shared" si="31"/>
        <v>0</v>
      </c>
      <c r="L554" s="15"/>
      <c r="M554" s="15"/>
      <c r="N554" s="15"/>
      <c r="O554" s="15"/>
      <c r="P554" s="15"/>
      <c r="Q554" s="15"/>
      <c r="R554" s="15"/>
      <c r="S554" s="15"/>
    </row>
    <row r="555" spans="2:19" x14ac:dyDescent="0.3">
      <c r="B555" s="53">
        <v>2020</v>
      </c>
      <c r="C555" s="15" t="s">
        <v>131</v>
      </c>
      <c r="D555" s="15" t="s">
        <v>130</v>
      </c>
      <c r="E555" s="15">
        <v>2019</v>
      </c>
      <c r="F555" s="15" t="s">
        <v>82</v>
      </c>
      <c r="G555" s="15">
        <v>5</v>
      </c>
      <c r="H555" s="105">
        <v>11454</v>
      </c>
      <c r="I555" s="50">
        <f t="shared" si="29"/>
        <v>0</v>
      </c>
      <c r="J555" s="50">
        <f t="shared" si="30"/>
        <v>0</v>
      </c>
      <c r="K555" s="50">
        <f t="shared" si="31"/>
        <v>11454</v>
      </c>
      <c r="L555" s="15"/>
      <c r="M555" s="15"/>
      <c r="N555" s="15"/>
      <c r="O555" s="15"/>
      <c r="P555" s="15"/>
      <c r="Q555" s="15"/>
      <c r="R555" s="15"/>
      <c r="S555" s="15"/>
    </row>
    <row r="556" spans="2:19" x14ac:dyDescent="0.3">
      <c r="B556" s="53">
        <v>2020</v>
      </c>
      <c r="C556" s="15" t="s">
        <v>128</v>
      </c>
      <c r="D556" s="15" t="s">
        <v>129</v>
      </c>
      <c r="E556" s="15">
        <v>2017</v>
      </c>
      <c r="F556" s="15" t="s">
        <v>94</v>
      </c>
      <c r="G556" s="15">
        <v>5</v>
      </c>
      <c r="H556" s="105">
        <v>10586</v>
      </c>
      <c r="I556" s="50">
        <f t="shared" si="29"/>
        <v>0</v>
      </c>
      <c r="J556" s="50">
        <f t="shared" si="30"/>
        <v>0</v>
      </c>
      <c r="K556" s="50">
        <f t="shared" si="31"/>
        <v>10586</v>
      </c>
      <c r="L556" s="15"/>
      <c r="M556" s="15"/>
      <c r="N556" s="15"/>
      <c r="O556" s="15"/>
      <c r="P556" s="15"/>
      <c r="Q556" s="15"/>
      <c r="R556" s="15"/>
      <c r="S556" s="15"/>
    </row>
    <row r="557" spans="2:19" x14ac:dyDescent="0.3">
      <c r="B557" s="53">
        <v>2020</v>
      </c>
      <c r="C557" s="15" t="s">
        <v>128</v>
      </c>
      <c r="D557" s="15" t="s">
        <v>127</v>
      </c>
      <c r="E557" s="15">
        <v>2020</v>
      </c>
      <c r="F557" s="15" t="s">
        <v>117</v>
      </c>
      <c r="G557" s="15">
        <v>5</v>
      </c>
      <c r="H557" s="105">
        <v>0</v>
      </c>
      <c r="I557" s="50">
        <f t="shared" si="29"/>
        <v>0</v>
      </c>
      <c r="J557" s="50">
        <f t="shared" si="30"/>
        <v>0</v>
      </c>
      <c r="K557" s="50">
        <f t="shared" si="31"/>
        <v>0</v>
      </c>
      <c r="L557" s="15"/>
      <c r="M557" s="15"/>
      <c r="N557" s="15"/>
      <c r="O557" s="15"/>
      <c r="P557" s="15"/>
      <c r="Q557" s="15"/>
      <c r="R557" s="15"/>
      <c r="S557" s="15"/>
    </row>
    <row r="558" spans="2:19" x14ac:dyDescent="0.3">
      <c r="B558" s="53">
        <v>2020</v>
      </c>
      <c r="C558" s="15" t="s">
        <v>126</v>
      </c>
      <c r="D558" s="15" t="s">
        <v>125</v>
      </c>
      <c r="E558" s="15">
        <v>2017</v>
      </c>
      <c r="F558" s="15" t="s">
        <v>85</v>
      </c>
      <c r="G558" s="15">
        <v>5</v>
      </c>
      <c r="H558" s="105">
        <v>868</v>
      </c>
      <c r="I558" s="50">
        <f t="shared" si="29"/>
        <v>0</v>
      </c>
      <c r="J558" s="50">
        <f t="shared" si="30"/>
        <v>0</v>
      </c>
      <c r="K558" s="50">
        <f t="shared" si="31"/>
        <v>868</v>
      </c>
      <c r="L558" s="15"/>
      <c r="M558" s="15"/>
      <c r="N558" s="15"/>
      <c r="O558" s="15"/>
      <c r="P558" s="15"/>
      <c r="Q558" s="15"/>
      <c r="R558" s="15"/>
      <c r="S558" s="15"/>
    </row>
    <row r="559" spans="2:19" x14ac:dyDescent="0.3">
      <c r="B559" s="53">
        <v>2020</v>
      </c>
      <c r="C559" s="15" t="s">
        <v>124</v>
      </c>
      <c r="D559" s="15" t="s">
        <v>123</v>
      </c>
      <c r="E559" s="15">
        <v>2015</v>
      </c>
      <c r="F559" s="15" t="s">
        <v>101</v>
      </c>
      <c r="G559" s="15">
        <v>4</v>
      </c>
      <c r="H559" s="105">
        <v>1443</v>
      </c>
      <c r="I559" s="50">
        <f t="shared" si="29"/>
        <v>0</v>
      </c>
      <c r="J559" s="50">
        <f t="shared" si="30"/>
        <v>1443</v>
      </c>
      <c r="K559" s="50">
        <f t="shared" si="31"/>
        <v>0</v>
      </c>
      <c r="L559" s="15"/>
      <c r="M559" s="15"/>
      <c r="N559" s="15"/>
      <c r="O559" s="15"/>
      <c r="P559" s="15"/>
      <c r="Q559" s="15"/>
      <c r="R559" s="15"/>
      <c r="S559" s="15"/>
    </row>
    <row r="560" spans="2:19" x14ac:dyDescent="0.3">
      <c r="B560" s="53">
        <v>2020</v>
      </c>
      <c r="C560" s="15" t="s">
        <v>122</v>
      </c>
      <c r="D560" s="15" t="s">
        <v>121</v>
      </c>
      <c r="E560" s="15">
        <v>2019</v>
      </c>
      <c r="F560" s="15" t="s">
        <v>117</v>
      </c>
      <c r="G560" s="15">
        <v>5</v>
      </c>
      <c r="H560" s="105">
        <v>18157</v>
      </c>
      <c r="I560" s="50">
        <f t="shared" si="29"/>
        <v>0</v>
      </c>
      <c r="J560" s="50">
        <f t="shared" si="30"/>
        <v>0</v>
      </c>
      <c r="K560" s="50">
        <f t="shared" si="31"/>
        <v>18157</v>
      </c>
      <c r="L560" s="15"/>
      <c r="M560" s="15"/>
      <c r="N560" s="15"/>
      <c r="O560" s="15"/>
      <c r="P560" s="15"/>
      <c r="Q560" s="15"/>
      <c r="R560" s="15"/>
      <c r="S560" s="15"/>
    </row>
    <row r="561" spans="2:19" x14ac:dyDescent="0.3">
      <c r="B561" s="53">
        <v>2020</v>
      </c>
      <c r="C561" s="15" t="s">
        <v>120</v>
      </c>
      <c r="D561" s="15" t="s">
        <v>88</v>
      </c>
      <c r="E561" s="15">
        <v>2014</v>
      </c>
      <c r="F561" s="15" t="s">
        <v>101</v>
      </c>
      <c r="G561" s="15">
        <v>5</v>
      </c>
      <c r="H561" s="105">
        <v>58</v>
      </c>
      <c r="I561" s="50">
        <f t="shared" si="29"/>
        <v>0</v>
      </c>
      <c r="J561" s="50">
        <f t="shared" si="30"/>
        <v>0</v>
      </c>
      <c r="K561" s="50">
        <f t="shared" si="31"/>
        <v>58</v>
      </c>
      <c r="L561" s="15"/>
      <c r="M561" s="15"/>
      <c r="N561" s="15"/>
      <c r="O561" s="15"/>
      <c r="P561" s="15"/>
      <c r="Q561" s="15"/>
      <c r="R561" s="15"/>
      <c r="S561" s="15"/>
    </row>
    <row r="562" spans="2:19" x14ac:dyDescent="0.3">
      <c r="B562" s="53">
        <v>2020</v>
      </c>
      <c r="C562" s="15" t="s">
        <v>119</v>
      </c>
      <c r="D562" s="15" t="s">
        <v>118</v>
      </c>
      <c r="E562" s="15">
        <v>2020</v>
      </c>
      <c r="F562" s="15" t="s">
        <v>117</v>
      </c>
      <c r="G562" s="15">
        <v>5</v>
      </c>
      <c r="H562" s="105">
        <v>1012</v>
      </c>
      <c r="I562" s="50">
        <f t="shared" si="29"/>
        <v>0</v>
      </c>
      <c r="J562" s="50">
        <f t="shared" si="30"/>
        <v>0</v>
      </c>
      <c r="K562" s="50">
        <f t="shared" si="31"/>
        <v>1012</v>
      </c>
      <c r="L562" s="15"/>
      <c r="M562" s="15"/>
      <c r="N562" s="15"/>
      <c r="O562" s="15"/>
      <c r="P562" s="15"/>
      <c r="Q562" s="15"/>
      <c r="R562" s="15"/>
      <c r="S562" s="15"/>
    </row>
    <row r="563" spans="2:19" x14ac:dyDescent="0.3">
      <c r="B563" s="53">
        <v>2020</v>
      </c>
      <c r="C563" s="15" t="s">
        <v>116</v>
      </c>
      <c r="D563" s="15" t="s">
        <v>115</v>
      </c>
      <c r="E563" s="15">
        <v>2021</v>
      </c>
      <c r="F563" s="15" t="s">
        <v>82</v>
      </c>
      <c r="G563" s="15">
        <v>5</v>
      </c>
      <c r="H563" s="105">
        <v>3</v>
      </c>
      <c r="I563" s="50">
        <f t="shared" si="29"/>
        <v>0</v>
      </c>
      <c r="J563" s="50">
        <f t="shared" si="30"/>
        <v>0</v>
      </c>
      <c r="K563" s="50">
        <f t="shared" si="31"/>
        <v>3</v>
      </c>
      <c r="L563" s="15"/>
      <c r="M563" s="15"/>
      <c r="N563" s="15"/>
      <c r="O563" s="15"/>
      <c r="P563" s="15"/>
      <c r="Q563" s="15"/>
      <c r="R563" s="15"/>
      <c r="S563" s="15"/>
    </row>
    <row r="564" spans="2:19" x14ac:dyDescent="0.3">
      <c r="B564" s="53">
        <v>2020</v>
      </c>
      <c r="C564" s="15" t="s">
        <v>114</v>
      </c>
      <c r="D564" s="15" t="s">
        <v>113</v>
      </c>
      <c r="E564" s="15">
        <v>2014</v>
      </c>
      <c r="F564" s="15" t="s">
        <v>90</v>
      </c>
      <c r="G564" s="15">
        <v>5</v>
      </c>
      <c r="H564" s="105">
        <v>3458</v>
      </c>
      <c r="I564" s="50">
        <f t="shared" si="29"/>
        <v>0</v>
      </c>
      <c r="J564" s="50">
        <f t="shared" si="30"/>
        <v>0</v>
      </c>
      <c r="K564" s="50">
        <f t="shared" si="31"/>
        <v>3458</v>
      </c>
      <c r="L564" s="15"/>
      <c r="M564" s="15"/>
      <c r="N564" s="15"/>
      <c r="O564" s="15"/>
      <c r="P564" s="15"/>
      <c r="Q564" s="15"/>
      <c r="R564" s="15"/>
      <c r="S564" s="15"/>
    </row>
    <row r="565" spans="2:19" x14ac:dyDescent="0.3">
      <c r="B565" s="53">
        <v>2020</v>
      </c>
      <c r="C565" s="15" t="s">
        <v>112</v>
      </c>
      <c r="D565" s="15" t="s">
        <v>111</v>
      </c>
      <c r="E565" s="15">
        <v>2017</v>
      </c>
      <c r="F565" s="15" t="s">
        <v>94</v>
      </c>
      <c r="G565" s="15">
        <v>5</v>
      </c>
      <c r="H565" s="105">
        <v>8988</v>
      </c>
      <c r="I565" s="50">
        <f t="shared" si="29"/>
        <v>0</v>
      </c>
      <c r="J565" s="50">
        <f t="shared" si="30"/>
        <v>0</v>
      </c>
      <c r="K565" s="50">
        <f t="shared" si="31"/>
        <v>8988</v>
      </c>
      <c r="L565" s="15"/>
      <c r="M565" s="15"/>
      <c r="N565" s="15"/>
      <c r="O565" s="15"/>
      <c r="P565" s="15"/>
      <c r="Q565" s="15"/>
      <c r="R565" s="15"/>
      <c r="S565" s="15"/>
    </row>
    <row r="566" spans="2:19" x14ac:dyDescent="0.3">
      <c r="B566" s="53">
        <v>2020</v>
      </c>
      <c r="C566" s="15" t="s">
        <v>110</v>
      </c>
      <c r="D566" s="15" t="s">
        <v>109</v>
      </c>
      <c r="E566" s="15">
        <v>2019</v>
      </c>
      <c r="F566" s="15" t="s">
        <v>99</v>
      </c>
      <c r="G566" s="15">
        <v>4</v>
      </c>
      <c r="H566" s="105">
        <v>808</v>
      </c>
      <c r="I566" s="50">
        <f t="shared" si="29"/>
        <v>0</v>
      </c>
      <c r="J566" s="50">
        <f t="shared" si="30"/>
        <v>808</v>
      </c>
      <c r="K566" s="50">
        <f t="shared" si="31"/>
        <v>0</v>
      </c>
      <c r="L566" s="15"/>
      <c r="M566" s="15"/>
      <c r="N566" s="15"/>
      <c r="O566" s="15"/>
      <c r="P566" s="15"/>
      <c r="Q566" s="15"/>
      <c r="R566" s="15"/>
      <c r="S566" s="15"/>
    </row>
    <row r="567" spans="2:19" x14ac:dyDescent="0.3">
      <c r="B567" s="53">
        <v>2020</v>
      </c>
      <c r="C567" s="15" t="s">
        <v>108</v>
      </c>
      <c r="D567" s="15" t="s">
        <v>107</v>
      </c>
      <c r="E567" s="15">
        <v>2019</v>
      </c>
      <c r="F567" s="15" t="s">
        <v>101</v>
      </c>
      <c r="G567" s="15">
        <v>5</v>
      </c>
      <c r="H567" s="105">
        <v>11188</v>
      </c>
      <c r="I567" s="50">
        <f t="shared" si="29"/>
        <v>0</v>
      </c>
      <c r="J567" s="50">
        <f t="shared" si="30"/>
        <v>0</v>
      </c>
      <c r="K567" s="50">
        <f t="shared" si="31"/>
        <v>11188</v>
      </c>
      <c r="L567" s="15"/>
      <c r="M567" s="15"/>
      <c r="N567" s="15"/>
      <c r="O567" s="15"/>
      <c r="P567" s="15"/>
      <c r="Q567" s="15"/>
      <c r="R567" s="15"/>
      <c r="S567" s="15"/>
    </row>
    <row r="568" spans="2:19" x14ac:dyDescent="0.3">
      <c r="B568" s="53">
        <v>2020</v>
      </c>
      <c r="C568" s="15" t="s">
        <v>106</v>
      </c>
      <c r="D568" s="15" t="s">
        <v>105</v>
      </c>
      <c r="E568" s="15">
        <v>2016</v>
      </c>
      <c r="F568" s="15" t="s">
        <v>82</v>
      </c>
      <c r="G568" s="15">
        <v>5</v>
      </c>
      <c r="H568" s="105">
        <v>11161</v>
      </c>
      <c r="I568" s="50">
        <f t="shared" si="29"/>
        <v>0</v>
      </c>
      <c r="J568" s="50">
        <f t="shared" si="30"/>
        <v>0</v>
      </c>
      <c r="K568" s="50">
        <f t="shared" si="31"/>
        <v>11161</v>
      </c>
      <c r="L568" s="15"/>
      <c r="M568" s="15"/>
      <c r="N568" s="15"/>
      <c r="O568" s="15"/>
      <c r="P568" s="15"/>
      <c r="Q568" s="15"/>
      <c r="R568" s="15"/>
      <c r="S568" s="15"/>
    </row>
    <row r="569" spans="2:19" x14ac:dyDescent="0.3">
      <c r="B569" s="53">
        <v>2020</v>
      </c>
      <c r="C569" s="15" t="s">
        <v>104</v>
      </c>
      <c r="D569" s="15" t="s">
        <v>103</v>
      </c>
      <c r="E569" s="15">
        <v>2018</v>
      </c>
      <c r="F569" s="15" t="s">
        <v>77</v>
      </c>
      <c r="G569" s="15">
        <v>5</v>
      </c>
      <c r="H569" s="105">
        <v>43</v>
      </c>
      <c r="I569" s="50">
        <f t="shared" si="29"/>
        <v>0</v>
      </c>
      <c r="J569" s="50">
        <f t="shared" si="30"/>
        <v>0</v>
      </c>
      <c r="K569" s="50">
        <f t="shared" si="31"/>
        <v>43</v>
      </c>
      <c r="L569" s="15"/>
      <c r="M569" s="15"/>
      <c r="N569" s="15"/>
      <c r="O569" s="15"/>
      <c r="P569" s="15"/>
      <c r="Q569" s="15"/>
      <c r="R569" s="15"/>
      <c r="S569" s="15"/>
    </row>
    <row r="570" spans="2:19" x14ac:dyDescent="0.3">
      <c r="B570" s="53">
        <v>2020</v>
      </c>
      <c r="C570" s="15" t="s">
        <v>102</v>
      </c>
      <c r="D570" s="15" t="s">
        <v>88</v>
      </c>
      <c r="E570" s="15">
        <v>2015</v>
      </c>
      <c r="F570" s="15" t="s">
        <v>101</v>
      </c>
      <c r="G570" s="15">
        <v>5</v>
      </c>
      <c r="H570" s="105">
        <v>4431</v>
      </c>
      <c r="I570" s="50">
        <f t="shared" si="29"/>
        <v>0</v>
      </c>
      <c r="J570" s="50">
        <f t="shared" si="30"/>
        <v>0</v>
      </c>
      <c r="K570" s="50">
        <f t="shared" si="31"/>
        <v>4431</v>
      </c>
      <c r="L570" s="15"/>
      <c r="M570" s="15"/>
      <c r="N570" s="15"/>
      <c r="O570" s="15"/>
      <c r="P570" s="15"/>
      <c r="Q570" s="15"/>
      <c r="R570" s="15"/>
      <c r="S570" s="15"/>
    </row>
    <row r="571" spans="2:19" x14ac:dyDescent="0.3">
      <c r="B571" s="53">
        <v>2020</v>
      </c>
      <c r="C571" s="15" t="s">
        <v>100</v>
      </c>
      <c r="D571" s="15" t="s">
        <v>88</v>
      </c>
      <c r="E571" s="15">
        <v>2013</v>
      </c>
      <c r="F571" s="15" t="s">
        <v>99</v>
      </c>
      <c r="G571" s="15">
        <v>4</v>
      </c>
      <c r="H571" s="105">
        <v>2951</v>
      </c>
      <c r="I571" s="50">
        <f t="shared" si="29"/>
        <v>0</v>
      </c>
      <c r="J571" s="50">
        <f t="shared" si="30"/>
        <v>2951</v>
      </c>
      <c r="K571" s="50">
        <f t="shared" si="31"/>
        <v>0</v>
      </c>
      <c r="L571" s="15"/>
      <c r="M571" s="15"/>
      <c r="N571" s="15"/>
      <c r="O571" s="15"/>
      <c r="P571" s="15"/>
      <c r="Q571" s="15"/>
      <c r="R571" s="15"/>
      <c r="S571" s="15"/>
    </row>
    <row r="572" spans="2:19" x14ac:dyDescent="0.3">
      <c r="B572" s="53">
        <v>2020</v>
      </c>
      <c r="C572" s="15" t="s">
        <v>98</v>
      </c>
      <c r="D572" s="15" t="s">
        <v>97</v>
      </c>
      <c r="E572" s="15">
        <v>2017</v>
      </c>
      <c r="F572" s="15" t="s">
        <v>82</v>
      </c>
      <c r="G572" s="15">
        <v>5</v>
      </c>
      <c r="H572" s="105">
        <v>12790</v>
      </c>
      <c r="I572" s="50">
        <f t="shared" si="29"/>
        <v>0</v>
      </c>
      <c r="J572" s="50">
        <f t="shared" si="30"/>
        <v>0</v>
      </c>
      <c r="K572" s="50">
        <f t="shared" si="31"/>
        <v>12790</v>
      </c>
      <c r="L572" s="15"/>
      <c r="M572" s="15"/>
      <c r="N572" s="15"/>
      <c r="O572" s="15"/>
      <c r="P572" s="15"/>
      <c r="Q572" s="15"/>
      <c r="R572" s="15"/>
      <c r="S572" s="15"/>
    </row>
    <row r="573" spans="2:19" x14ac:dyDescent="0.3">
      <c r="B573" s="53">
        <v>2020</v>
      </c>
      <c r="C573" s="15" t="s">
        <v>96</v>
      </c>
      <c r="D573" s="15" t="s">
        <v>95</v>
      </c>
      <c r="E573" s="15">
        <v>2019</v>
      </c>
      <c r="F573" s="15" t="s">
        <v>94</v>
      </c>
      <c r="G573" s="15">
        <v>3</v>
      </c>
      <c r="H573" s="105">
        <v>543</v>
      </c>
      <c r="I573" s="50">
        <f t="shared" si="29"/>
        <v>543</v>
      </c>
      <c r="J573" s="50">
        <f t="shared" si="30"/>
        <v>0</v>
      </c>
      <c r="K573" s="50">
        <f t="shared" si="31"/>
        <v>0</v>
      </c>
      <c r="L573" s="15"/>
      <c r="M573" s="15"/>
      <c r="N573" s="15"/>
      <c r="O573" s="15"/>
      <c r="P573" s="15"/>
      <c r="Q573" s="15"/>
      <c r="R573" s="15"/>
      <c r="S573" s="15"/>
    </row>
    <row r="574" spans="2:19" x14ac:dyDescent="0.3">
      <c r="B574" s="53">
        <v>2020</v>
      </c>
      <c r="C574" s="15" t="s">
        <v>93</v>
      </c>
      <c r="D574" s="15" t="s">
        <v>92</v>
      </c>
      <c r="E574" s="15">
        <v>2018</v>
      </c>
      <c r="F574" s="15" t="s">
        <v>90</v>
      </c>
      <c r="G574" s="15">
        <v>5</v>
      </c>
      <c r="H574" s="105">
        <v>466</v>
      </c>
      <c r="I574" s="50">
        <f t="shared" si="29"/>
        <v>0</v>
      </c>
      <c r="J574" s="50">
        <f t="shared" si="30"/>
        <v>0</v>
      </c>
      <c r="K574" s="50">
        <f t="shared" si="31"/>
        <v>466</v>
      </c>
      <c r="L574" s="15"/>
      <c r="M574" s="15"/>
      <c r="N574" s="15"/>
      <c r="O574" s="15"/>
      <c r="P574" s="15"/>
      <c r="Q574" s="15"/>
      <c r="R574" s="15"/>
      <c r="S574" s="15"/>
    </row>
    <row r="575" spans="2:19" x14ac:dyDescent="0.3">
      <c r="B575" s="53">
        <v>2020</v>
      </c>
      <c r="C575" s="15" t="s">
        <v>91</v>
      </c>
      <c r="D575" s="15" t="s">
        <v>88</v>
      </c>
      <c r="E575" s="15">
        <v>2018</v>
      </c>
      <c r="F575" s="15" t="s">
        <v>90</v>
      </c>
      <c r="G575" s="15">
        <v>5</v>
      </c>
      <c r="H575" s="105">
        <v>683</v>
      </c>
      <c r="I575" s="50">
        <f t="shared" si="29"/>
        <v>0</v>
      </c>
      <c r="J575" s="50">
        <f t="shared" si="30"/>
        <v>0</v>
      </c>
      <c r="K575" s="50">
        <f t="shared" si="31"/>
        <v>683</v>
      </c>
      <c r="L575" s="15"/>
      <c r="M575" s="15"/>
      <c r="N575" s="15"/>
      <c r="O575" s="15"/>
      <c r="P575" s="15"/>
      <c r="Q575" s="15"/>
      <c r="R575" s="15"/>
      <c r="S575" s="15"/>
    </row>
    <row r="576" spans="2:19" x14ac:dyDescent="0.3">
      <c r="B576" s="53">
        <v>2020</v>
      </c>
      <c r="C576" s="15" t="s">
        <v>89</v>
      </c>
      <c r="D576" s="15" t="s">
        <v>88</v>
      </c>
      <c r="E576" s="15">
        <v>2017</v>
      </c>
      <c r="F576" s="15" t="s">
        <v>85</v>
      </c>
      <c r="G576" s="15">
        <v>5</v>
      </c>
      <c r="H576" s="105">
        <v>204</v>
      </c>
      <c r="I576" s="50">
        <f t="shared" si="29"/>
        <v>0</v>
      </c>
      <c r="J576" s="50">
        <f t="shared" si="30"/>
        <v>0</v>
      </c>
      <c r="K576" s="50">
        <f t="shared" si="31"/>
        <v>204</v>
      </c>
      <c r="L576" s="15"/>
      <c r="M576" s="15"/>
      <c r="N576" s="15"/>
      <c r="O576" s="15"/>
      <c r="P576" s="15"/>
      <c r="Q576" s="15"/>
      <c r="R576" s="15"/>
      <c r="S576" s="15"/>
    </row>
    <row r="577" spans="2:19" x14ac:dyDescent="0.3">
      <c r="B577" s="53">
        <v>2020</v>
      </c>
      <c r="C577" s="15" t="s">
        <v>87</v>
      </c>
      <c r="D577" s="15" t="s">
        <v>86</v>
      </c>
      <c r="E577" s="15">
        <v>2017</v>
      </c>
      <c r="F577" s="15" t="s">
        <v>85</v>
      </c>
      <c r="G577" s="15">
        <v>5</v>
      </c>
      <c r="H577" s="105">
        <v>438</v>
      </c>
      <c r="I577" s="50">
        <f t="shared" si="29"/>
        <v>0</v>
      </c>
      <c r="J577" s="50">
        <f t="shared" si="30"/>
        <v>0</v>
      </c>
      <c r="K577" s="50">
        <f t="shared" si="31"/>
        <v>438</v>
      </c>
      <c r="L577" s="15"/>
      <c r="M577" s="15"/>
      <c r="N577" s="15"/>
      <c r="O577" s="15"/>
      <c r="P577" s="15"/>
      <c r="Q577" s="15"/>
      <c r="R577" s="15"/>
      <c r="S577" s="15"/>
    </row>
    <row r="578" spans="2:19" x14ac:dyDescent="0.3">
      <c r="B578" s="53">
        <v>2020</v>
      </c>
      <c r="C578" s="15" t="s">
        <v>84</v>
      </c>
      <c r="D578" s="15" t="s">
        <v>83</v>
      </c>
      <c r="E578" s="15">
        <v>2018</v>
      </c>
      <c r="F578" s="15" t="s">
        <v>82</v>
      </c>
      <c r="G578" s="15">
        <v>5</v>
      </c>
      <c r="H578" s="105">
        <v>7309</v>
      </c>
      <c r="I578" s="50">
        <f t="shared" si="29"/>
        <v>0</v>
      </c>
      <c r="J578" s="50">
        <f t="shared" si="30"/>
        <v>0</v>
      </c>
      <c r="K578" s="50">
        <f t="shared" si="31"/>
        <v>7309</v>
      </c>
      <c r="L578" s="15"/>
      <c r="M578" s="15"/>
      <c r="N578" s="15"/>
      <c r="O578" s="15"/>
      <c r="P578" s="15"/>
      <c r="Q578" s="15"/>
      <c r="R578" s="15"/>
      <c r="S578" s="15"/>
    </row>
    <row r="579" spans="2:19" x14ac:dyDescent="0.3">
      <c r="B579" s="53">
        <v>2020</v>
      </c>
      <c r="C579" s="15" t="s">
        <v>81</v>
      </c>
      <c r="D579" s="15" t="s">
        <v>80</v>
      </c>
      <c r="E579" s="15">
        <v>2017</v>
      </c>
      <c r="F579" s="15" t="s">
        <v>77</v>
      </c>
      <c r="G579" s="15">
        <v>5</v>
      </c>
      <c r="H579" s="105">
        <v>2482</v>
      </c>
      <c r="I579" s="50">
        <f t="shared" si="29"/>
        <v>0</v>
      </c>
      <c r="J579" s="50">
        <f t="shared" si="30"/>
        <v>0</v>
      </c>
      <c r="K579" s="50">
        <f t="shared" si="31"/>
        <v>2482</v>
      </c>
      <c r="L579" s="15"/>
      <c r="M579" s="15"/>
      <c r="N579" s="15"/>
      <c r="O579" s="15"/>
      <c r="P579" s="15"/>
      <c r="Q579" s="15"/>
      <c r="R579" s="15"/>
      <c r="S579" s="15"/>
    </row>
    <row r="580" spans="2:19" x14ac:dyDescent="0.3">
      <c r="B580" s="53">
        <v>2020</v>
      </c>
      <c r="C580" s="15" t="s">
        <v>79</v>
      </c>
      <c r="D580" s="15" t="s">
        <v>78</v>
      </c>
      <c r="E580" s="15">
        <v>2015</v>
      </c>
      <c r="F580" s="15" t="s">
        <v>77</v>
      </c>
      <c r="G580" s="15">
        <v>5</v>
      </c>
      <c r="H580" s="105">
        <v>59</v>
      </c>
      <c r="I580" s="50">
        <f t="shared" si="29"/>
        <v>0</v>
      </c>
      <c r="J580" s="50">
        <f t="shared" si="30"/>
        <v>0</v>
      </c>
      <c r="K580" s="50">
        <f t="shared" si="31"/>
        <v>59</v>
      </c>
      <c r="L580" s="15"/>
      <c r="M580" s="15"/>
      <c r="N580" s="15"/>
      <c r="O580" s="15"/>
      <c r="P580" s="15"/>
      <c r="Q580" s="15"/>
      <c r="R580" s="15"/>
      <c r="S580" s="15"/>
    </row>
    <row r="581" spans="2:19" x14ac:dyDescent="0.3">
      <c r="B581" s="53">
        <v>2020</v>
      </c>
      <c r="C581" s="52" t="s">
        <v>47</v>
      </c>
      <c r="D581" s="52" t="s">
        <v>47</v>
      </c>
      <c r="E581" s="15" t="s">
        <v>47</v>
      </c>
      <c r="F581" s="15" t="s">
        <v>47</v>
      </c>
      <c r="G581" s="15" t="s">
        <v>76</v>
      </c>
      <c r="H581" s="105">
        <v>161440</v>
      </c>
      <c r="I581" s="50">
        <f t="shared" si="29"/>
        <v>0</v>
      </c>
      <c r="J581" s="50">
        <f t="shared" si="30"/>
        <v>0</v>
      </c>
      <c r="K581" s="50">
        <f t="shared" si="31"/>
        <v>0</v>
      </c>
      <c r="L581" s="15"/>
      <c r="M581" s="15"/>
      <c r="N581" s="15"/>
      <c r="O581" s="15"/>
      <c r="P581" s="15"/>
      <c r="Q581" s="15"/>
      <c r="R581" s="15"/>
      <c r="S581" s="15"/>
    </row>
    <row r="582" spans="2:19" x14ac:dyDescent="0.3">
      <c r="B582" s="13">
        <v>2020</v>
      </c>
      <c r="C582" s="14" t="s">
        <v>33</v>
      </c>
      <c r="D582" s="49" t="s">
        <v>47</v>
      </c>
      <c r="E582" s="49" t="s">
        <v>47</v>
      </c>
      <c r="F582" s="49" t="s">
        <v>47</v>
      </c>
      <c r="G582" s="49" t="s">
        <v>47</v>
      </c>
      <c r="H582" s="48">
        <f>SUM(H294:H580)</f>
        <v>777656</v>
      </c>
      <c r="I582" s="16">
        <f>SUM(I294:I580)</f>
        <v>9449</v>
      </c>
      <c r="J582" s="16">
        <f t="shared" ref="J582:K582" si="32">SUM(J294:J580)</f>
        <v>121874</v>
      </c>
      <c r="K582" s="16">
        <f t="shared" si="32"/>
        <v>646333</v>
      </c>
      <c r="L582" s="47">
        <f>SUM(J582:K582)/$H582</f>
        <v>0.98784938327486704</v>
      </c>
      <c r="M582" s="46">
        <f>K582/$H582</f>
        <v>0.83112970259343466</v>
      </c>
      <c r="N582" s="15"/>
      <c r="O582" s="15"/>
      <c r="P582" s="15"/>
      <c r="Q582" s="15"/>
      <c r="R582" s="15"/>
      <c r="S582" s="15"/>
    </row>
    <row r="583" spans="2:19" x14ac:dyDescent="0.3">
      <c r="B583" s="13">
        <v>2020</v>
      </c>
      <c r="C583" s="14" t="s">
        <v>34</v>
      </c>
      <c r="D583" s="49" t="s">
        <v>47</v>
      </c>
      <c r="E583" s="49" t="s">
        <v>47</v>
      </c>
      <c r="F583" s="49" t="s">
        <v>47</v>
      </c>
      <c r="G583" s="49" t="s">
        <v>47</v>
      </c>
      <c r="H583" s="48">
        <f>SUM(H294:H581)</f>
        <v>939096</v>
      </c>
      <c r="I583" s="16">
        <f>SUM(I294:I580)</f>
        <v>9449</v>
      </c>
      <c r="J583" s="16">
        <f t="shared" ref="J583:K583" si="33">SUM(J294:J580)</f>
        <v>121874</v>
      </c>
      <c r="K583" s="16">
        <f t="shared" si="33"/>
        <v>646333</v>
      </c>
      <c r="L583" s="47">
        <f>SUM(J583:K583)/$H583</f>
        <v>0.81802818881136752</v>
      </c>
      <c r="M583" s="46">
        <f>K583/$H583</f>
        <v>0.68825018954398698</v>
      </c>
      <c r="N583" s="16"/>
      <c r="O583" s="16"/>
      <c r="P583" s="16"/>
      <c r="Q583" s="16"/>
      <c r="R583" s="16"/>
      <c r="S583" s="16"/>
    </row>
    <row r="585" spans="2:19" x14ac:dyDescent="0.3">
      <c r="B585" s="21" t="s">
        <v>35</v>
      </c>
      <c r="C585" s="22"/>
      <c r="D585" s="23"/>
    </row>
    <row r="586" spans="2:19" x14ac:dyDescent="0.3">
      <c r="B586" s="21"/>
      <c r="C586" s="22"/>
      <c r="D586" s="23"/>
    </row>
    <row r="587" spans="2:19" x14ac:dyDescent="0.3">
      <c r="B587" s="24"/>
      <c r="C587" s="22" t="s">
        <v>36</v>
      </c>
      <c r="D587" s="25" t="s">
        <v>37</v>
      </c>
    </row>
    <row r="588" spans="2:19" x14ac:dyDescent="0.3">
      <c r="B588" s="45"/>
      <c r="C588" s="22" t="s">
        <v>75</v>
      </c>
      <c r="D588" s="25" t="s">
        <v>74</v>
      </c>
    </row>
    <row r="590" spans="2:19" x14ac:dyDescent="0.3">
      <c r="B590" s="22" t="s">
        <v>25</v>
      </c>
      <c r="C590" s="22" t="s">
        <v>38</v>
      </c>
    </row>
    <row r="591" spans="2:19" x14ac:dyDescent="0.3">
      <c r="B591" s="22" t="s">
        <v>26</v>
      </c>
      <c r="C591" s="22" t="s">
        <v>39</v>
      </c>
    </row>
    <row r="592" spans="2:19" x14ac:dyDescent="0.3">
      <c r="B592" s="22" t="s">
        <v>28</v>
      </c>
      <c r="C592" s="22" t="s">
        <v>40</v>
      </c>
    </row>
    <row r="593" spans="2:3" x14ac:dyDescent="0.3">
      <c r="B593" s="22" t="s">
        <v>29</v>
      </c>
      <c r="C593" s="22" t="s">
        <v>41</v>
      </c>
    </row>
    <row r="594" spans="2:3" x14ac:dyDescent="0.3">
      <c r="B594" s="22" t="s">
        <v>30</v>
      </c>
      <c r="C594" s="22" t="s">
        <v>42</v>
      </c>
    </row>
    <row r="595" spans="2:3" x14ac:dyDescent="0.3">
      <c r="B595" s="22" t="s">
        <v>31</v>
      </c>
      <c r="C595" s="22" t="s">
        <v>43</v>
      </c>
    </row>
    <row r="596" spans="2:3" x14ac:dyDescent="0.3">
      <c r="B596" s="22" t="s">
        <v>32</v>
      </c>
      <c r="C596" s="22" t="s">
        <v>44</v>
      </c>
    </row>
  </sheetData>
  <sheetProtection sheet="1" autoFilter="0"/>
  <autoFilter ref="B3:S583" xr:uid="{00000000-0009-0000-0000-000009000000}"/>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0B073-50D2-4673-A2F7-94C16AFA5923}">
  <dimension ref="A2:S25"/>
  <sheetViews>
    <sheetView topLeftCell="A76" zoomScale="80" zoomScaleNormal="80" workbookViewId="0">
      <pane xSplit="1" topLeftCell="B1" activePane="topRight" state="frozen"/>
      <selection activeCell="C35" sqref="C35"/>
      <selection pane="topRight" activeCell="C35" sqref="C35"/>
    </sheetView>
  </sheetViews>
  <sheetFormatPr defaultColWidth="9.109375" defaultRowHeight="15.6" x14ac:dyDescent="0.3"/>
  <cols>
    <col min="1" max="1" width="80.88671875" style="36" customWidth="1"/>
    <col min="2" max="2" width="49.44140625" style="27" customWidth="1"/>
    <col min="3" max="3" width="31.33203125" style="27" customWidth="1"/>
    <col min="4" max="4" width="45.6640625" style="27" customWidth="1"/>
    <col min="5" max="5" width="11.6640625" style="27" customWidth="1"/>
    <col min="6" max="6" width="45.6640625" style="27" customWidth="1"/>
    <col min="7" max="7" width="11.6640625" style="27" customWidth="1"/>
    <col min="8" max="8" width="45.6640625" style="27" customWidth="1"/>
    <col min="9" max="9" width="11.6640625" style="27" customWidth="1"/>
    <col min="10" max="10" width="45.6640625" style="27" customWidth="1"/>
    <col min="11" max="11" width="11.6640625" style="27" customWidth="1"/>
    <col min="12" max="12" width="45.6640625" style="27" customWidth="1"/>
    <col min="13" max="13" width="11.6640625" style="27" customWidth="1"/>
    <col min="14" max="14" width="45.6640625" style="27" customWidth="1"/>
    <col min="15" max="15" width="11.88671875" style="27" customWidth="1"/>
    <col min="16" max="16" width="45.6640625" style="27" customWidth="1"/>
    <col min="17" max="17" width="11.6640625" style="27" customWidth="1"/>
    <col min="18" max="18" width="9.109375" style="27"/>
    <col min="19" max="19" width="80.88671875" style="36" bestFit="1" customWidth="1"/>
    <col min="20" max="20" width="47.33203125" style="27" customWidth="1"/>
    <col min="21" max="21" width="19.44140625" style="27" customWidth="1"/>
    <col min="22" max="16384" width="9.109375" style="27"/>
  </cols>
  <sheetData>
    <row r="2" spans="1:3" ht="20.399999999999999" x14ac:dyDescent="0.3">
      <c r="A2" s="38" t="s">
        <v>49</v>
      </c>
      <c r="B2" s="39"/>
      <c r="C2" s="40"/>
    </row>
    <row r="3" spans="1:3" x14ac:dyDescent="0.3">
      <c r="A3" s="41" t="s">
        <v>50</v>
      </c>
      <c r="B3" s="42"/>
      <c r="C3" s="43" t="s">
        <v>45</v>
      </c>
    </row>
    <row r="4" spans="1:3" ht="31.2" x14ac:dyDescent="0.3">
      <c r="A4" s="32" t="s">
        <v>51</v>
      </c>
      <c r="B4" s="31" t="s">
        <v>52</v>
      </c>
      <c r="C4" s="31" t="s">
        <v>17</v>
      </c>
    </row>
    <row r="5" spans="1:3" x14ac:dyDescent="0.3">
      <c r="A5" s="32" t="s">
        <v>53</v>
      </c>
      <c r="B5" s="31" t="s">
        <v>664</v>
      </c>
      <c r="C5" s="31"/>
    </row>
    <row r="6" spans="1:3" ht="31.2" x14ac:dyDescent="0.3">
      <c r="A6" s="32" t="s">
        <v>46</v>
      </c>
      <c r="B6" s="5" t="s">
        <v>55</v>
      </c>
      <c r="C6" s="31" t="s">
        <v>665</v>
      </c>
    </row>
    <row r="7" spans="1:3" ht="7.5" customHeight="1" x14ac:dyDescent="0.3">
      <c r="A7" s="32"/>
      <c r="B7" s="5"/>
      <c r="C7" s="5"/>
    </row>
    <row r="8" spans="1:3" x14ac:dyDescent="0.3">
      <c r="A8" s="29" t="s">
        <v>56</v>
      </c>
      <c r="B8" s="40"/>
      <c r="C8" s="43" t="s">
        <v>45</v>
      </c>
    </row>
    <row r="9" spans="1:3" x14ac:dyDescent="0.3">
      <c r="A9" s="32" t="s">
        <v>57</v>
      </c>
      <c r="B9" s="31" t="s">
        <v>665</v>
      </c>
      <c r="C9" s="31"/>
    </row>
    <row r="10" spans="1:3" x14ac:dyDescent="0.3">
      <c r="A10" s="34" t="s">
        <v>59</v>
      </c>
      <c r="B10" s="31" t="s">
        <v>60</v>
      </c>
      <c r="C10" s="31"/>
    </row>
    <row r="11" spans="1:3" ht="98.25" customHeight="1" x14ac:dyDescent="0.3">
      <c r="A11" s="33" t="s">
        <v>61</v>
      </c>
      <c r="B11" s="106" t="s">
        <v>666</v>
      </c>
      <c r="C11" s="31" t="s">
        <v>667</v>
      </c>
    </row>
    <row r="12" spans="1:3" ht="102.75" customHeight="1" x14ac:dyDescent="0.3">
      <c r="A12" s="33" t="s">
        <v>63</v>
      </c>
      <c r="B12" s="107" t="s">
        <v>668</v>
      </c>
      <c r="C12" s="31"/>
    </row>
    <row r="13" spans="1:3" ht="78" x14ac:dyDescent="0.3">
      <c r="A13" s="34" t="s">
        <v>65</v>
      </c>
      <c r="B13" s="107" t="s">
        <v>669</v>
      </c>
      <c r="C13" s="31" t="s">
        <v>667</v>
      </c>
    </row>
    <row r="14" spans="1:3" x14ac:dyDescent="0.3">
      <c r="A14" s="34" t="s">
        <v>67</v>
      </c>
      <c r="B14" s="31"/>
      <c r="C14" s="31"/>
    </row>
    <row r="15" spans="1:3" ht="46.8" x14ac:dyDescent="0.3">
      <c r="A15" s="35">
        <v>2019</v>
      </c>
      <c r="B15" s="108">
        <v>5.6000000000000001E-2</v>
      </c>
      <c r="C15" s="31" t="s">
        <v>670</v>
      </c>
    </row>
    <row r="16" spans="1:3" ht="46.8" x14ac:dyDescent="0.3">
      <c r="A16" s="35">
        <v>2020</v>
      </c>
      <c r="B16" s="108" t="s">
        <v>671</v>
      </c>
      <c r="C16" s="31" t="s">
        <v>672</v>
      </c>
    </row>
    <row r="17" spans="1:3" ht="8.25" customHeight="1" x14ac:dyDescent="0.3">
      <c r="A17" s="32"/>
      <c r="B17" s="5"/>
      <c r="C17" s="5"/>
    </row>
    <row r="18" spans="1:3" x14ac:dyDescent="0.3">
      <c r="A18" s="29" t="s">
        <v>68</v>
      </c>
      <c r="B18" s="40"/>
      <c r="C18" s="43" t="s">
        <v>45</v>
      </c>
    </row>
    <row r="19" spans="1:3" x14ac:dyDescent="0.3">
      <c r="A19" s="32" t="s">
        <v>57</v>
      </c>
      <c r="B19" s="31"/>
      <c r="C19" s="31"/>
    </row>
    <row r="20" spans="1:3" x14ac:dyDescent="0.3">
      <c r="A20" s="34" t="s">
        <v>59</v>
      </c>
      <c r="B20" s="31"/>
      <c r="C20" s="31"/>
    </row>
    <row r="21" spans="1:3" x14ac:dyDescent="0.3">
      <c r="A21" s="32" t="s">
        <v>69</v>
      </c>
      <c r="B21" s="31"/>
      <c r="C21" s="31"/>
    </row>
    <row r="22" spans="1:3" x14ac:dyDescent="0.3">
      <c r="A22" s="32" t="s">
        <v>70</v>
      </c>
      <c r="B22" s="31"/>
      <c r="C22" s="31"/>
    </row>
    <row r="23" spans="1:3" x14ac:dyDescent="0.3">
      <c r="A23" s="32" t="s">
        <v>71</v>
      </c>
      <c r="B23" s="31"/>
      <c r="C23" s="31"/>
    </row>
    <row r="24" spans="1:3" ht="15" customHeight="1" x14ac:dyDescent="0.3">
      <c r="A24" s="30" t="s">
        <v>72</v>
      </c>
      <c r="B24" s="31"/>
      <c r="C24" s="31"/>
    </row>
    <row r="25" spans="1:3" x14ac:dyDescent="0.3">
      <c r="A25" s="32" t="s">
        <v>73</v>
      </c>
      <c r="B25" s="31"/>
      <c r="C25" s="31"/>
    </row>
  </sheetData>
  <dataValidations count="1">
    <dataValidation type="list" allowBlank="1" showInputMessage="1" showErrorMessage="1" sqref="B6" xr:uid="{0E017F4D-A051-47F3-ADE1-4930D620B128}">
      <formula1>"Please select, Roadside observations by researchers, Automated measurements, Self-reported behaviour, Observations/measurements by the police, Analysis of video images, Analysis of existing databases, Other (please specify)"</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00600-327E-496C-BD89-D594A557655C}">
  <dimension ref="B1:S22"/>
  <sheetViews>
    <sheetView topLeftCell="G1" zoomScale="70" zoomScaleNormal="70" workbookViewId="0">
      <selection activeCell="H6" sqref="H6"/>
    </sheetView>
  </sheetViews>
  <sheetFormatPr defaultColWidth="9.109375" defaultRowHeight="15.6" x14ac:dyDescent="0.3"/>
  <cols>
    <col min="1" max="1" width="5.6640625" style="2" customWidth="1"/>
    <col min="2" max="2" width="27.44140625" style="28" customWidth="1"/>
    <col min="3" max="3" width="46" style="2" customWidth="1"/>
    <col min="4" max="4" width="47.6640625" style="2" customWidth="1"/>
    <col min="5" max="5" width="42.44140625" style="2" customWidth="1"/>
    <col min="6" max="7" width="33.6640625" style="2" customWidth="1"/>
    <col min="8" max="8" width="39.109375" style="116" customWidth="1"/>
    <col min="9" max="9" width="38.88671875" style="116" customWidth="1"/>
    <col min="10" max="10" width="32.33203125" style="2" customWidth="1"/>
    <col min="11" max="11" width="38.5546875" style="2" customWidth="1"/>
    <col min="12" max="13" width="38.6640625" style="2" customWidth="1"/>
    <col min="14" max="14" width="20.88671875" style="2" customWidth="1"/>
    <col min="15" max="15" width="20.5546875" style="2" customWidth="1"/>
    <col min="16" max="16384" width="9.109375" style="2"/>
  </cols>
  <sheetData>
    <row r="1" spans="2:19" ht="20.399999999999999" x14ac:dyDescent="0.35">
      <c r="B1" s="1" t="s">
        <v>15</v>
      </c>
    </row>
    <row r="2" spans="2:19" ht="18" x14ac:dyDescent="0.3">
      <c r="B2" s="3" t="s">
        <v>16</v>
      </c>
    </row>
    <row r="3" spans="2:19" ht="20.399999999999999" x14ac:dyDescent="0.35">
      <c r="B3" s="4"/>
      <c r="C3" s="5"/>
      <c r="D3" s="6" t="s">
        <v>17</v>
      </c>
      <c r="E3" s="7"/>
      <c r="F3" s="7"/>
      <c r="G3" s="7"/>
      <c r="H3" s="117"/>
      <c r="I3" s="117"/>
      <c r="J3" s="6" t="s">
        <v>18</v>
      </c>
      <c r="K3" s="6"/>
      <c r="L3" s="6"/>
      <c r="M3" s="6"/>
      <c r="N3" s="8"/>
      <c r="O3" s="6"/>
      <c r="P3" s="6"/>
      <c r="Q3" s="6"/>
      <c r="R3" s="6"/>
      <c r="S3" s="6"/>
    </row>
    <row r="4" spans="2:19" x14ac:dyDescent="0.3">
      <c r="B4" s="9" t="s">
        <v>19</v>
      </c>
      <c r="C4" s="10" t="s">
        <v>20</v>
      </c>
      <c r="D4" s="10" t="s">
        <v>21</v>
      </c>
      <c r="E4" s="11" t="s">
        <v>22</v>
      </c>
      <c r="F4" s="11" t="s">
        <v>23</v>
      </c>
      <c r="G4" s="11" t="s">
        <v>24</v>
      </c>
      <c r="H4" s="118" t="s">
        <v>25</v>
      </c>
      <c r="I4" s="118" t="s">
        <v>26</v>
      </c>
      <c r="J4" s="11" t="s">
        <v>27</v>
      </c>
      <c r="K4" s="11" t="s">
        <v>28</v>
      </c>
      <c r="L4" s="12" t="s">
        <v>29</v>
      </c>
      <c r="M4" s="12" t="s">
        <v>30</v>
      </c>
      <c r="N4" s="12" t="s">
        <v>31</v>
      </c>
      <c r="O4" s="12" t="s">
        <v>32</v>
      </c>
    </row>
    <row r="5" spans="2:19" x14ac:dyDescent="0.3">
      <c r="B5" s="13">
        <v>2019</v>
      </c>
      <c r="C5" s="14" t="s">
        <v>33</v>
      </c>
      <c r="D5" s="111">
        <v>340857</v>
      </c>
      <c r="E5" s="109">
        <v>772</v>
      </c>
      <c r="F5" s="109">
        <v>8439</v>
      </c>
      <c r="G5" s="109">
        <v>331646</v>
      </c>
      <c r="H5" s="149">
        <f>(Table1722[[#This Row],[Number of 4-star passenger cars]]+Table1722[[#This Row],[Number of 5-star passenger cars]])/Table1722[[#This Row],[Number of new passenger cars]]</f>
        <v>0.99773512059309333</v>
      </c>
      <c r="I5" s="150">
        <f>Table1722[[#This Row],[Number of 5-star passenger cars]]/Table1722[[#This Row],[Number of new passenger cars]]</f>
        <v>0.97297693754272319</v>
      </c>
      <c r="J5" s="15"/>
      <c r="K5" s="15"/>
      <c r="L5" s="15"/>
      <c r="M5" s="15"/>
      <c r="N5" s="15"/>
      <c r="O5" s="15"/>
    </row>
    <row r="6" spans="2:19" x14ac:dyDescent="0.3">
      <c r="B6" s="13">
        <v>2019</v>
      </c>
      <c r="C6" s="14" t="s">
        <v>34</v>
      </c>
      <c r="D6" s="111">
        <v>356036</v>
      </c>
      <c r="E6" s="109">
        <v>772</v>
      </c>
      <c r="F6" s="109">
        <v>8439</v>
      </c>
      <c r="G6" s="109">
        <v>331646</v>
      </c>
      <c r="H6" s="149">
        <f>(Table1722[[#This Row],[Number of 4-star passenger cars]]+Table1722[[#This Row],[Number of 5-star passenger cars]])/Table1722[[#This Row],[Number of new passenger cars]]</f>
        <v>0.95519835072857806</v>
      </c>
      <c r="I6" s="150">
        <f>Table1722[[#This Row],[Number of 5-star passenger cars]]/Table1722[[#This Row],[Number of new passenger cars]]</f>
        <v>0.93149569144693234</v>
      </c>
      <c r="J6" s="16"/>
      <c r="K6" s="16"/>
      <c r="L6" s="16"/>
      <c r="M6" s="16"/>
      <c r="N6" s="16"/>
      <c r="O6" s="16"/>
    </row>
    <row r="7" spans="2:19" x14ac:dyDescent="0.3">
      <c r="B7" s="13">
        <v>2020</v>
      </c>
      <c r="C7" s="14" t="s">
        <v>33</v>
      </c>
      <c r="D7" s="111">
        <v>277212</v>
      </c>
      <c r="E7" s="109">
        <v>514</v>
      </c>
      <c r="F7" s="109">
        <v>5123</v>
      </c>
      <c r="G7" s="109">
        <v>271575</v>
      </c>
      <c r="H7" s="149">
        <f>(Table1722[[#This Row],[Number of 4-star passenger cars]]+Table1722[[#This Row],[Number of 5-star passenger cars]])/Table1722[[#This Row],[Number of new passenger cars]]</f>
        <v>0.99814582341312785</v>
      </c>
      <c r="I7" s="150">
        <f>Table1722[[#This Row],[Number of 5-star passenger cars]]/Table1722[[#This Row],[Number of new passenger cars]]</f>
        <v>0.97966538245097612</v>
      </c>
      <c r="J7" s="15"/>
      <c r="K7" s="15"/>
      <c r="L7" s="15"/>
      <c r="M7" s="15"/>
      <c r="N7" s="15"/>
      <c r="O7" s="15"/>
    </row>
    <row r="8" spans="2:19" x14ac:dyDescent="0.3">
      <c r="B8" s="17">
        <v>2020</v>
      </c>
      <c r="C8" s="18" t="s">
        <v>34</v>
      </c>
      <c r="D8" s="111">
        <v>292022</v>
      </c>
      <c r="E8" s="110">
        <v>514</v>
      </c>
      <c r="F8" s="110">
        <v>5123</v>
      </c>
      <c r="G8" s="109">
        <v>271575</v>
      </c>
      <c r="H8" s="151">
        <f>(Table1722[[#This Row],[Number of 4-star passenger cars]]+Table1722[[#This Row],[Number of 5-star passenger cars]])/Table1722[[#This Row],[Number of new passenger cars]]</f>
        <v>0.9475245015786482</v>
      </c>
      <c r="I8" s="152">
        <f>Table1722[[#This Row],[Number of 5-star passenger cars]]/Table1722[[#This Row],[Number of new passenger cars]]</f>
        <v>0.92998130277855773</v>
      </c>
      <c r="J8" s="19"/>
      <c r="K8" s="20"/>
      <c r="L8" s="16"/>
      <c r="M8" s="16"/>
      <c r="N8" s="16"/>
      <c r="O8" s="16"/>
    </row>
    <row r="11" spans="2:19" x14ac:dyDescent="0.3">
      <c r="B11" s="21" t="s">
        <v>35</v>
      </c>
      <c r="C11" s="22"/>
      <c r="D11" s="23"/>
    </row>
    <row r="12" spans="2:19" x14ac:dyDescent="0.3">
      <c r="B12" s="21"/>
      <c r="C12" s="22"/>
      <c r="D12" s="23"/>
    </row>
    <row r="13" spans="2:19" x14ac:dyDescent="0.3">
      <c r="B13" s="24"/>
      <c r="C13" s="22" t="s">
        <v>36</v>
      </c>
      <c r="D13" s="25" t="s">
        <v>37</v>
      </c>
    </row>
    <row r="14" spans="2:19" x14ac:dyDescent="0.3">
      <c r="B14" s="26"/>
      <c r="C14" s="27"/>
      <c r="D14" s="27"/>
    </row>
    <row r="15" spans="2:19" x14ac:dyDescent="0.3">
      <c r="B15" s="22" t="s">
        <v>25</v>
      </c>
      <c r="C15" s="22" t="s">
        <v>38</v>
      </c>
      <c r="D15" s="27"/>
    </row>
    <row r="16" spans="2:19" x14ac:dyDescent="0.3">
      <c r="B16" s="22" t="s">
        <v>26</v>
      </c>
      <c r="C16" s="22" t="s">
        <v>39</v>
      </c>
      <c r="D16" s="27"/>
    </row>
    <row r="17" spans="2:4" x14ac:dyDescent="0.3">
      <c r="B17" s="22" t="s">
        <v>28</v>
      </c>
      <c r="C17" s="22" t="s">
        <v>40</v>
      </c>
      <c r="D17" s="27"/>
    </row>
    <row r="18" spans="2:4" x14ac:dyDescent="0.3">
      <c r="B18" s="22" t="s">
        <v>29</v>
      </c>
      <c r="C18" s="22" t="s">
        <v>41</v>
      </c>
      <c r="D18" s="27"/>
    </row>
    <row r="19" spans="2:4" x14ac:dyDescent="0.3">
      <c r="B19" s="22" t="s">
        <v>30</v>
      </c>
      <c r="C19" s="22" t="s">
        <v>42</v>
      </c>
      <c r="D19" s="27"/>
    </row>
    <row r="20" spans="2:4" x14ac:dyDescent="0.3">
      <c r="B20" s="22" t="s">
        <v>31</v>
      </c>
      <c r="C20" s="22" t="s">
        <v>43</v>
      </c>
      <c r="D20" s="27"/>
    </row>
    <row r="21" spans="2:4" x14ac:dyDescent="0.3">
      <c r="B21" s="22" t="s">
        <v>32</v>
      </c>
      <c r="C21" s="22" t="s">
        <v>44</v>
      </c>
      <c r="D21" s="27"/>
    </row>
    <row r="22" spans="2:4" x14ac:dyDescent="0.3">
      <c r="B22" s="26"/>
      <c r="C22" s="27"/>
      <c r="D22" s="27"/>
    </row>
  </sheetData>
  <pageMargins left="0.7" right="0.7" top="0.75" bottom="0.75" header="0.3" footer="0.3"/>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B828F-8161-4980-BC14-95C59E95BDFE}">
  <dimension ref="A2:S25"/>
  <sheetViews>
    <sheetView zoomScale="80" zoomScaleNormal="80" workbookViewId="0">
      <pane xSplit="1" topLeftCell="B1" activePane="topRight" state="frozen"/>
      <selection activeCell="C35" sqref="C35"/>
      <selection pane="topRight" activeCell="C35" sqref="C35"/>
    </sheetView>
  </sheetViews>
  <sheetFormatPr defaultColWidth="9.109375" defaultRowHeight="15.6" x14ac:dyDescent="0.3"/>
  <cols>
    <col min="1" max="1" width="80.88671875" style="36" customWidth="1"/>
    <col min="2" max="2" width="45.6640625" style="27" customWidth="1"/>
    <col min="3" max="3" width="11.5546875" style="27" customWidth="1"/>
    <col min="4" max="4" width="45.6640625" style="27" customWidth="1"/>
    <col min="5" max="5" width="11.6640625" style="27" customWidth="1"/>
    <col min="6" max="6" width="45.6640625" style="27" customWidth="1"/>
    <col min="7" max="7" width="11.6640625" style="27" customWidth="1"/>
    <col min="8" max="8" width="45.6640625" style="27" customWidth="1"/>
    <col min="9" max="9" width="11.6640625" style="27" customWidth="1"/>
    <col min="10" max="10" width="45.6640625" style="27" customWidth="1"/>
    <col min="11" max="11" width="11.6640625" style="27" customWidth="1"/>
    <col min="12" max="12" width="45.6640625" style="27" customWidth="1"/>
    <col min="13" max="13" width="11.6640625" style="27" customWidth="1"/>
    <col min="14" max="14" width="45.6640625" style="27" customWidth="1"/>
    <col min="15" max="15" width="11.88671875" style="27" customWidth="1"/>
    <col min="16" max="16" width="45.6640625" style="27" customWidth="1"/>
    <col min="17" max="17" width="11.6640625" style="27" customWidth="1"/>
    <col min="18" max="18" width="9.109375" style="27"/>
    <col min="19" max="19" width="80.88671875" style="36" bestFit="1" customWidth="1"/>
    <col min="20" max="20" width="47.33203125" style="27" customWidth="1"/>
    <col min="21" max="21" width="19.44140625" style="27" customWidth="1"/>
    <col min="22" max="16384" width="9.109375" style="27"/>
  </cols>
  <sheetData>
    <row r="2" spans="1:3" ht="20.399999999999999" x14ac:dyDescent="0.3">
      <c r="A2" s="38" t="s">
        <v>49</v>
      </c>
      <c r="B2" s="39"/>
      <c r="C2" s="40"/>
    </row>
    <row r="3" spans="1:3" x14ac:dyDescent="0.3">
      <c r="A3" s="41" t="s">
        <v>50</v>
      </c>
      <c r="B3" s="42"/>
      <c r="C3" s="43" t="s">
        <v>45</v>
      </c>
    </row>
    <row r="4" spans="1:3" x14ac:dyDescent="0.3">
      <c r="A4" s="32" t="s">
        <v>51</v>
      </c>
      <c r="B4" s="31" t="s">
        <v>673</v>
      </c>
      <c r="C4" s="31"/>
    </row>
    <row r="5" spans="1:3" x14ac:dyDescent="0.3">
      <c r="A5" s="32" t="s">
        <v>53</v>
      </c>
      <c r="B5" s="31" t="s">
        <v>674</v>
      </c>
      <c r="C5" s="31"/>
    </row>
    <row r="6" spans="1:3" x14ac:dyDescent="0.3">
      <c r="A6" s="32" t="s">
        <v>46</v>
      </c>
      <c r="B6" s="5" t="s">
        <v>55</v>
      </c>
      <c r="C6" s="31"/>
    </row>
    <row r="7" spans="1:3" ht="7.5" customHeight="1" x14ac:dyDescent="0.3">
      <c r="A7" s="32"/>
      <c r="B7" s="5"/>
      <c r="C7" s="5"/>
    </row>
    <row r="8" spans="1:3" x14ac:dyDescent="0.3">
      <c r="A8" s="29" t="s">
        <v>56</v>
      </c>
      <c r="B8" s="40"/>
      <c r="C8" s="43" t="s">
        <v>45</v>
      </c>
    </row>
    <row r="9" spans="1:3" x14ac:dyDescent="0.3">
      <c r="A9" s="32" t="s">
        <v>57</v>
      </c>
      <c r="B9" s="30" t="s">
        <v>675</v>
      </c>
      <c r="C9" s="31"/>
    </row>
    <row r="10" spans="1:3" x14ac:dyDescent="0.3">
      <c r="A10" s="34" t="s">
        <v>59</v>
      </c>
      <c r="B10" s="31" t="s">
        <v>548</v>
      </c>
      <c r="C10" s="31"/>
    </row>
    <row r="11" spans="1:3" ht="78" x14ac:dyDescent="0.3">
      <c r="A11" s="33" t="s">
        <v>61</v>
      </c>
      <c r="B11" s="31" t="s">
        <v>676</v>
      </c>
      <c r="C11" s="31"/>
    </row>
    <row r="12" spans="1:3" ht="30.75" customHeight="1" x14ac:dyDescent="0.3">
      <c r="A12" s="33" t="s">
        <v>63</v>
      </c>
      <c r="B12" s="31" t="s">
        <v>677</v>
      </c>
      <c r="C12" s="31"/>
    </row>
    <row r="13" spans="1:3" ht="31.2" x14ac:dyDescent="0.3">
      <c r="A13" s="34" t="s">
        <v>65</v>
      </c>
      <c r="B13" s="31" t="s">
        <v>678</v>
      </c>
      <c r="C13" s="31"/>
    </row>
    <row r="14" spans="1:3" x14ac:dyDescent="0.3">
      <c r="A14" s="34" t="s">
        <v>67</v>
      </c>
      <c r="B14" s="31"/>
      <c r="C14" s="31"/>
    </row>
    <row r="15" spans="1:3" x14ac:dyDescent="0.3">
      <c r="A15" s="35">
        <v>2019</v>
      </c>
      <c r="B15" s="112">
        <v>7.0000000000000007E-2</v>
      </c>
      <c r="C15" s="31"/>
    </row>
    <row r="16" spans="1:3" x14ac:dyDescent="0.3">
      <c r="A16" s="35">
        <v>2020</v>
      </c>
      <c r="B16" s="37">
        <v>0.06</v>
      </c>
      <c r="C16" s="31"/>
    </row>
    <row r="17" spans="1:3" ht="8.25" customHeight="1" x14ac:dyDescent="0.3">
      <c r="A17" s="32"/>
      <c r="B17" s="5"/>
      <c r="C17" s="5"/>
    </row>
    <row r="18" spans="1:3" x14ac:dyDescent="0.3">
      <c r="A18" s="29" t="s">
        <v>68</v>
      </c>
      <c r="B18" s="40"/>
      <c r="C18" s="43" t="s">
        <v>45</v>
      </c>
    </row>
    <row r="19" spans="1:3" x14ac:dyDescent="0.3">
      <c r="A19" s="32" t="s">
        <v>57</v>
      </c>
      <c r="B19" s="31"/>
      <c r="C19" s="31"/>
    </row>
    <row r="20" spans="1:3" x14ac:dyDescent="0.3">
      <c r="A20" s="34" t="s">
        <v>59</v>
      </c>
      <c r="B20" s="31"/>
      <c r="C20" s="31"/>
    </row>
    <row r="21" spans="1:3" x14ac:dyDescent="0.3">
      <c r="A21" s="32" t="s">
        <v>69</v>
      </c>
      <c r="B21" s="31"/>
      <c r="C21" s="31"/>
    </row>
    <row r="22" spans="1:3" x14ac:dyDescent="0.3">
      <c r="A22" s="32" t="s">
        <v>70</v>
      </c>
      <c r="B22" s="31"/>
      <c r="C22" s="31"/>
    </row>
    <row r="23" spans="1:3" x14ac:dyDescent="0.3">
      <c r="A23" s="32" t="s">
        <v>71</v>
      </c>
      <c r="B23" s="31"/>
      <c r="C23" s="31"/>
    </row>
    <row r="24" spans="1:3" ht="15" customHeight="1" x14ac:dyDescent="0.3">
      <c r="A24" s="30" t="s">
        <v>72</v>
      </c>
      <c r="B24" s="31"/>
      <c r="C24" s="31"/>
    </row>
    <row r="25" spans="1:3" x14ac:dyDescent="0.3">
      <c r="A25" s="32" t="s">
        <v>73</v>
      </c>
      <c r="B25" s="31"/>
      <c r="C25" s="31"/>
    </row>
  </sheetData>
  <dataValidations count="1">
    <dataValidation type="list" allowBlank="1" showInputMessage="1" showErrorMessage="1" sqref="B6" xr:uid="{2D5B7F54-524C-4F25-A1AF-FE594EBEC86E}">
      <formula1>"Please select, Roadside observations by researchers, Automated measurements, Self-reported behaviour, Observations/measurements by the police, Analysis of video images, Analysis of existing databases, Other (please specify)"</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4641F-5D3D-4BA8-9C62-AF234E4A8D5E}">
  <dimension ref="A1:S24"/>
  <sheetViews>
    <sheetView zoomScale="85" zoomScaleNormal="85" workbookViewId="0">
      <pane xSplit="1" topLeftCell="B1" activePane="topRight" state="frozen"/>
      <selection activeCell="T14" sqref="T14"/>
      <selection pane="topRight" activeCell="T14" sqref="T14"/>
    </sheetView>
  </sheetViews>
  <sheetFormatPr defaultColWidth="9.109375" defaultRowHeight="15.6" x14ac:dyDescent="0.3"/>
  <cols>
    <col min="1" max="1" width="80.88671875" style="36" customWidth="1"/>
    <col min="2" max="2" width="45.6640625" style="27" customWidth="1"/>
    <col min="3" max="3" width="32.6640625" style="27" customWidth="1"/>
    <col min="4" max="4" width="45.6640625" style="27" customWidth="1"/>
    <col min="5" max="5" width="11.6640625" style="27" customWidth="1"/>
    <col min="6" max="6" width="45.6640625" style="27" customWidth="1"/>
    <col min="7" max="7" width="11.6640625" style="27" customWidth="1"/>
    <col min="8" max="8" width="45.6640625" style="27" customWidth="1"/>
    <col min="9" max="9" width="11.6640625" style="27" customWidth="1"/>
    <col min="10" max="10" width="45.6640625" style="27" customWidth="1"/>
    <col min="11" max="11" width="11.6640625" style="27" customWidth="1"/>
    <col min="12" max="12" width="45.6640625" style="27" customWidth="1"/>
    <col min="13" max="13" width="11.6640625" style="27" customWidth="1"/>
    <col min="14" max="14" width="45.6640625" style="27" customWidth="1"/>
    <col min="15" max="15" width="11.88671875" style="27" customWidth="1"/>
    <col min="16" max="16" width="45.6640625" style="27" customWidth="1"/>
    <col min="17" max="17" width="11.6640625" style="27" customWidth="1"/>
    <col min="18" max="18" width="9.109375" style="27"/>
    <col min="19" max="19" width="80.88671875" style="36" customWidth="1"/>
    <col min="20" max="20" width="47.33203125" style="27" customWidth="1"/>
    <col min="21" max="21" width="19.44140625" style="27" customWidth="1"/>
    <col min="22" max="16384" width="9.109375" style="27"/>
  </cols>
  <sheetData>
    <row r="1" spans="1:3" ht="20.399999999999999" x14ac:dyDescent="0.3">
      <c r="A1" s="38" t="s">
        <v>49</v>
      </c>
      <c r="B1" s="39"/>
      <c r="C1" s="40"/>
    </row>
    <row r="2" spans="1:3" x14ac:dyDescent="0.3">
      <c r="A2" s="41" t="s">
        <v>50</v>
      </c>
      <c r="B2" s="42"/>
      <c r="C2" s="43" t="s">
        <v>45</v>
      </c>
    </row>
    <row r="3" spans="1:3" ht="31.2" x14ac:dyDescent="0.3">
      <c r="A3" s="32" t="s">
        <v>51</v>
      </c>
      <c r="B3" s="31" t="s">
        <v>52</v>
      </c>
      <c r="C3" s="31"/>
    </row>
    <row r="4" spans="1:3" x14ac:dyDescent="0.3">
      <c r="A4" s="32" t="s">
        <v>53</v>
      </c>
      <c r="B4" s="31" t="s">
        <v>54</v>
      </c>
      <c r="C4" s="31"/>
    </row>
    <row r="5" spans="1:3" x14ac:dyDescent="0.3">
      <c r="A5" s="32" t="s">
        <v>46</v>
      </c>
      <c r="B5" s="5" t="s">
        <v>55</v>
      </c>
    </row>
    <row r="6" spans="1:3" ht="7.5" customHeight="1" x14ac:dyDescent="0.3">
      <c r="A6" s="32"/>
      <c r="B6" s="5"/>
      <c r="C6" s="5"/>
    </row>
    <row r="7" spans="1:3" x14ac:dyDescent="0.3">
      <c r="A7" s="29" t="s">
        <v>56</v>
      </c>
      <c r="B7" s="40"/>
      <c r="C7" s="43" t="s">
        <v>45</v>
      </c>
    </row>
    <row r="8" spans="1:3" ht="31.2" x14ac:dyDescent="0.3">
      <c r="A8" s="32" t="s">
        <v>57</v>
      </c>
      <c r="B8" s="31" t="s">
        <v>58</v>
      </c>
      <c r="C8" s="31"/>
    </row>
    <row r="9" spans="1:3" x14ac:dyDescent="0.3">
      <c r="A9" s="34" t="s">
        <v>59</v>
      </c>
      <c r="B9" s="31" t="s">
        <v>60</v>
      </c>
      <c r="C9" s="31"/>
    </row>
    <row r="10" spans="1:3" ht="31.2" x14ac:dyDescent="0.3">
      <c r="A10" s="33" t="s">
        <v>61</v>
      </c>
      <c r="B10" s="31" t="s">
        <v>62</v>
      </c>
      <c r="C10" s="31"/>
    </row>
    <row r="11" spans="1:3" ht="30.75" customHeight="1" x14ac:dyDescent="0.3">
      <c r="A11" s="33" t="s">
        <v>63</v>
      </c>
      <c r="B11" s="31" t="s">
        <v>64</v>
      </c>
      <c r="C11" s="31"/>
    </row>
    <row r="12" spans="1:3" ht="31.2" x14ac:dyDescent="0.3">
      <c r="A12" s="34" t="s">
        <v>65</v>
      </c>
      <c r="B12" s="31" t="s">
        <v>66</v>
      </c>
      <c r="C12" s="31"/>
    </row>
    <row r="13" spans="1:3" x14ac:dyDescent="0.3">
      <c r="A13" s="34" t="s">
        <v>67</v>
      </c>
      <c r="B13" s="31"/>
      <c r="C13" s="31"/>
    </row>
    <row r="14" spans="1:3" x14ac:dyDescent="0.3">
      <c r="A14" s="35">
        <v>2019</v>
      </c>
      <c r="B14" s="44">
        <v>6.5000000000000002E-2</v>
      </c>
      <c r="C14" s="31" t="s">
        <v>48</v>
      </c>
    </row>
    <row r="15" spans="1:3" x14ac:dyDescent="0.3">
      <c r="A15" s="35">
        <v>2020</v>
      </c>
      <c r="B15" s="44">
        <v>4.9000000000000002E-2</v>
      </c>
      <c r="C15" s="31" t="s">
        <v>48</v>
      </c>
    </row>
    <row r="16" spans="1:3" ht="8.25" customHeight="1" x14ac:dyDescent="0.3">
      <c r="A16" s="32"/>
      <c r="B16" s="5"/>
      <c r="C16" s="5"/>
    </row>
    <row r="17" spans="1:3" x14ac:dyDescent="0.3">
      <c r="A17" s="29" t="s">
        <v>68</v>
      </c>
      <c r="B17" s="40"/>
      <c r="C17" s="43" t="s">
        <v>45</v>
      </c>
    </row>
    <row r="18" spans="1:3" x14ac:dyDescent="0.3">
      <c r="A18" s="32" t="s">
        <v>57</v>
      </c>
      <c r="B18" s="31"/>
      <c r="C18" s="31"/>
    </row>
    <row r="19" spans="1:3" x14ac:dyDescent="0.3">
      <c r="A19" s="34" t="s">
        <v>59</v>
      </c>
      <c r="B19" s="31"/>
      <c r="C19" s="31"/>
    </row>
    <row r="20" spans="1:3" x14ac:dyDescent="0.3">
      <c r="A20" s="32" t="s">
        <v>69</v>
      </c>
      <c r="B20" s="31"/>
      <c r="C20" s="31"/>
    </row>
    <row r="21" spans="1:3" x14ac:dyDescent="0.3">
      <c r="A21" s="32" t="s">
        <v>70</v>
      </c>
      <c r="B21" s="31"/>
      <c r="C21" s="31"/>
    </row>
    <row r="22" spans="1:3" x14ac:dyDescent="0.3">
      <c r="A22" s="32" t="s">
        <v>71</v>
      </c>
      <c r="B22" s="31"/>
      <c r="C22" s="31"/>
    </row>
    <row r="23" spans="1:3" ht="15" customHeight="1" x14ac:dyDescent="0.3">
      <c r="A23" s="30" t="s">
        <v>72</v>
      </c>
      <c r="B23" s="31"/>
      <c r="C23" s="31"/>
    </row>
    <row r="24" spans="1:3" x14ac:dyDescent="0.3">
      <c r="A24" s="32" t="s">
        <v>73</v>
      </c>
      <c r="B24" s="31"/>
      <c r="C24" s="31"/>
    </row>
  </sheetData>
  <dataValidations count="1">
    <dataValidation type="list" allowBlank="1" showInputMessage="1" showErrorMessage="1" sqref="B5" xr:uid="{D2EE056D-FD81-4C02-A5C9-FC18371DB8FD}">
      <formula1>"Please select, Roadside observations by researchers, Automated measurements, Self-reported behaviour, Observations/measurements by the police, Analysis of video images, Analysis of existing databases, Other (please specify)"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5D64D-B157-43A6-9981-C4200E42A280}">
  <dimension ref="B1:S22"/>
  <sheetViews>
    <sheetView topLeftCell="E1" zoomScale="80" zoomScaleNormal="80" workbookViewId="0">
      <selection activeCell="H6" sqref="H6"/>
    </sheetView>
  </sheetViews>
  <sheetFormatPr defaultColWidth="9.109375" defaultRowHeight="15.6" x14ac:dyDescent="0.3"/>
  <cols>
    <col min="1" max="1" width="5.6640625" style="2" customWidth="1"/>
    <col min="2" max="2" width="27.44140625" style="28" customWidth="1"/>
    <col min="3" max="3" width="46" style="2" customWidth="1"/>
    <col min="4" max="4" width="47.6640625" style="2" customWidth="1"/>
    <col min="5" max="5" width="42.44140625" style="2" customWidth="1"/>
    <col min="6" max="7" width="33.6640625" style="2" customWidth="1"/>
    <col min="8" max="8" width="39.109375" style="2" customWidth="1"/>
    <col min="9" max="9" width="38.88671875" style="2" customWidth="1"/>
    <col min="10" max="10" width="32.33203125" style="2" customWidth="1"/>
    <col min="11" max="11" width="38.5546875" style="2" customWidth="1"/>
    <col min="12" max="13" width="38.6640625" style="2" customWidth="1"/>
    <col min="14" max="14" width="20.88671875" style="2" customWidth="1"/>
    <col min="15" max="15" width="20.5546875" style="2" customWidth="1"/>
    <col min="16" max="16384" width="9.109375" style="2"/>
  </cols>
  <sheetData>
    <row r="1" spans="2:19" ht="20.399999999999999" x14ac:dyDescent="0.35">
      <c r="B1" s="1" t="s">
        <v>15</v>
      </c>
    </row>
    <row r="2" spans="2:19" ht="18" x14ac:dyDescent="0.3">
      <c r="B2" s="3" t="s">
        <v>16</v>
      </c>
    </row>
    <row r="3" spans="2:19" ht="20.399999999999999" x14ac:dyDescent="0.35">
      <c r="B3" s="4"/>
      <c r="C3" s="5"/>
      <c r="D3" s="6" t="s">
        <v>17</v>
      </c>
      <c r="E3" s="7"/>
      <c r="F3" s="7"/>
      <c r="G3" s="7"/>
      <c r="H3" s="7"/>
      <c r="I3" s="7"/>
      <c r="J3" s="6" t="s">
        <v>18</v>
      </c>
      <c r="K3" s="6"/>
      <c r="L3" s="6"/>
      <c r="M3" s="6"/>
      <c r="N3" s="8"/>
      <c r="O3" s="6"/>
      <c r="P3" s="6"/>
      <c r="Q3" s="6"/>
      <c r="R3" s="6"/>
      <c r="S3" s="6"/>
    </row>
    <row r="4" spans="2:19" x14ac:dyDescent="0.3">
      <c r="B4" s="9" t="s">
        <v>19</v>
      </c>
      <c r="C4" s="10" t="s">
        <v>20</v>
      </c>
      <c r="D4" s="10" t="s">
        <v>21</v>
      </c>
      <c r="E4" s="11" t="s">
        <v>22</v>
      </c>
      <c r="F4" s="11" t="s">
        <v>23</v>
      </c>
      <c r="G4" s="11" t="s">
        <v>24</v>
      </c>
      <c r="H4" s="11" t="s">
        <v>25</v>
      </c>
      <c r="I4" s="11" t="s">
        <v>26</v>
      </c>
      <c r="J4" s="11" t="s">
        <v>27</v>
      </c>
      <c r="K4" s="11" t="s">
        <v>28</v>
      </c>
      <c r="L4" s="12" t="s">
        <v>29</v>
      </c>
      <c r="M4" s="12" t="s">
        <v>30</v>
      </c>
      <c r="N4" s="12" t="s">
        <v>31</v>
      </c>
      <c r="O4" s="12" t="s">
        <v>32</v>
      </c>
    </row>
    <row r="5" spans="2:19" x14ac:dyDescent="0.3">
      <c r="B5" s="13">
        <v>2019</v>
      </c>
      <c r="C5" s="14" t="s">
        <v>33</v>
      </c>
      <c r="D5" s="48">
        <v>483447</v>
      </c>
      <c r="E5" s="16">
        <v>26872</v>
      </c>
      <c r="F5" s="16">
        <v>76961</v>
      </c>
      <c r="G5" s="16">
        <v>379614</v>
      </c>
      <c r="H5" s="119">
        <v>0.94441583048400346</v>
      </c>
      <c r="I5" s="133">
        <v>0.78522361292964893</v>
      </c>
      <c r="J5" s="134"/>
      <c r="K5" s="134"/>
      <c r="L5" s="134"/>
      <c r="M5" s="134"/>
      <c r="N5" s="15"/>
      <c r="O5" s="15"/>
    </row>
    <row r="6" spans="2:19" x14ac:dyDescent="0.3">
      <c r="B6" s="13">
        <v>2019</v>
      </c>
      <c r="C6" s="14" t="s">
        <v>34</v>
      </c>
      <c r="D6" s="48">
        <v>550003</v>
      </c>
      <c r="E6" s="16">
        <v>26872</v>
      </c>
      <c r="F6" s="16">
        <v>76961</v>
      </c>
      <c r="G6" s="16">
        <v>379614</v>
      </c>
      <c r="H6" s="119">
        <v>0.83013183564453286</v>
      </c>
      <c r="I6" s="133">
        <v>0.6902035079808656</v>
      </c>
      <c r="J6" s="135"/>
      <c r="K6" s="135"/>
      <c r="L6" s="135"/>
      <c r="M6" s="135"/>
      <c r="N6" s="16"/>
      <c r="O6" s="16"/>
    </row>
    <row r="7" spans="2:19" x14ac:dyDescent="0.3">
      <c r="B7" s="13">
        <v>2020</v>
      </c>
      <c r="C7" s="14" t="s">
        <v>33</v>
      </c>
      <c r="D7" s="48">
        <v>403522</v>
      </c>
      <c r="E7" s="16">
        <v>19175</v>
      </c>
      <c r="F7" s="16">
        <v>61392</v>
      </c>
      <c r="G7" s="16">
        <v>322955</v>
      </c>
      <c r="H7" s="119">
        <v>0.95248090562596344</v>
      </c>
      <c r="I7" s="133">
        <v>0.8003405018809383</v>
      </c>
      <c r="J7" s="134"/>
      <c r="K7" s="134"/>
      <c r="L7" s="134"/>
      <c r="M7" s="134"/>
      <c r="N7" s="15"/>
      <c r="O7" s="15"/>
    </row>
    <row r="8" spans="2:19" x14ac:dyDescent="0.3">
      <c r="B8" s="17">
        <v>2020</v>
      </c>
      <c r="C8" s="18" t="s">
        <v>34</v>
      </c>
      <c r="D8" s="58">
        <v>431491</v>
      </c>
      <c r="E8" s="19">
        <v>19175</v>
      </c>
      <c r="F8" s="19">
        <v>61392</v>
      </c>
      <c r="G8" s="19">
        <v>322955</v>
      </c>
      <c r="H8" s="121">
        <v>0.89074163771666148</v>
      </c>
      <c r="I8" s="136">
        <v>0.74846288798607619</v>
      </c>
      <c r="J8" s="137"/>
      <c r="K8" s="138"/>
      <c r="L8" s="135"/>
      <c r="M8" s="135"/>
      <c r="N8" s="16"/>
      <c r="O8" s="16"/>
    </row>
    <row r="9" spans="2:19" x14ac:dyDescent="0.3">
      <c r="H9" s="116"/>
      <c r="I9" s="116"/>
      <c r="J9" s="116"/>
      <c r="K9" s="116"/>
      <c r="L9" s="116"/>
      <c r="M9" s="116"/>
    </row>
    <row r="11" spans="2:19" x14ac:dyDescent="0.3">
      <c r="B11" s="21" t="s">
        <v>35</v>
      </c>
      <c r="C11" s="22"/>
      <c r="D11" s="23"/>
    </row>
    <row r="12" spans="2:19" x14ac:dyDescent="0.3">
      <c r="B12" s="21"/>
      <c r="C12" s="22"/>
      <c r="D12" s="23"/>
    </row>
    <row r="13" spans="2:19" x14ac:dyDescent="0.3">
      <c r="B13" s="24"/>
      <c r="C13" s="22" t="s">
        <v>36</v>
      </c>
      <c r="D13" s="25" t="s">
        <v>37</v>
      </c>
    </row>
    <row r="14" spans="2:19" x14ac:dyDescent="0.3">
      <c r="B14" s="26"/>
      <c r="C14" s="27"/>
      <c r="D14" s="27"/>
    </row>
    <row r="15" spans="2:19" x14ac:dyDescent="0.3">
      <c r="B15" s="22" t="s">
        <v>25</v>
      </c>
      <c r="C15" s="22" t="s">
        <v>38</v>
      </c>
      <c r="D15" s="27"/>
    </row>
    <row r="16" spans="2:19" x14ac:dyDescent="0.3">
      <c r="B16" s="22" t="s">
        <v>26</v>
      </c>
      <c r="C16" s="22" t="s">
        <v>39</v>
      </c>
      <c r="D16" s="27"/>
    </row>
    <row r="17" spans="2:4" x14ac:dyDescent="0.3">
      <c r="B17" s="22" t="s">
        <v>28</v>
      </c>
      <c r="C17" s="22" t="s">
        <v>40</v>
      </c>
      <c r="D17" s="27"/>
    </row>
    <row r="18" spans="2:4" x14ac:dyDescent="0.3">
      <c r="B18" s="22" t="s">
        <v>29</v>
      </c>
      <c r="C18" s="22" t="s">
        <v>41</v>
      </c>
      <c r="D18" s="27"/>
    </row>
    <row r="19" spans="2:4" x14ac:dyDescent="0.3">
      <c r="B19" s="22" t="s">
        <v>30</v>
      </c>
      <c r="C19" s="22" t="s">
        <v>42</v>
      </c>
      <c r="D19" s="27"/>
    </row>
    <row r="20" spans="2:4" x14ac:dyDescent="0.3">
      <c r="B20" s="22" t="s">
        <v>31</v>
      </c>
      <c r="C20" s="22" t="s">
        <v>43</v>
      </c>
      <c r="D20" s="27"/>
    </row>
    <row r="21" spans="2:4" x14ac:dyDescent="0.3">
      <c r="B21" s="22" t="s">
        <v>32</v>
      </c>
      <c r="C21" s="22" t="s">
        <v>44</v>
      </c>
      <c r="D21" s="27"/>
    </row>
    <row r="22" spans="2:4" x14ac:dyDescent="0.3">
      <c r="B22" s="26"/>
      <c r="C22" s="27"/>
      <c r="D22" s="27"/>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8E936-6450-4442-AB98-41139886D0E5}">
  <dimension ref="B1:S596"/>
  <sheetViews>
    <sheetView zoomScaleNormal="100" workbookViewId="0">
      <pane xSplit="7" ySplit="3" topLeftCell="H562" activePane="bottomRight" state="frozen"/>
      <selection activeCell="T14" sqref="T14"/>
      <selection pane="topRight" activeCell="T14" sqref="T14"/>
      <selection pane="bottomLeft" activeCell="T14" sqref="T14"/>
      <selection pane="bottomRight" activeCell="A583" sqref="A583"/>
    </sheetView>
  </sheetViews>
  <sheetFormatPr defaultColWidth="9.109375" defaultRowHeight="15.6" x14ac:dyDescent="0.3"/>
  <cols>
    <col min="1" max="1" width="5.6640625" style="27" customWidth="1"/>
    <col min="2" max="2" width="26.44140625" style="26" customWidth="1"/>
    <col min="3" max="3" width="48" style="27" customWidth="1"/>
    <col min="4" max="5" width="22" style="27" customWidth="1"/>
    <col min="6" max="6" width="31.109375" style="27" customWidth="1"/>
    <col min="7" max="7" width="22" style="27" customWidth="1"/>
    <col min="8" max="8" width="47.6640625" style="27" customWidth="1"/>
    <col min="9" max="9" width="39.5546875" style="27" customWidth="1"/>
    <col min="10" max="11" width="33.88671875" style="27" customWidth="1"/>
    <col min="12" max="13" width="36.33203125" style="27" customWidth="1"/>
    <col min="14" max="14" width="29.109375" style="27" customWidth="1"/>
    <col min="15" max="15" width="22.44140625" style="27" customWidth="1"/>
    <col min="16" max="16" width="22.5546875" style="27" customWidth="1"/>
    <col min="17" max="17" width="22.44140625" style="27" customWidth="1"/>
    <col min="18" max="18" width="22.5546875" style="27" customWidth="1"/>
    <col min="19" max="19" width="22.44140625" style="27" customWidth="1"/>
    <col min="20" max="16384" width="9.109375" style="27"/>
  </cols>
  <sheetData>
    <row r="1" spans="2:19" ht="20.399999999999999" x14ac:dyDescent="0.35">
      <c r="B1" s="57" t="s">
        <v>15</v>
      </c>
    </row>
    <row r="2" spans="2:19" ht="20.399999999999999" x14ac:dyDescent="0.35">
      <c r="B2" s="4"/>
      <c r="C2" s="5"/>
      <c r="D2" s="5"/>
      <c r="E2" s="5"/>
      <c r="F2" s="5"/>
      <c r="G2" s="5"/>
      <c r="H2" s="5"/>
      <c r="I2" s="5"/>
      <c r="J2" s="6" t="s">
        <v>17</v>
      </c>
      <c r="K2" s="6"/>
      <c r="L2" s="6"/>
      <c r="M2" s="6"/>
      <c r="N2" s="6" t="s">
        <v>18</v>
      </c>
      <c r="O2" s="6"/>
      <c r="P2" s="6"/>
      <c r="Q2" s="6"/>
      <c r="R2" s="6"/>
      <c r="S2" s="6"/>
    </row>
    <row r="3" spans="2:19" x14ac:dyDescent="0.3">
      <c r="B3" s="56" t="s">
        <v>19</v>
      </c>
      <c r="C3" s="55" t="s">
        <v>20</v>
      </c>
      <c r="D3" s="55" t="s">
        <v>527</v>
      </c>
      <c r="E3" s="55" t="s">
        <v>526</v>
      </c>
      <c r="F3" s="55" t="s">
        <v>525</v>
      </c>
      <c r="G3" s="55" t="s">
        <v>524</v>
      </c>
      <c r="H3" s="55" t="s">
        <v>523</v>
      </c>
      <c r="I3" s="54" t="s">
        <v>22</v>
      </c>
      <c r="J3" s="54" t="s">
        <v>23</v>
      </c>
      <c r="K3" s="54" t="s">
        <v>24</v>
      </c>
      <c r="L3" s="54" t="s">
        <v>25</v>
      </c>
      <c r="M3" s="54" t="s">
        <v>26</v>
      </c>
      <c r="N3" s="54" t="s">
        <v>27</v>
      </c>
      <c r="O3" s="54" t="s">
        <v>28</v>
      </c>
      <c r="P3" s="54" t="s">
        <v>29</v>
      </c>
      <c r="Q3" s="54" t="s">
        <v>30</v>
      </c>
      <c r="R3" s="54" t="s">
        <v>31</v>
      </c>
      <c r="S3" s="54" t="s">
        <v>32</v>
      </c>
    </row>
    <row r="4" spans="2:19" x14ac:dyDescent="0.3">
      <c r="B4" s="53">
        <v>2019</v>
      </c>
      <c r="C4" s="15" t="s">
        <v>522</v>
      </c>
      <c r="D4" s="15" t="s">
        <v>88</v>
      </c>
      <c r="E4" s="15">
        <v>2019</v>
      </c>
      <c r="F4" s="15" t="s">
        <v>82</v>
      </c>
      <c r="G4" s="15">
        <v>3</v>
      </c>
      <c r="H4" s="51">
        <v>0</v>
      </c>
      <c r="I4" s="50">
        <f t="shared" ref="I4:I67" si="0">IF(G4&lt;4,H4,0)</f>
        <v>0</v>
      </c>
      <c r="J4" s="50">
        <f t="shared" ref="J4:J67" si="1">IF(G4=4,H4,0)</f>
        <v>0</v>
      </c>
      <c r="K4" s="50">
        <f t="shared" ref="K4:K67" si="2">IF(G4=5,H4,0)</f>
        <v>0</v>
      </c>
      <c r="L4" s="15"/>
      <c r="M4" s="15"/>
      <c r="N4" s="15"/>
      <c r="O4" s="15"/>
      <c r="P4" s="15"/>
      <c r="Q4" s="15"/>
      <c r="R4" s="15"/>
      <c r="S4" s="15"/>
    </row>
    <row r="5" spans="2:19" x14ac:dyDescent="0.3">
      <c r="B5" s="53">
        <v>2019</v>
      </c>
      <c r="C5" s="15" t="s">
        <v>521</v>
      </c>
      <c r="D5" s="15" t="s">
        <v>88</v>
      </c>
      <c r="E5" s="15">
        <v>2016</v>
      </c>
      <c r="F5" s="15" t="s">
        <v>90</v>
      </c>
      <c r="G5" s="15">
        <v>5</v>
      </c>
      <c r="H5" s="51">
        <v>532</v>
      </c>
      <c r="I5" s="50">
        <f t="shared" si="0"/>
        <v>0</v>
      </c>
      <c r="J5" s="50">
        <f t="shared" si="1"/>
        <v>0</v>
      </c>
      <c r="K5" s="50">
        <f t="shared" si="2"/>
        <v>532</v>
      </c>
      <c r="L5" s="15"/>
      <c r="M5" s="15"/>
      <c r="N5" s="15"/>
      <c r="O5" s="15"/>
      <c r="P5" s="15"/>
      <c r="Q5" s="15"/>
      <c r="R5" s="15"/>
      <c r="S5" s="15"/>
    </row>
    <row r="6" spans="2:19" x14ac:dyDescent="0.3">
      <c r="B6" s="53">
        <v>2019</v>
      </c>
      <c r="C6" s="15" t="s">
        <v>520</v>
      </c>
      <c r="D6" s="15" t="s">
        <v>519</v>
      </c>
      <c r="E6" s="15">
        <v>2017</v>
      </c>
      <c r="F6" s="15" t="s">
        <v>117</v>
      </c>
      <c r="G6" s="15">
        <v>3</v>
      </c>
      <c r="H6" s="51">
        <v>286</v>
      </c>
      <c r="I6" s="50">
        <f t="shared" si="0"/>
        <v>286</v>
      </c>
      <c r="J6" s="50">
        <f t="shared" si="1"/>
        <v>0</v>
      </c>
      <c r="K6" s="50">
        <f t="shared" si="2"/>
        <v>0</v>
      </c>
      <c r="L6" s="15"/>
      <c r="M6" s="15"/>
      <c r="N6" s="15"/>
      <c r="O6" s="15"/>
      <c r="P6" s="15"/>
      <c r="Q6" s="15"/>
      <c r="R6" s="15"/>
      <c r="S6" s="15"/>
    </row>
    <row r="7" spans="2:19" x14ac:dyDescent="0.3">
      <c r="B7" s="53">
        <v>2019</v>
      </c>
      <c r="C7" s="15" t="s">
        <v>518</v>
      </c>
      <c r="D7" s="15" t="s">
        <v>517</v>
      </c>
      <c r="E7" s="15">
        <v>2017</v>
      </c>
      <c r="F7" s="15" t="s">
        <v>77</v>
      </c>
      <c r="G7" s="15">
        <v>5</v>
      </c>
      <c r="H7" s="51">
        <v>1101</v>
      </c>
      <c r="I7" s="50">
        <f t="shared" si="0"/>
        <v>0</v>
      </c>
      <c r="J7" s="50">
        <f t="shared" si="1"/>
        <v>0</v>
      </c>
      <c r="K7" s="50">
        <f t="shared" si="2"/>
        <v>1101</v>
      </c>
      <c r="L7" s="15"/>
      <c r="M7" s="15"/>
      <c r="N7" s="15"/>
      <c r="O7" s="15"/>
      <c r="P7" s="15"/>
      <c r="Q7" s="15"/>
      <c r="R7" s="15"/>
      <c r="S7" s="15"/>
    </row>
    <row r="8" spans="2:19" x14ac:dyDescent="0.3">
      <c r="B8" s="53">
        <v>2019</v>
      </c>
      <c r="C8" s="15" t="s">
        <v>516</v>
      </c>
      <c r="D8" s="15" t="s">
        <v>515</v>
      </c>
      <c r="E8" s="15">
        <v>2019</v>
      </c>
      <c r="F8" s="15" t="s">
        <v>94</v>
      </c>
      <c r="G8" s="15">
        <v>5</v>
      </c>
      <c r="H8" s="51">
        <v>3230</v>
      </c>
      <c r="I8" s="50">
        <f t="shared" si="0"/>
        <v>0</v>
      </c>
      <c r="J8" s="50">
        <f t="shared" si="1"/>
        <v>0</v>
      </c>
      <c r="K8" s="50">
        <f t="shared" si="2"/>
        <v>3230</v>
      </c>
      <c r="L8" s="15"/>
      <c r="M8" s="15"/>
      <c r="N8" s="15"/>
      <c r="O8" s="15"/>
      <c r="P8" s="15"/>
      <c r="Q8" s="15"/>
      <c r="R8" s="15"/>
      <c r="S8" s="15"/>
    </row>
    <row r="9" spans="2:19" x14ac:dyDescent="0.3">
      <c r="B9" s="53">
        <v>2019</v>
      </c>
      <c r="C9" s="15" t="s">
        <v>514</v>
      </c>
      <c r="D9" s="15" t="s">
        <v>513</v>
      </c>
      <c r="E9" s="15">
        <v>2020</v>
      </c>
      <c r="F9" s="15" t="s">
        <v>117</v>
      </c>
      <c r="G9" s="15">
        <v>5</v>
      </c>
      <c r="H9" s="51">
        <v>0</v>
      </c>
      <c r="I9" s="50">
        <f t="shared" si="0"/>
        <v>0</v>
      </c>
      <c r="J9" s="50">
        <f t="shared" si="1"/>
        <v>0</v>
      </c>
      <c r="K9" s="50">
        <f t="shared" si="2"/>
        <v>0</v>
      </c>
      <c r="L9" s="15"/>
      <c r="M9" s="15"/>
      <c r="N9" s="15"/>
      <c r="O9" s="15"/>
      <c r="P9" s="15"/>
      <c r="Q9" s="15"/>
      <c r="R9" s="15"/>
      <c r="S9" s="15"/>
    </row>
    <row r="10" spans="2:19" x14ac:dyDescent="0.3">
      <c r="B10" s="53">
        <v>2019</v>
      </c>
      <c r="C10" s="15" t="s">
        <v>512</v>
      </c>
      <c r="D10" s="15" t="s">
        <v>88</v>
      </c>
      <c r="E10" s="15">
        <v>2014</v>
      </c>
      <c r="F10" s="15" t="s">
        <v>117</v>
      </c>
      <c r="G10" s="15">
        <v>5</v>
      </c>
      <c r="H10" s="51">
        <v>0</v>
      </c>
      <c r="I10" s="50">
        <f t="shared" si="0"/>
        <v>0</v>
      </c>
      <c r="J10" s="50">
        <f t="shared" si="1"/>
        <v>0</v>
      </c>
      <c r="K10" s="50">
        <f t="shared" si="2"/>
        <v>0</v>
      </c>
      <c r="L10" s="15"/>
      <c r="M10" s="15"/>
      <c r="N10" s="15"/>
      <c r="O10" s="15"/>
      <c r="P10" s="15"/>
      <c r="Q10" s="15"/>
      <c r="R10" s="15"/>
      <c r="S10" s="15"/>
    </row>
    <row r="11" spans="2:19" x14ac:dyDescent="0.3">
      <c r="B11" s="53">
        <v>2019</v>
      </c>
      <c r="C11" s="15" t="s">
        <v>511</v>
      </c>
      <c r="D11" s="15" t="s">
        <v>88</v>
      </c>
      <c r="E11" s="15">
        <v>2015</v>
      </c>
      <c r="F11" s="15" t="s">
        <v>90</v>
      </c>
      <c r="G11" s="15">
        <v>5</v>
      </c>
      <c r="H11" s="51">
        <v>4232</v>
      </c>
      <c r="I11" s="50">
        <f t="shared" si="0"/>
        <v>0</v>
      </c>
      <c r="J11" s="50">
        <f t="shared" si="1"/>
        <v>0</v>
      </c>
      <c r="K11" s="50">
        <f t="shared" si="2"/>
        <v>4232</v>
      </c>
      <c r="L11" s="15"/>
      <c r="M11" s="15"/>
      <c r="N11" s="15"/>
      <c r="O11" s="15"/>
      <c r="P11" s="15"/>
      <c r="Q11" s="15"/>
      <c r="R11" s="15"/>
      <c r="S11" s="15"/>
    </row>
    <row r="12" spans="2:19" x14ac:dyDescent="0.3">
      <c r="B12" s="53">
        <v>2019</v>
      </c>
      <c r="C12" s="15" t="s">
        <v>510</v>
      </c>
      <c r="D12" s="15" t="s">
        <v>88</v>
      </c>
      <c r="E12" s="15">
        <v>2015</v>
      </c>
      <c r="F12" s="15" t="s">
        <v>90</v>
      </c>
      <c r="G12" s="15">
        <v>5</v>
      </c>
      <c r="H12" s="51">
        <v>2239</v>
      </c>
      <c r="I12" s="50">
        <f t="shared" si="0"/>
        <v>0</v>
      </c>
      <c r="J12" s="50">
        <f t="shared" si="1"/>
        <v>0</v>
      </c>
      <c r="K12" s="50">
        <f t="shared" si="2"/>
        <v>2239</v>
      </c>
      <c r="L12" s="15"/>
      <c r="M12" s="15"/>
      <c r="N12" s="15"/>
      <c r="O12" s="15"/>
      <c r="P12" s="15"/>
      <c r="Q12" s="15"/>
      <c r="R12" s="15"/>
      <c r="S12" s="15"/>
    </row>
    <row r="13" spans="2:19" x14ac:dyDescent="0.3">
      <c r="B13" s="53">
        <v>2019</v>
      </c>
      <c r="C13" s="15" t="s">
        <v>509</v>
      </c>
      <c r="D13" s="15" t="s">
        <v>508</v>
      </c>
      <c r="E13" s="15">
        <v>2018</v>
      </c>
      <c r="F13" s="15" t="s">
        <v>85</v>
      </c>
      <c r="G13" s="15">
        <v>5</v>
      </c>
      <c r="H13" s="51">
        <v>2483</v>
      </c>
      <c r="I13" s="50">
        <f t="shared" si="0"/>
        <v>0</v>
      </c>
      <c r="J13" s="50">
        <f t="shared" si="1"/>
        <v>0</v>
      </c>
      <c r="K13" s="50">
        <f t="shared" si="2"/>
        <v>2483</v>
      </c>
      <c r="L13" s="15"/>
      <c r="M13" s="15"/>
      <c r="N13" s="15"/>
      <c r="O13" s="15"/>
      <c r="P13" s="15"/>
      <c r="Q13" s="15"/>
      <c r="R13" s="15"/>
      <c r="S13" s="15"/>
    </row>
    <row r="14" spans="2:19" x14ac:dyDescent="0.3">
      <c r="B14" s="53">
        <v>2019</v>
      </c>
      <c r="C14" s="15" t="s">
        <v>507</v>
      </c>
      <c r="D14" s="15" t="s">
        <v>88</v>
      </c>
      <c r="E14" s="15">
        <v>2018</v>
      </c>
      <c r="F14" s="15" t="s">
        <v>85</v>
      </c>
      <c r="G14" s="15">
        <v>5</v>
      </c>
      <c r="H14" s="51">
        <v>317</v>
      </c>
      <c r="I14" s="50">
        <f t="shared" si="0"/>
        <v>0</v>
      </c>
      <c r="J14" s="50">
        <f t="shared" si="1"/>
        <v>0</v>
      </c>
      <c r="K14" s="50">
        <f t="shared" si="2"/>
        <v>317</v>
      </c>
      <c r="L14" s="15"/>
      <c r="M14" s="15"/>
      <c r="N14" s="15"/>
      <c r="O14" s="15"/>
      <c r="P14" s="15"/>
      <c r="Q14" s="15"/>
      <c r="R14" s="15"/>
      <c r="S14" s="15"/>
    </row>
    <row r="15" spans="2:19" x14ac:dyDescent="0.3">
      <c r="B15" s="53">
        <v>2019</v>
      </c>
      <c r="C15" s="15" t="s">
        <v>506</v>
      </c>
      <c r="D15" s="15" t="s">
        <v>505</v>
      </c>
      <c r="E15" s="15">
        <v>2019</v>
      </c>
      <c r="F15" s="15" t="s">
        <v>77</v>
      </c>
      <c r="G15" s="15">
        <v>5</v>
      </c>
      <c r="H15" s="51">
        <v>974</v>
      </c>
      <c r="I15" s="50">
        <f t="shared" si="0"/>
        <v>0</v>
      </c>
      <c r="J15" s="50">
        <f t="shared" si="1"/>
        <v>0</v>
      </c>
      <c r="K15" s="50">
        <f t="shared" si="2"/>
        <v>974</v>
      </c>
      <c r="L15" s="15"/>
      <c r="M15" s="15"/>
      <c r="N15" s="15"/>
      <c r="O15" s="15"/>
      <c r="P15" s="15"/>
      <c r="Q15" s="15"/>
      <c r="R15" s="15"/>
      <c r="S15" s="15"/>
    </row>
    <row r="16" spans="2:19" x14ac:dyDescent="0.3">
      <c r="B16" s="53">
        <v>2019</v>
      </c>
      <c r="C16" s="15" t="s">
        <v>504</v>
      </c>
      <c r="D16" s="15" t="s">
        <v>503</v>
      </c>
      <c r="E16" s="15">
        <v>2016</v>
      </c>
      <c r="F16" s="15" t="s">
        <v>82</v>
      </c>
      <c r="G16" s="15">
        <v>5</v>
      </c>
      <c r="H16" s="51">
        <v>3707</v>
      </c>
      <c r="I16" s="50">
        <f t="shared" si="0"/>
        <v>0</v>
      </c>
      <c r="J16" s="50">
        <f t="shared" si="1"/>
        <v>0</v>
      </c>
      <c r="K16" s="50">
        <f t="shared" si="2"/>
        <v>3707</v>
      </c>
      <c r="L16" s="15"/>
      <c r="M16" s="15"/>
      <c r="N16" s="15"/>
      <c r="O16" s="15"/>
      <c r="P16" s="15"/>
      <c r="Q16" s="15"/>
      <c r="R16" s="15"/>
      <c r="S16" s="15"/>
    </row>
    <row r="17" spans="2:19" x14ac:dyDescent="0.3">
      <c r="B17" s="53">
        <v>2019</v>
      </c>
      <c r="C17" s="15" t="s">
        <v>502</v>
      </c>
      <c r="D17" s="15" t="s">
        <v>501</v>
      </c>
      <c r="E17" s="15">
        <v>2018</v>
      </c>
      <c r="F17" s="15" t="s">
        <v>82</v>
      </c>
      <c r="G17" s="15">
        <v>5</v>
      </c>
      <c r="H17" s="51">
        <v>5697</v>
      </c>
      <c r="I17" s="50">
        <f t="shared" si="0"/>
        <v>0</v>
      </c>
      <c r="J17" s="50">
        <f t="shared" si="1"/>
        <v>0</v>
      </c>
      <c r="K17" s="50">
        <f t="shared" si="2"/>
        <v>5697</v>
      </c>
      <c r="L17" s="15"/>
      <c r="M17" s="15"/>
      <c r="N17" s="15"/>
      <c r="O17" s="15"/>
      <c r="P17" s="15"/>
      <c r="Q17" s="15"/>
      <c r="R17" s="15"/>
      <c r="S17" s="15"/>
    </row>
    <row r="18" spans="2:19" x14ac:dyDescent="0.3">
      <c r="B18" s="53">
        <v>2019</v>
      </c>
      <c r="C18" s="15" t="s">
        <v>500</v>
      </c>
      <c r="D18" s="15" t="s">
        <v>499</v>
      </c>
      <c r="E18" s="15">
        <v>2017</v>
      </c>
      <c r="F18" s="15" t="s">
        <v>77</v>
      </c>
      <c r="G18" s="15">
        <v>5</v>
      </c>
      <c r="H18" s="51">
        <v>1338</v>
      </c>
      <c r="I18" s="50">
        <f t="shared" si="0"/>
        <v>0</v>
      </c>
      <c r="J18" s="50">
        <f t="shared" si="1"/>
        <v>0</v>
      </c>
      <c r="K18" s="50">
        <f t="shared" si="2"/>
        <v>1338</v>
      </c>
      <c r="L18" s="15"/>
      <c r="M18" s="15"/>
      <c r="N18" s="15"/>
      <c r="O18" s="15"/>
      <c r="P18" s="15"/>
      <c r="Q18" s="15"/>
      <c r="R18" s="15"/>
      <c r="S18" s="15"/>
    </row>
    <row r="19" spans="2:19" x14ac:dyDescent="0.3">
      <c r="B19" s="53">
        <v>2019</v>
      </c>
      <c r="C19" s="15" t="s">
        <v>497</v>
      </c>
      <c r="D19" s="15" t="s">
        <v>498</v>
      </c>
      <c r="E19" s="15">
        <v>2015</v>
      </c>
      <c r="F19" s="15" t="s">
        <v>77</v>
      </c>
      <c r="G19" s="15">
        <v>5</v>
      </c>
      <c r="H19" s="51">
        <v>25</v>
      </c>
      <c r="I19" s="50">
        <f t="shared" si="0"/>
        <v>0</v>
      </c>
      <c r="J19" s="50">
        <f t="shared" si="1"/>
        <v>0</v>
      </c>
      <c r="K19" s="50">
        <f t="shared" si="2"/>
        <v>25</v>
      </c>
      <c r="L19" s="15"/>
      <c r="M19" s="15"/>
      <c r="N19" s="15"/>
      <c r="O19" s="15"/>
      <c r="P19" s="15"/>
      <c r="Q19" s="15"/>
      <c r="R19" s="15"/>
      <c r="S19" s="15"/>
    </row>
    <row r="20" spans="2:19" x14ac:dyDescent="0.3">
      <c r="B20" s="53">
        <v>2019</v>
      </c>
      <c r="C20" s="15" t="s">
        <v>497</v>
      </c>
      <c r="D20" s="15" t="s">
        <v>496</v>
      </c>
      <c r="E20" s="15">
        <v>2019</v>
      </c>
      <c r="F20" s="15" t="s">
        <v>77</v>
      </c>
      <c r="G20" s="15">
        <v>5</v>
      </c>
      <c r="H20" s="51">
        <v>163</v>
      </c>
      <c r="I20" s="50">
        <f t="shared" si="0"/>
        <v>0</v>
      </c>
      <c r="J20" s="50">
        <f t="shared" si="1"/>
        <v>0</v>
      </c>
      <c r="K20" s="50">
        <f t="shared" si="2"/>
        <v>163</v>
      </c>
      <c r="L20" s="15"/>
      <c r="M20" s="15"/>
      <c r="N20" s="15"/>
      <c r="O20" s="15"/>
      <c r="P20" s="15"/>
      <c r="Q20" s="15"/>
      <c r="R20" s="15"/>
      <c r="S20" s="15"/>
    </row>
    <row r="21" spans="2:19" x14ac:dyDescent="0.3">
      <c r="B21" s="53">
        <v>2019</v>
      </c>
      <c r="C21" s="15" t="s">
        <v>495</v>
      </c>
      <c r="D21" s="15" t="s">
        <v>494</v>
      </c>
      <c r="E21" s="15">
        <v>2019</v>
      </c>
      <c r="F21" s="15" t="s">
        <v>77</v>
      </c>
      <c r="G21" s="15">
        <v>5</v>
      </c>
      <c r="H21" s="51">
        <v>467</v>
      </c>
      <c r="I21" s="50">
        <f t="shared" si="0"/>
        <v>0</v>
      </c>
      <c r="J21" s="50">
        <f t="shared" si="1"/>
        <v>0</v>
      </c>
      <c r="K21" s="50">
        <f t="shared" si="2"/>
        <v>467</v>
      </c>
      <c r="L21" s="15"/>
      <c r="M21" s="15"/>
      <c r="N21" s="15"/>
      <c r="O21" s="15"/>
      <c r="P21" s="15"/>
      <c r="Q21" s="15"/>
      <c r="R21" s="15"/>
      <c r="S21" s="15"/>
    </row>
    <row r="22" spans="2:19" x14ac:dyDescent="0.3">
      <c r="B22" s="53">
        <v>2019</v>
      </c>
      <c r="C22" s="15" t="s">
        <v>493</v>
      </c>
      <c r="D22" s="15" t="s">
        <v>492</v>
      </c>
      <c r="E22" s="15">
        <v>2015</v>
      </c>
      <c r="F22" s="15" t="s">
        <v>307</v>
      </c>
      <c r="G22" s="15">
        <v>4</v>
      </c>
      <c r="H22" s="51">
        <v>165</v>
      </c>
      <c r="I22" s="50">
        <f t="shared" si="0"/>
        <v>0</v>
      </c>
      <c r="J22" s="50">
        <f t="shared" si="1"/>
        <v>165</v>
      </c>
      <c r="K22" s="50">
        <f t="shared" si="2"/>
        <v>0</v>
      </c>
      <c r="L22" s="15"/>
      <c r="M22" s="15"/>
      <c r="N22" s="15"/>
      <c r="O22" s="15"/>
      <c r="P22" s="15"/>
      <c r="Q22" s="15"/>
      <c r="R22" s="15"/>
      <c r="S22" s="15"/>
    </row>
    <row r="23" spans="2:19" x14ac:dyDescent="0.3">
      <c r="B23" s="53">
        <v>2019</v>
      </c>
      <c r="C23" s="15" t="s">
        <v>491</v>
      </c>
      <c r="D23" s="15" t="s">
        <v>88</v>
      </c>
      <c r="E23" s="15">
        <v>2019</v>
      </c>
      <c r="F23" s="15" t="s">
        <v>117</v>
      </c>
      <c r="G23" s="15">
        <v>5</v>
      </c>
      <c r="H23" s="51">
        <v>4388</v>
      </c>
      <c r="I23" s="50">
        <f t="shared" si="0"/>
        <v>0</v>
      </c>
      <c r="J23" s="50">
        <f t="shared" si="1"/>
        <v>0</v>
      </c>
      <c r="K23" s="50">
        <f t="shared" si="2"/>
        <v>4388</v>
      </c>
      <c r="L23" s="15"/>
      <c r="M23" s="15"/>
      <c r="N23" s="15"/>
      <c r="O23" s="15"/>
      <c r="P23" s="15"/>
      <c r="Q23" s="15"/>
      <c r="R23" s="15"/>
      <c r="S23" s="15"/>
    </row>
    <row r="24" spans="2:19" x14ac:dyDescent="0.3">
      <c r="B24" s="53">
        <v>2019</v>
      </c>
      <c r="C24" s="15" t="s">
        <v>490</v>
      </c>
      <c r="D24" s="15" t="s">
        <v>88</v>
      </c>
      <c r="E24" s="15">
        <v>2014</v>
      </c>
      <c r="F24" s="15" t="s">
        <v>117</v>
      </c>
      <c r="G24" s="15">
        <v>5</v>
      </c>
      <c r="H24" s="51">
        <v>1142</v>
      </c>
      <c r="I24" s="50">
        <f t="shared" si="0"/>
        <v>0</v>
      </c>
      <c r="J24" s="50">
        <f t="shared" si="1"/>
        <v>0</v>
      </c>
      <c r="K24" s="50">
        <f t="shared" si="2"/>
        <v>1142</v>
      </c>
      <c r="L24" s="15"/>
      <c r="M24" s="15"/>
      <c r="N24" s="15"/>
      <c r="O24" s="15"/>
      <c r="P24" s="15"/>
      <c r="Q24" s="15"/>
      <c r="R24" s="15"/>
      <c r="S24" s="15"/>
    </row>
    <row r="25" spans="2:19" x14ac:dyDescent="0.3">
      <c r="B25" s="53">
        <v>2019</v>
      </c>
      <c r="C25" s="15" t="s">
        <v>489</v>
      </c>
      <c r="D25" s="15" t="s">
        <v>88</v>
      </c>
      <c r="E25" s="15">
        <v>2019</v>
      </c>
      <c r="F25" s="15" t="s">
        <v>90</v>
      </c>
      <c r="G25" s="15">
        <v>5</v>
      </c>
      <c r="H25" s="51">
        <v>5004</v>
      </c>
      <c r="I25" s="50">
        <f t="shared" si="0"/>
        <v>0</v>
      </c>
      <c r="J25" s="50">
        <f t="shared" si="1"/>
        <v>0</v>
      </c>
      <c r="K25" s="50">
        <f t="shared" si="2"/>
        <v>5004</v>
      </c>
      <c r="L25" s="15"/>
      <c r="M25" s="15"/>
      <c r="N25" s="15"/>
      <c r="O25" s="15"/>
      <c r="P25" s="15"/>
      <c r="Q25" s="15"/>
      <c r="R25" s="15"/>
      <c r="S25" s="15"/>
    </row>
    <row r="26" spans="2:19" x14ac:dyDescent="0.3">
      <c r="B26" s="53">
        <v>2019</v>
      </c>
      <c r="C26" s="15" t="s">
        <v>488</v>
      </c>
      <c r="D26" s="15" t="s">
        <v>487</v>
      </c>
      <c r="E26" s="15">
        <v>2017</v>
      </c>
      <c r="F26" s="15" t="s">
        <v>85</v>
      </c>
      <c r="G26" s="15">
        <v>5</v>
      </c>
      <c r="H26" s="51">
        <v>3353</v>
      </c>
      <c r="I26" s="50">
        <f t="shared" si="0"/>
        <v>0</v>
      </c>
      <c r="J26" s="50">
        <f t="shared" si="1"/>
        <v>0</v>
      </c>
      <c r="K26" s="50">
        <f t="shared" si="2"/>
        <v>3353</v>
      </c>
      <c r="L26" s="15"/>
      <c r="M26" s="15"/>
      <c r="N26" s="15"/>
      <c r="O26" s="15"/>
      <c r="P26" s="15"/>
      <c r="Q26" s="15"/>
      <c r="R26" s="15"/>
      <c r="S26" s="15"/>
    </row>
    <row r="27" spans="2:19" x14ac:dyDescent="0.3">
      <c r="B27" s="53">
        <v>2019</v>
      </c>
      <c r="C27" s="15" t="s">
        <v>486</v>
      </c>
      <c r="D27" s="15" t="s">
        <v>88</v>
      </c>
      <c r="E27" s="15">
        <v>2017</v>
      </c>
      <c r="F27" s="15" t="s">
        <v>85</v>
      </c>
      <c r="G27" s="15">
        <v>5</v>
      </c>
      <c r="H27" s="51">
        <v>508</v>
      </c>
      <c r="I27" s="50">
        <f t="shared" si="0"/>
        <v>0</v>
      </c>
      <c r="J27" s="50">
        <f t="shared" si="1"/>
        <v>0</v>
      </c>
      <c r="K27" s="50">
        <f t="shared" si="2"/>
        <v>508</v>
      </c>
      <c r="L27" s="15"/>
      <c r="M27" s="15"/>
      <c r="N27" s="15"/>
      <c r="O27" s="15"/>
      <c r="P27" s="15"/>
      <c r="Q27" s="15"/>
      <c r="R27" s="15"/>
      <c r="S27" s="15"/>
    </row>
    <row r="28" spans="2:19" x14ac:dyDescent="0.3">
      <c r="B28" s="53">
        <v>2019</v>
      </c>
      <c r="C28" s="15" t="s">
        <v>485</v>
      </c>
      <c r="D28" s="15" t="s">
        <v>88</v>
      </c>
      <c r="E28" s="15">
        <v>2013</v>
      </c>
      <c r="F28" s="15" t="s">
        <v>117</v>
      </c>
      <c r="G28" s="15">
        <v>4</v>
      </c>
      <c r="H28" s="51">
        <v>511</v>
      </c>
      <c r="I28" s="50">
        <f t="shared" si="0"/>
        <v>0</v>
      </c>
      <c r="J28" s="50">
        <f t="shared" si="1"/>
        <v>511</v>
      </c>
      <c r="K28" s="50">
        <f t="shared" si="2"/>
        <v>0</v>
      </c>
      <c r="L28" s="15"/>
      <c r="M28" s="15"/>
      <c r="N28" s="15"/>
      <c r="O28" s="15"/>
      <c r="P28" s="15"/>
      <c r="Q28" s="15"/>
      <c r="R28" s="15"/>
      <c r="S28" s="15"/>
    </row>
    <row r="29" spans="2:19" x14ac:dyDescent="0.3">
      <c r="B29" s="53">
        <v>2019</v>
      </c>
      <c r="C29" s="15" t="s">
        <v>484</v>
      </c>
      <c r="D29" s="15" t="s">
        <v>483</v>
      </c>
      <c r="E29" s="15">
        <v>2015</v>
      </c>
      <c r="F29" s="15" t="s">
        <v>82</v>
      </c>
      <c r="G29" s="15">
        <v>5</v>
      </c>
      <c r="H29" s="51">
        <v>6858</v>
      </c>
      <c r="I29" s="50">
        <f t="shared" si="0"/>
        <v>0</v>
      </c>
      <c r="J29" s="50">
        <f t="shared" si="1"/>
        <v>0</v>
      </c>
      <c r="K29" s="50">
        <f t="shared" si="2"/>
        <v>6858</v>
      </c>
      <c r="L29" s="15"/>
      <c r="M29" s="15"/>
      <c r="N29" s="15"/>
      <c r="O29" s="15"/>
      <c r="P29" s="15"/>
      <c r="Q29" s="15"/>
      <c r="R29" s="15"/>
      <c r="S29" s="15"/>
    </row>
    <row r="30" spans="2:19" x14ac:dyDescent="0.3">
      <c r="B30" s="53">
        <v>2019</v>
      </c>
      <c r="C30" s="15" t="s">
        <v>482</v>
      </c>
      <c r="D30" s="15" t="s">
        <v>88</v>
      </c>
      <c r="E30" s="15">
        <v>2015</v>
      </c>
      <c r="F30" s="15" t="s">
        <v>82</v>
      </c>
      <c r="G30" s="15">
        <v>5</v>
      </c>
      <c r="H30" s="51">
        <v>3843</v>
      </c>
      <c r="I30" s="50">
        <f t="shared" si="0"/>
        <v>0</v>
      </c>
      <c r="J30" s="50">
        <f t="shared" si="1"/>
        <v>0</v>
      </c>
      <c r="K30" s="50">
        <f t="shared" si="2"/>
        <v>3843</v>
      </c>
      <c r="L30" s="15"/>
      <c r="M30" s="15"/>
      <c r="N30" s="15"/>
      <c r="O30" s="15"/>
      <c r="P30" s="15"/>
      <c r="Q30" s="15"/>
      <c r="R30" s="15"/>
      <c r="S30" s="15"/>
    </row>
    <row r="31" spans="2:19" x14ac:dyDescent="0.3">
      <c r="B31" s="53">
        <v>2019</v>
      </c>
      <c r="C31" s="15" t="s">
        <v>481</v>
      </c>
      <c r="D31" s="15" t="s">
        <v>88</v>
      </c>
      <c r="E31" s="15">
        <v>2017</v>
      </c>
      <c r="F31" s="15" t="s">
        <v>82</v>
      </c>
      <c r="G31" s="15">
        <v>5</v>
      </c>
      <c r="H31" s="51">
        <v>3354</v>
      </c>
      <c r="I31" s="50">
        <f t="shared" si="0"/>
        <v>0</v>
      </c>
      <c r="J31" s="50">
        <f t="shared" si="1"/>
        <v>0</v>
      </c>
      <c r="K31" s="50">
        <f t="shared" si="2"/>
        <v>3354</v>
      </c>
      <c r="L31" s="15"/>
      <c r="M31" s="15"/>
      <c r="N31" s="15"/>
      <c r="O31" s="15"/>
      <c r="P31" s="15"/>
      <c r="Q31" s="15"/>
      <c r="R31" s="15"/>
      <c r="S31" s="15"/>
    </row>
    <row r="32" spans="2:19" x14ac:dyDescent="0.3">
      <c r="B32" s="53">
        <v>2019</v>
      </c>
      <c r="C32" s="15" t="s">
        <v>480</v>
      </c>
      <c r="D32" s="15" t="s">
        <v>88</v>
      </c>
      <c r="E32" s="15">
        <v>2017</v>
      </c>
      <c r="F32" s="15" t="s">
        <v>82</v>
      </c>
      <c r="G32" s="15">
        <v>5</v>
      </c>
      <c r="H32" s="51">
        <v>1257</v>
      </c>
      <c r="I32" s="50">
        <f t="shared" si="0"/>
        <v>0</v>
      </c>
      <c r="J32" s="50">
        <f t="shared" si="1"/>
        <v>0</v>
      </c>
      <c r="K32" s="50">
        <f t="shared" si="2"/>
        <v>1257</v>
      </c>
      <c r="L32" s="15"/>
      <c r="M32" s="15"/>
      <c r="N32" s="15"/>
      <c r="O32" s="15"/>
      <c r="P32" s="15"/>
      <c r="Q32" s="15"/>
      <c r="R32" s="15"/>
      <c r="S32" s="15"/>
    </row>
    <row r="33" spans="2:19" x14ac:dyDescent="0.3">
      <c r="B33" s="53">
        <v>2019</v>
      </c>
      <c r="C33" s="15" t="s">
        <v>479</v>
      </c>
      <c r="D33" s="15" t="s">
        <v>478</v>
      </c>
      <c r="E33" s="15">
        <v>2018</v>
      </c>
      <c r="F33" s="15" t="s">
        <v>77</v>
      </c>
      <c r="G33" s="15">
        <v>5</v>
      </c>
      <c r="H33" s="51">
        <v>1990</v>
      </c>
      <c r="I33" s="50">
        <f t="shared" si="0"/>
        <v>0</v>
      </c>
      <c r="J33" s="50">
        <f t="shared" si="1"/>
        <v>0</v>
      </c>
      <c r="K33" s="50">
        <f t="shared" si="2"/>
        <v>1990</v>
      </c>
      <c r="L33" s="15"/>
      <c r="M33" s="15"/>
      <c r="N33" s="15"/>
      <c r="O33" s="15"/>
      <c r="P33" s="15"/>
      <c r="Q33" s="15"/>
      <c r="R33" s="15"/>
      <c r="S33" s="15"/>
    </row>
    <row r="34" spans="2:19" x14ac:dyDescent="0.3">
      <c r="B34" s="53">
        <v>2019</v>
      </c>
      <c r="C34" s="15" t="s">
        <v>477</v>
      </c>
      <c r="D34" s="15" t="s">
        <v>88</v>
      </c>
      <c r="E34" s="15">
        <v>2019</v>
      </c>
      <c r="F34" s="15" t="s">
        <v>307</v>
      </c>
      <c r="G34" s="15">
        <v>5</v>
      </c>
      <c r="H34" s="51">
        <v>457</v>
      </c>
      <c r="I34" s="50">
        <f t="shared" si="0"/>
        <v>0</v>
      </c>
      <c r="J34" s="50">
        <f t="shared" si="1"/>
        <v>0</v>
      </c>
      <c r="K34" s="50">
        <f t="shared" si="2"/>
        <v>457</v>
      </c>
      <c r="L34" s="15"/>
      <c r="M34" s="15"/>
      <c r="N34" s="15"/>
      <c r="O34" s="15"/>
      <c r="P34" s="15"/>
      <c r="Q34" s="15"/>
      <c r="R34" s="15"/>
      <c r="S34" s="15"/>
    </row>
    <row r="35" spans="2:19" x14ac:dyDescent="0.3">
      <c r="B35" s="53">
        <v>2019</v>
      </c>
      <c r="C35" s="15" t="s">
        <v>476</v>
      </c>
      <c r="D35" s="15" t="s">
        <v>88</v>
      </c>
      <c r="E35" s="15">
        <v>2013</v>
      </c>
      <c r="F35" s="15" t="s">
        <v>117</v>
      </c>
      <c r="G35" s="15">
        <v>5</v>
      </c>
      <c r="H35" s="51">
        <v>0</v>
      </c>
      <c r="I35" s="50">
        <f t="shared" si="0"/>
        <v>0</v>
      </c>
      <c r="J35" s="50">
        <f t="shared" si="1"/>
        <v>0</v>
      </c>
      <c r="K35" s="50">
        <f t="shared" si="2"/>
        <v>0</v>
      </c>
      <c r="L35" s="15"/>
      <c r="M35" s="15"/>
      <c r="N35" s="15"/>
      <c r="O35" s="15"/>
      <c r="P35" s="15"/>
      <c r="Q35" s="15"/>
      <c r="R35" s="15"/>
      <c r="S35" s="15"/>
    </row>
    <row r="36" spans="2:19" x14ac:dyDescent="0.3">
      <c r="B36" s="53">
        <v>2019</v>
      </c>
      <c r="C36" s="15" t="s">
        <v>475</v>
      </c>
      <c r="D36" s="15" t="s">
        <v>88</v>
      </c>
      <c r="E36" s="15">
        <v>2018</v>
      </c>
      <c r="F36" s="15" t="s">
        <v>101</v>
      </c>
      <c r="G36" s="15">
        <v>4</v>
      </c>
      <c r="H36" s="51">
        <v>4862</v>
      </c>
      <c r="I36" s="50">
        <f t="shared" si="0"/>
        <v>0</v>
      </c>
      <c r="J36" s="50">
        <f t="shared" si="1"/>
        <v>4862</v>
      </c>
      <c r="K36" s="50">
        <f t="shared" si="2"/>
        <v>0</v>
      </c>
      <c r="L36" s="15"/>
      <c r="M36" s="15"/>
      <c r="N36" s="15"/>
      <c r="O36" s="15"/>
      <c r="P36" s="15"/>
      <c r="Q36" s="15"/>
      <c r="R36" s="15"/>
      <c r="S36" s="15"/>
    </row>
    <row r="37" spans="2:19" x14ac:dyDescent="0.3">
      <c r="B37" s="53">
        <v>2019</v>
      </c>
      <c r="C37" s="15" t="s">
        <v>474</v>
      </c>
      <c r="D37" s="15" t="s">
        <v>88</v>
      </c>
      <c r="E37" s="15">
        <v>2014</v>
      </c>
      <c r="F37" s="15" t="s">
        <v>94</v>
      </c>
      <c r="G37" s="15">
        <v>4</v>
      </c>
      <c r="H37" s="51">
        <v>1344</v>
      </c>
      <c r="I37" s="50">
        <f t="shared" si="0"/>
        <v>0</v>
      </c>
      <c r="J37" s="50">
        <f t="shared" si="1"/>
        <v>1344</v>
      </c>
      <c r="K37" s="50">
        <f t="shared" si="2"/>
        <v>0</v>
      </c>
      <c r="L37" s="15"/>
      <c r="M37" s="15"/>
      <c r="N37" s="15"/>
      <c r="O37" s="15"/>
      <c r="P37" s="15"/>
      <c r="Q37" s="15"/>
      <c r="R37" s="15"/>
      <c r="S37" s="15"/>
    </row>
    <row r="38" spans="2:19" x14ac:dyDescent="0.3">
      <c r="B38" s="53">
        <v>2019</v>
      </c>
      <c r="C38" s="15" t="s">
        <v>473</v>
      </c>
      <c r="D38" s="15" t="s">
        <v>88</v>
      </c>
      <c r="E38" s="15">
        <v>2017</v>
      </c>
      <c r="F38" s="15" t="s">
        <v>94</v>
      </c>
      <c r="G38" s="15">
        <v>4</v>
      </c>
      <c r="H38" s="51">
        <v>7152</v>
      </c>
      <c r="I38" s="50">
        <f t="shared" si="0"/>
        <v>0</v>
      </c>
      <c r="J38" s="50">
        <f t="shared" si="1"/>
        <v>7152</v>
      </c>
      <c r="K38" s="50">
        <f t="shared" si="2"/>
        <v>0</v>
      </c>
      <c r="L38" s="15"/>
      <c r="M38" s="15"/>
      <c r="N38" s="15"/>
      <c r="O38" s="15"/>
      <c r="P38" s="15"/>
      <c r="Q38" s="15"/>
      <c r="R38" s="15"/>
      <c r="S38" s="15"/>
    </row>
    <row r="39" spans="2:19" x14ac:dyDescent="0.3">
      <c r="B39" s="53">
        <v>2019</v>
      </c>
      <c r="C39" s="15" t="s">
        <v>472</v>
      </c>
      <c r="D39" s="15" t="s">
        <v>88</v>
      </c>
      <c r="E39" s="15">
        <v>2017</v>
      </c>
      <c r="F39" s="15" t="s">
        <v>101</v>
      </c>
      <c r="G39" s="15">
        <v>5</v>
      </c>
      <c r="H39" s="51">
        <v>4909</v>
      </c>
      <c r="I39" s="50">
        <f t="shared" si="0"/>
        <v>0</v>
      </c>
      <c r="J39" s="50">
        <f t="shared" si="1"/>
        <v>0</v>
      </c>
      <c r="K39" s="50">
        <f t="shared" si="2"/>
        <v>4909</v>
      </c>
      <c r="L39" s="15"/>
      <c r="M39" s="15"/>
      <c r="N39" s="15"/>
      <c r="O39" s="15"/>
      <c r="P39" s="15"/>
      <c r="Q39" s="15"/>
      <c r="R39" s="15"/>
      <c r="S39" s="15"/>
    </row>
    <row r="40" spans="2:19" x14ac:dyDescent="0.3">
      <c r="B40" s="53">
        <v>2019</v>
      </c>
      <c r="C40" s="15" t="s">
        <v>471</v>
      </c>
      <c r="D40" s="15" t="s">
        <v>470</v>
      </c>
      <c r="E40" s="15">
        <v>2021</v>
      </c>
      <c r="F40" s="15" t="s">
        <v>117</v>
      </c>
      <c r="G40" s="15">
        <v>4</v>
      </c>
      <c r="H40" s="51">
        <v>0</v>
      </c>
      <c r="I40" s="50">
        <f t="shared" si="0"/>
        <v>0</v>
      </c>
      <c r="J40" s="50">
        <f t="shared" si="1"/>
        <v>0</v>
      </c>
      <c r="K40" s="50">
        <f t="shared" si="2"/>
        <v>0</v>
      </c>
      <c r="L40" s="15"/>
      <c r="M40" s="15"/>
      <c r="N40" s="15"/>
      <c r="O40" s="15"/>
      <c r="P40" s="15"/>
      <c r="Q40" s="15"/>
      <c r="R40" s="15"/>
      <c r="S40" s="15"/>
    </row>
    <row r="41" spans="2:19" x14ac:dyDescent="0.3">
      <c r="B41" s="53">
        <v>2019</v>
      </c>
      <c r="C41" s="15" t="s">
        <v>469</v>
      </c>
      <c r="D41" s="15" t="s">
        <v>468</v>
      </c>
      <c r="E41" s="15">
        <v>2014</v>
      </c>
      <c r="F41" s="15" t="s">
        <v>117</v>
      </c>
      <c r="G41" s="15">
        <v>4</v>
      </c>
      <c r="H41" s="51">
        <v>1215</v>
      </c>
      <c r="I41" s="50">
        <f t="shared" si="0"/>
        <v>0</v>
      </c>
      <c r="J41" s="50">
        <f t="shared" si="1"/>
        <v>1215</v>
      </c>
      <c r="K41" s="50">
        <f t="shared" si="2"/>
        <v>0</v>
      </c>
      <c r="L41" s="15"/>
      <c r="M41" s="15"/>
      <c r="N41" s="15"/>
      <c r="O41" s="15"/>
      <c r="P41" s="15"/>
      <c r="Q41" s="15"/>
      <c r="R41" s="15"/>
      <c r="S41" s="15"/>
    </row>
    <row r="42" spans="2:19" x14ac:dyDescent="0.3">
      <c r="B42" s="53">
        <v>2019</v>
      </c>
      <c r="C42" s="15" t="s">
        <v>467</v>
      </c>
      <c r="D42" s="15" t="s">
        <v>88</v>
      </c>
      <c r="E42" s="15">
        <v>2013</v>
      </c>
      <c r="F42" s="15" t="s">
        <v>101</v>
      </c>
      <c r="G42" s="15">
        <v>5</v>
      </c>
      <c r="H42" s="51">
        <v>97</v>
      </c>
      <c r="I42" s="50">
        <f t="shared" si="0"/>
        <v>0</v>
      </c>
      <c r="J42" s="50">
        <f t="shared" si="1"/>
        <v>0</v>
      </c>
      <c r="K42" s="50">
        <f t="shared" si="2"/>
        <v>97</v>
      </c>
      <c r="L42" s="15"/>
      <c r="M42" s="15"/>
      <c r="N42" s="15"/>
      <c r="O42" s="15"/>
      <c r="P42" s="15"/>
      <c r="Q42" s="15"/>
      <c r="R42" s="15"/>
      <c r="S42" s="15"/>
    </row>
    <row r="43" spans="2:19" x14ac:dyDescent="0.3">
      <c r="B43" s="53">
        <v>2019</v>
      </c>
      <c r="C43" s="15" t="s">
        <v>466</v>
      </c>
      <c r="D43" s="15" t="s">
        <v>465</v>
      </c>
      <c r="E43" s="15">
        <v>2019</v>
      </c>
      <c r="F43" s="15" t="s">
        <v>82</v>
      </c>
      <c r="G43" s="15">
        <v>5</v>
      </c>
      <c r="H43" s="51">
        <v>3526</v>
      </c>
      <c r="I43" s="50">
        <f t="shared" si="0"/>
        <v>0</v>
      </c>
      <c r="J43" s="50">
        <f t="shared" si="1"/>
        <v>0</v>
      </c>
      <c r="K43" s="50">
        <f t="shared" si="2"/>
        <v>3526</v>
      </c>
      <c r="L43" s="15"/>
      <c r="M43" s="15"/>
      <c r="N43" s="15"/>
      <c r="O43" s="15"/>
      <c r="P43" s="15"/>
      <c r="Q43" s="15"/>
      <c r="R43" s="15"/>
      <c r="S43" s="15"/>
    </row>
    <row r="44" spans="2:19" x14ac:dyDescent="0.3">
      <c r="B44" s="53">
        <v>2019</v>
      </c>
      <c r="C44" s="15" t="s">
        <v>464</v>
      </c>
      <c r="D44" s="15" t="s">
        <v>463</v>
      </c>
      <c r="E44" s="15">
        <v>2014</v>
      </c>
      <c r="F44" s="15" t="s">
        <v>117</v>
      </c>
      <c r="G44" s="15">
        <v>3</v>
      </c>
      <c r="H44" s="51">
        <v>305</v>
      </c>
      <c r="I44" s="50">
        <f t="shared" si="0"/>
        <v>305</v>
      </c>
      <c r="J44" s="50">
        <f t="shared" si="1"/>
        <v>0</v>
      </c>
      <c r="K44" s="50">
        <f t="shared" si="2"/>
        <v>0</v>
      </c>
      <c r="L44" s="15"/>
      <c r="M44" s="15"/>
      <c r="N44" s="15"/>
      <c r="O44" s="15"/>
      <c r="P44" s="15"/>
      <c r="Q44" s="15"/>
      <c r="R44" s="15"/>
      <c r="S44" s="15"/>
    </row>
    <row r="45" spans="2:19" x14ac:dyDescent="0.3">
      <c r="B45" s="53">
        <v>2019</v>
      </c>
      <c r="C45" s="15" t="s">
        <v>462</v>
      </c>
      <c r="D45" s="15" t="s">
        <v>461</v>
      </c>
      <c r="E45" s="15">
        <v>2017</v>
      </c>
      <c r="F45" s="15" t="s">
        <v>117</v>
      </c>
      <c r="G45" s="15">
        <v>3</v>
      </c>
      <c r="H45" s="51">
        <v>5</v>
      </c>
      <c r="I45" s="50">
        <f t="shared" si="0"/>
        <v>5</v>
      </c>
      <c r="J45" s="50">
        <f t="shared" si="1"/>
        <v>0</v>
      </c>
      <c r="K45" s="50">
        <f t="shared" si="2"/>
        <v>0</v>
      </c>
      <c r="L45" s="15"/>
      <c r="M45" s="15"/>
      <c r="N45" s="15"/>
      <c r="O45" s="15"/>
      <c r="P45" s="15"/>
      <c r="Q45" s="15"/>
      <c r="R45" s="15"/>
      <c r="S45" s="15"/>
    </row>
    <row r="46" spans="2:19" x14ac:dyDescent="0.3">
      <c r="B46" s="53">
        <v>2019</v>
      </c>
      <c r="C46" s="15" t="s">
        <v>460</v>
      </c>
      <c r="D46" s="15" t="s">
        <v>88</v>
      </c>
      <c r="E46" s="15">
        <v>2015</v>
      </c>
      <c r="F46" s="15" t="s">
        <v>133</v>
      </c>
      <c r="G46" s="15">
        <v>5</v>
      </c>
      <c r="H46" s="51">
        <v>604</v>
      </c>
      <c r="I46" s="50">
        <f t="shared" si="0"/>
        <v>0</v>
      </c>
      <c r="J46" s="50">
        <f t="shared" si="1"/>
        <v>0</v>
      </c>
      <c r="K46" s="50">
        <f t="shared" si="2"/>
        <v>604</v>
      </c>
      <c r="L46" s="15"/>
      <c r="M46" s="15"/>
      <c r="N46" s="15"/>
      <c r="O46" s="15"/>
      <c r="P46" s="15"/>
      <c r="Q46" s="15"/>
      <c r="R46" s="15"/>
      <c r="S46" s="15"/>
    </row>
    <row r="47" spans="2:19" x14ac:dyDescent="0.3">
      <c r="B47" s="53">
        <v>2019</v>
      </c>
      <c r="C47" s="15" t="s">
        <v>459</v>
      </c>
      <c r="D47" s="15" t="s">
        <v>458</v>
      </c>
      <c r="E47" s="15">
        <v>2021</v>
      </c>
      <c r="F47" s="15" t="s">
        <v>82</v>
      </c>
      <c r="G47" s="15">
        <v>5</v>
      </c>
      <c r="H47" s="51">
        <v>0</v>
      </c>
      <c r="I47" s="50">
        <f t="shared" si="0"/>
        <v>0</v>
      </c>
      <c r="J47" s="50">
        <f t="shared" si="1"/>
        <v>0</v>
      </c>
      <c r="K47" s="50">
        <f t="shared" si="2"/>
        <v>0</v>
      </c>
      <c r="L47" s="15"/>
      <c r="M47" s="15"/>
      <c r="N47" s="15"/>
      <c r="O47" s="15"/>
      <c r="P47" s="15"/>
      <c r="Q47" s="15"/>
      <c r="R47" s="15"/>
      <c r="S47" s="15"/>
    </row>
    <row r="48" spans="2:19" x14ac:dyDescent="0.3">
      <c r="B48" s="53">
        <v>2019</v>
      </c>
      <c r="C48" s="15" t="s">
        <v>457</v>
      </c>
      <c r="D48" s="15" t="s">
        <v>456</v>
      </c>
      <c r="E48" s="15">
        <v>2017</v>
      </c>
      <c r="F48" s="15" t="s">
        <v>82</v>
      </c>
      <c r="G48" s="15">
        <v>3</v>
      </c>
      <c r="H48" s="51">
        <v>7358</v>
      </c>
      <c r="I48" s="50">
        <f t="shared" si="0"/>
        <v>7358</v>
      </c>
      <c r="J48" s="50">
        <f t="shared" si="1"/>
        <v>0</v>
      </c>
      <c r="K48" s="50">
        <f t="shared" si="2"/>
        <v>0</v>
      </c>
      <c r="L48" s="15"/>
      <c r="M48" s="15"/>
      <c r="N48" s="15"/>
      <c r="O48" s="15"/>
      <c r="P48" s="15"/>
      <c r="Q48" s="15"/>
      <c r="R48" s="15"/>
      <c r="S48" s="15"/>
    </row>
    <row r="49" spans="2:19" x14ac:dyDescent="0.3">
      <c r="B49" s="53">
        <v>2019</v>
      </c>
      <c r="C49" s="15" t="s">
        <v>455</v>
      </c>
      <c r="D49" s="15" t="s">
        <v>454</v>
      </c>
      <c r="E49" s="15">
        <v>2014</v>
      </c>
      <c r="F49" s="15" t="s">
        <v>101</v>
      </c>
      <c r="G49" s="15">
        <v>3</v>
      </c>
      <c r="H49" s="51">
        <v>2263</v>
      </c>
      <c r="I49" s="50">
        <f t="shared" si="0"/>
        <v>2263</v>
      </c>
      <c r="J49" s="50">
        <f t="shared" si="1"/>
        <v>0</v>
      </c>
      <c r="K49" s="50">
        <f t="shared" si="2"/>
        <v>0</v>
      </c>
      <c r="L49" s="15"/>
      <c r="M49" s="15"/>
      <c r="N49" s="15"/>
      <c r="O49" s="15"/>
      <c r="P49" s="15"/>
      <c r="Q49" s="15"/>
      <c r="R49" s="15"/>
      <c r="S49" s="15"/>
    </row>
    <row r="50" spans="2:19" x14ac:dyDescent="0.3">
      <c r="B50" s="53">
        <v>2019</v>
      </c>
      <c r="C50" s="15" t="s">
        <v>453</v>
      </c>
      <c r="D50" s="15" t="s">
        <v>88</v>
      </c>
      <c r="E50" s="15">
        <v>2013</v>
      </c>
      <c r="F50" s="15" t="s">
        <v>94</v>
      </c>
      <c r="G50" s="15">
        <v>4</v>
      </c>
      <c r="H50" s="51">
        <v>1770</v>
      </c>
      <c r="I50" s="50">
        <f t="shared" si="0"/>
        <v>0</v>
      </c>
      <c r="J50" s="50">
        <f t="shared" si="1"/>
        <v>1770</v>
      </c>
      <c r="K50" s="50">
        <f t="shared" si="2"/>
        <v>0</v>
      </c>
      <c r="L50" s="15"/>
      <c r="M50" s="15"/>
      <c r="N50" s="15"/>
      <c r="O50" s="15"/>
      <c r="P50" s="15"/>
      <c r="Q50" s="15"/>
      <c r="R50" s="15"/>
      <c r="S50" s="15"/>
    </row>
    <row r="51" spans="2:19" x14ac:dyDescent="0.3">
      <c r="B51" s="53">
        <v>2019</v>
      </c>
      <c r="C51" s="15" t="s">
        <v>453</v>
      </c>
      <c r="D51" s="15" t="s">
        <v>88</v>
      </c>
      <c r="E51" s="15">
        <v>2021</v>
      </c>
      <c r="F51" s="15" t="s">
        <v>94</v>
      </c>
      <c r="G51" s="15">
        <v>2</v>
      </c>
      <c r="H51" s="51">
        <v>0</v>
      </c>
      <c r="I51" s="50">
        <f t="shared" si="0"/>
        <v>0</v>
      </c>
      <c r="J51" s="50">
        <f t="shared" si="1"/>
        <v>0</v>
      </c>
      <c r="K51" s="50">
        <f t="shared" si="2"/>
        <v>0</v>
      </c>
      <c r="L51" s="15"/>
      <c r="M51" s="15"/>
      <c r="N51" s="15"/>
      <c r="O51" s="15"/>
      <c r="P51" s="15"/>
      <c r="Q51" s="15"/>
      <c r="R51" s="15"/>
      <c r="S51" s="15"/>
    </row>
    <row r="52" spans="2:19" x14ac:dyDescent="0.3">
      <c r="B52" s="53">
        <v>2019</v>
      </c>
      <c r="C52" s="15" t="s">
        <v>452</v>
      </c>
      <c r="D52" s="15" t="s">
        <v>451</v>
      </c>
      <c r="E52" s="15">
        <v>2021</v>
      </c>
      <c r="F52" s="15" t="s">
        <v>94</v>
      </c>
      <c r="G52" s="15">
        <v>2</v>
      </c>
      <c r="H52" s="51">
        <v>0</v>
      </c>
      <c r="I52" s="50">
        <f t="shared" si="0"/>
        <v>0</v>
      </c>
      <c r="J52" s="50">
        <f t="shared" si="1"/>
        <v>0</v>
      </c>
      <c r="K52" s="50">
        <f t="shared" si="2"/>
        <v>0</v>
      </c>
      <c r="L52" s="15"/>
      <c r="M52" s="15"/>
      <c r="N52" s="15"/>
      <c r="O52" s="15"/>
      <c r="P52" s="15"/>
      <c r="Q52" s="15"/>
      <c r="R52" s="15"/>
      <c r="S52" s="15"/>
    </row>
    <row r="53" spans="2:19" x14ac:dyDescent="0.3">
      <c r="B53" s="53">
        <v>2019</v>
      </c>
      <c r="C53" s="15" t="s">
        <v>450</v>
      </c>
      <c r="D53" s="15" t="s">
        <v>449</v>
      </c>
      <c r="E53" s="15">
        <v>2017</v>
      </c>
      <c r="F53" s="15" t="s">
        <v>94</v>
      </c>
      <c r="G53" s="15">
        <v>3</v>
      </c>
      <c r="H53" s="51">
        <v>235</v>
      </c>
      <c r="I53" s="50">
        <f t="shared" si="0"/>
        <v>235</v>
      </c>
      <c r="J53" s="50">
        <f t="shared" si="1"/>
        <v>0</v>
      </c>
      <c r="K53" s="50">
        <f t="shared" si="2"/>
        <v>0</v>
      </c>
      <c r="L53" s="15"/>
      <c r="M53" s="15"/>
      <c r="N53" s="15"/>
      <c r="O53" s="15"/>
      <c r="P53" s="15"/>
      <c r="Q53" s="15"/>
      <c r="R53" s="15"/>
      <c r="S53" s="15"/>
    </row>
    <row r="54" spans="2:19" x14ac:dyDescent="0.3">
      <c r="B54" s="53">
        <v>2019</v>
      </c>
      <c r="C54" s="15" t="s">
        <v>448</v>
      </c>
      <c r="D54" s="15" t="s">
        <v>447</v>
      </c>
      <c r="E54" s="15">
        <v>2019</v>
      </c>
      <c r="F54" s="15" t="s">
        <v>82</v>
      </c>
      <c r="G54" s="15">
        <v>4</v>
      </c>
      <c r="H54" s="51">
        <v>456</v>
      </c>
      <c r="I54" s="50">
        <f t="shared" si="0"/>
        <v>0</v>
      </c>
      <c r="J54" s="50">
        <f t="shared" si="1"/>
        <v>456</v>
      </c>
      <c r="K54" s="50">
        <f t="shared" si="2"/>
        <v>0</v>
      </c>
      <c r="L54" s="15"/>
      <c r="M54" s="15"/>
      <c r="N54" s="15"/>
      <c r="O54" s="15"/>
      <c r="P54" s="15"/>
      <c r="Q54" s="15"/>
      <c r="R54" s="15"/>
      <c r="S54" s="15"/>
    </row>
    <row r="55" spans="2:19" x14ac:dyDescent="0.3">
      <c r="B55" s="53">
        <v>2019</v>
      </c>
      <c r="C55" s="15" t="s">
        <v>446</v>
      </c>
      <c r="D55" s="15" t="s">
        <v>88</v>
      </c>
      <c r="E55" s="15">
        <v>2017</v>
      </c>
      <c r="F55" s="15" t="s">
        <v>82</v>
      </c>
      <c r="G55" s="15">
        <v>5</v>
      </c>
      <c r="H55" s="51">
        <v>1636</v>
      </c>
      <c r="I55" s="50">
        <f t="shared" si="0"/>
        <v>0</v>
      </c>
      <c r="J55" s="50">
        <f t="shared" si="1"/>
        <v>0</v>
      </c>
      <c r="K55" s="50">
        <f t="shared" si="2"/>
        <v>1636</v>
      </c>
      <c r="L55" s="15"/>
      <c r="M55" s="15"/>
      <c r="N55" s="15"/>
      <c r="O55" s="15"/>
      <c r="P55" s="15"/>
      <c r="Q55" s="15"/>
      <c r="R55" s="15"/>
      <c r="S55" s="15"/>
    </row>
    <row r="56" spans="2:19" x14ac:dyDescent="0.3">
      <c r="B56" s="53">
        <v>2019</v>
      </c>
      <c r="C56" s="15" t="s">
        <v>445</v>
      </c>
      <c r="D56" s="15" t="s">
        <v>444</v>
      </c>
      <c r="E56" s="15">
        <v>2017</v>
      </c>
      <c r="F56" s="15" t="s">
        <v>94</v>
      </c>
      <c r="G56" s="15">
        <v>3</v>
      </c>
      <c r="H56" s="51">
        <v>7813</v>
      </c>
      <c r="I56" s="50">
        <f t="shared" si="0"/>
        <v>7813</v>
      </c>
      <c r="J56" s="50">
        <f t="shared" si="1"/>
        <v>0</v>
      </c>
      <c r="K56" s="50">
        <f t="shared" si="2"/>
        <v>0</v>
      </c>
      <c r="L56" s="15"/>
      <c r="M56" s="15"/>
      <c r="N56" s="15"/>
      <c r="O56" s="15"/>
      <c r="P56" s="15"/>
      <c r="Q56" s="15"/>
      <c r="R56" s="15"/>
      <c r="S56" s="15"/>
    </row>
    <row r="57" spans="2:19" x14ac:dyDescent="0.3">
      <c r="B57" s="53">
        <v>2019</v>
      </c>
      <c r="C57" s="15" t="s">
        <v>443</v>
      </c>
      <c r="D57" s="15" t="s">
        <v>88</v>
      </c>
      <c r="E57" s="15">
        <v>2015</v>
      </c>
      <c r="F57" s="15" t="s">
        <v>101</v>
      </c>
      <c r="G57" s="15">
        <v>4</v>
      </c>
      <c r="H57" s="51">
        <v>4577</v>
      </c>
      <c r="I57" s="50">
        <f t="shared" si="0"/>
        <v>0</v>
      </c>
      <c r="J57" s="50">
        <f t="shared" si="1"/>
        <v>4577</v>
      </c>
      <c r="K57" s="50">
        <f t="shared" si="2"/>
        <v>0</v>
      </c>
      <c r="L57" s="15"/>
      <c r="M57" s="15"/>
      <c r="N57" s="15"/>
      <c r="O57" s="15"/>
      <c r="P57" s="15"/>
      <c r="Q57" s="15"/>
      <c r="R57" s="15"/>
      <c r="S57" s="15"/>
    </row>
    <row r="58" spans="2:19" x14ac:dyDescent="0.3">
      <c r="B58" s="53">
        <v>2019</v>
      </c>
      <c r="C58" s="15" t="s">
        <v>442</v>
      </c>
      <c r="D58" s="15" t="s">
        <v>441</v>
      </c>
      <c r="E58" s="15">
        <v>2017</v>
      </c>
      <c r="F58" s="15" t="s">
        <v>101</v>
      </c>
      <c r="G58" s="15">
        <v>3</v>
      </c>
      <c r="H58" s="51">
        <v>200</v>
      </c>
      <c r="I58" s="50">
        <f t="shared" si="0"/>
        <v>200</v>
      </c>
      <c r="J58" s="50">
        <f t="shared" si="1"/>
        <v>0</v>
      </c>
      <c r="K58" s="50">
        <f t="shared" si="2"/>
        <v>0</v>
      </c>
      <c r="L58" s="15"/>
      <c r="M58" s="15"/>
      <c r="N58" s="15"/>
      <c r="O58" s="15"/>
      <c r="P58" s="15"/>
      <c r="Q58" s="15"/>
      <c r="R58" s="15"/>
      <c r="S58" s="15"/>
    </row>
    <row r="59" spans="2:19" x14ac:dyDescent="0.3">
      <c r="B59" s="53">
        <v>2019</v>
      </c>
      <c r="C59" s="15" t="s">
        <v>440</v>
      </c>
      <c r="D59" s="15" t="s">
        <v>438</v>
      </c>
      <c r="E59" s="15">
        <v>2018</v>
      </c>
      <c r="F59" s="15" t="s">
        <v>94</v>
      </c>
      <c r="G59" s="15">
        <v>0</v>
      </c>
      <c r="H59" s="51">
        <v>894</v>
      </c>
      <c r="I59" s="50">
        <f t="shared" si="0"/>
        <v>894</v>
      </c>
      <c r="J59" s="50">
        <f t="shared" si="1"/>
        <v>0</v>
      </c>
      <c r="K59" s="50">
        <f t="shared" si="2"/>
        <v>0</v>
      </c>
      <c r="L59" s="15"/>
      <c r="M59" s="15"/>
      <c r="N59" s="15"/>
      <c r="O59" s="15"/>
      <c r="P59" s="15"/>
      <c r="Q59" s="15"/>
      <c r="R59" s="15"/>
      <c r="S59" s="15"/>
    </row>
    <row r="60" spans="2:19" x14ac:dyDescent="0.3">
      <c r="B60" s="53">
        <v>2019</v>
      </c>
      <c r="C60" s="15" t="s">
        <v>439</v>
      </c>
      <c r="D60" s="15" t="s">
        <v>438</v>
      </c>
      <c r="E60" s="15">
        <v>2015</v>
      </c>
      <c r="F60" s="15" t="s">
        <v>82</v>
      </c>
      <c r="G60" s="15">
        <v>3</v>
      </c>
      <c r="H60" s="51">
        <v>0</v>
      </c>
      <c r="I60" s="50">
        <f t="shared" si="0"/>
        <v>0</v>
      </c>
      <c r="J60" s="50">
        <f t="shared" si="1"/>
        <v>0</v>
      </c>
      <c r="K60" s="50">
        <f t="shared" si="2"/>
        <v>0</v>
      </c>
      <c r="L60" s="15"/>
      <c r="M60" s="15"/>
      <c r="N60" s="15"/>
      <c r="O60" s="15"/>
      <c r="P60" s="15"/>
      <c r="Q60" s="15"/>
      <c r="R60" s="15"/>
      <c r="S60" s="15"/>
    </row>
    <row r="61" spans="2:19" x14ac:dyDescent="0.3">
      <c r="B61" s="53">
        <v>2019</v>
      </c>
      <c r="C61" s="15" t="s">
        <v>437</v>
      </c>
      <c r="D61" s="15" t="s">
        <v>436</v>
      </c>
      <c r="E61" s="15">
        <v>2017</v>
      </c>
      <c r="F61" s="15" t="s">
        <v>117</v>
      </c>
      <c r="G61" s="15">
        <v>0</v>
      </c>
      <c r="H61" s="51">
        <v>5</v>
      </c>
      <c r="I61" s="50">
        <f t="shared" si="0"/>
        <v>5</v>
      </c>
      <c r="J61" s="50">
        <f t="shared" si="1"/>
        <v>0</v>
      </c>
      <c r="K61" s="50">
        <f t="shared" si="2"/>
        <v>0</v>
      </c>
      <c r="L61" s="15"/>
      <c r="M61" s="15"/>
      <c r="N61" s="15"/>
      <c r="O61" s="15"/>
      <c r="P61" s="15"/>
      <c r="Q61" s="15"/>
      <c r="R61" s="15"/>
      <c r="S61" s="15"/>
    </row>
    <row r="62" spans="2:19" x14ac:dyDescent="0.3">
      <c r="B62" s="53">
        <v>2019</v>
      </c>
      <c r="C62" s="15" t="s">
        <v>435</v>
      </c>
      <c r="D62" s="15" t="s">
        <v>434</v>
      </c>
      <c r="E62" s="15">
        <v>2016</v>
      </c>
      <c r="F62" s="15" t="s">
        <v>117</v>
      </c>
      <c r="G62" s="15">
        <v>4</v>
      </c>
      <c r="H62" s="51">
        <v>2480</v>
      </c>
      <c r="I62" s="50">
        <f t="shared" si="0"/>
        <v>0</v>
      </c>
      <c r="J62" s="50">
        <f t="shared" si="1"/>
        <v>2480</v>
      </c>
      <c r="K62" s="50">
        <f t="shared" si="2"/>
        <v>0</v>
      </c>
      <c r="L62" s="15"/>
      <c r="M62" s="15"/>
      <c r="N62" s="15"/>
      <c r="O62" s="15"/>
      <c r="P62" s="15"/>
      <c r="Q62" s="15"/>
      <c r="R62" s="15"/>
      <c r="S62" s="15"/>
    </row>
    <row r="63" spans="2:19" x14ac:dyDescent="0.3">
      <c r="B63" s="53">
        <v>2019</v>
      </c>
      <c r="C63" s="15" t="s">
        <v>433</v>
      </c>
      <c r="D63" s="15" t="s">
        <v>88</v>
      </c>
      <c r="E63" s="15">
        <v>2017</v>
      </c>
      <c r="F63" s="15" t="s">
        <v>101</v>
      </c>
      <c r="G63" s="15">
        <v>3</v>
      </c>
      <c r="H63" s="51">
        <v>458</v>
      </c>
      <c r="I63" s="50">
        <f t="shared" si="0"/>
        <v>458</v>
      </c>
      <c r="J63" s="50">
        <f t="shared" si="1"/>
        <v>0</v>
      </c>
      <c r="K63" s="50">
        <f t="shared" si="2"/>
        <v>0</v>
      </c>
      <c r="L63" s="15"/>
      <c r="M63" s="15"/>
      <c r="N63" s="15"/>
      <c r="O63" s="15"/>
      <c r="P63" s="15"/>
      <c r="Q63" s="15"/>
      <c r="R63" s="15"/>
      <c r="S63" s="15"/>
    </row>
    <row r="64" spans="2:19" x14ac:dyDescent="0.3">
      <c r="B64" s="53">
        <v>2019</v>
      </c>
      <c r="C64" s="15" t="s">
        <v>432</v>
      </c>
      <c r="D64" s="15" t="s">
        <v>88</v>
      </c>
      <c r="E64" s="15">
        <v>2013</v>
      </c>
      <c r="F64" s="15" t="s">
        <v>117</v>
      </c>
      <c r="G64" s="15">
        <v>4</v>
      </c>
      <c r="H64" s="51">
        <v>2930</v>
      </c>
      <c r="I64" s="50">
        <f t="shared" si="0"/>
        <v>0</v>
      </c>
      <c r="J64" s="50">
        <f t="shared" si="1"/>
        <v>2930</v>
      </c>
      <c r="K64" s="50">
        <f t="shared" si="2"/>
        <v>0</v>
      </c>
      <c r="L64" s="15"/>
      <c r="M64" s="15"/>
      <c r="N64" s="15"/>
      <c r="O64" s="15"/>
      <c r="P64" s="15"/>
      <c r="Q64" s="15"/>
      <c r="R64" s="15"/>
      <c r="S64" s="15"/>
    </row>
    <row r="65" spans="2:19" x14ac:dyDescent="0.3">
      <c r="B65" s="53">
        <v>2019</v>
      </c>
      <c r="C65" s="15" t="s">
        <v>431</v>
      </c>
      <c r="D65" s="15" t="s">
        <v>430</v>
      </c>
      <c r="E65" s="15">
        <v>2016</v>
      </c>
      <c r="F65" s="15" t="s">
        <v>77</v>
      </c>
      <c r="G65" s="15">
        <v>5</v>
      </c>
      <c r="H65" s="51">
        <v>187</v>
      </c>
      <c r="I65" s="50">
        <f t="shared" si="0"/>
        <v>0</v>
      </c>
      <c r="J65" s="50">
        <f t="shared" si="1"/>
        <v>0</v>
      </c>
      <c r="K65" s="50">
        <f t="shared" si="2"/>
        <v>187</v>
      </c>
      <c r="L65" s="15"/>
      <c r="M65" s="15"/>
      <c r="N65" s="15"/>
      <c r="O65" s="15"/>
      <c r="P65" s="15"/>
      <c r="Q65" s="15"/>
      <c r="R65" s="15"/>
      <c r="S65" s="15"/>
    </row>
    <row r="66" spans="2:19" x14ac:dyDescent="0.3">
      <c r="B66" s="53">
        <v>2019</v>
      </c>
      <c r="C66" s="15" t="s">
        <v>429</v>
      </c>
      <c r="D66" s="15" t="s">
        <v>88</v>
      </c>
      <c r="E66" s="15">
        <v>2019</v>
      </c>
      <c r="F66" s="15" t="s">
        <v>77</v>
      </c>
      <c r="G66" s="15">
        <v>5</v>
      </c>
      <c r="H66" s="51">
        <v>0</v>
      </c>
      <c r="I66" s="50">
        <f t="shared" si="0"/>
        <v>0</v>
      </c>
      <c r="J66" s="50">
        <f t="shared" si="1"/>
        <v>0</v>
      </c>
      <c r="K66" s="50">
        <f t="shared" si="2"/>
        <v>0</v>
      </c>
      <c r="L66" s="15"/>
      <c r="M66" s="15"/>
      <c r="N66" s="15"/>
      <c r="O66" s="15"/>
      <c r="P66" s="15"/>
      <c r="Q66" s="15"/>
      <c r="R66" s="15"/>
      <c r="S66" s="15"/>
    </row>
    <row r="67" spans="2:19" x14ac:dyDescent="0.3">
      <c r="B67" s="53">
        <v>2019</v>
      </c>
      <c r="C67" s="15" t="s">
        <v>428</v>
      </c>
      <c r="D67" s="15" t="s">
        <v>88</v>
      </c>
      <c r="E67" s="15">
        <v>2017</v>
      </c>
      <c r="F67" s="15" t="s">
        <v>94</v>
      </c>
      <c r="G67" s="15">
        <v>5</v>
      </c>
      <c r="H67" s="51">
        <v>5684</v>
      </c>
      <c r="I67" s="50">
        <f t="shared" si="0"/>
        <v>0</v>
      </c>
      <c r="J67" s="50">
        <f t="shared" si="1"/>
        <v>0</v>
      </c>
      <c r="K67" s="50">
        <f t="shared" si="2"/>
        <v>5684</v>
      </c>
      <c r="L67" s="15"/>
      <c r="M67" s="15"/>
      <c r="N67" s="15"/>
      <c r="O67" s="15"/>
      <c r="P67" s="15"/>
      <c r="Q67" s="15"/>
      <c r="R67" s="15"/>
      <c r="S67" s="15"/>
    </row>
    <row r="68" spans="2:19" x14ac:dyDescent="0.3">
      <c r="B68" s="53">
        <v>2019</v>
      </c>
      <c r="C68" s="15" t="s">
        <v>427</v>
      </c>
      <c r="D68" s="15" t="s">
        <v>88</v>
      </c>
      <c r="E68" s="15">
        <v>2019</v>
      </c>
      <c r="F68" s="15" t="s">
        <v>117</v>
      </c>
      <c r="G68" s="15">
        <v>5</v>
      </c>
      <c r="H68" s="51">
        <v>6640</v>
      </c>
      <c r="I68" s="50">
        <f t="shared" ref="I68:I131" si="3">IF(G68&lt;4,H68,0)</f>
        <v>0</v>
      </c>
      <c r="J68" s="50">
        <f t="shared" ref="J68:J131" si="4">IF(G68=4,H68,0)</f>
        <v>0</v>
      </c>
      <c r="K68" s="50">
        <f t="shared" ref="K68:K131" si="5">IF(G68=5,H68,0)</f>
        <v>6640</v>
      </c>
      <c r="L68" s="15"/>
      <c r="M68" s="15"/>
      <c r="N68" s="15"/>
      <c r="O68" s="15"/>
      <c r="P68" s="15"/>
      <c r="Q68" s="15"/>
      <c r="R68" s="15"/>
      <c r="S68" s="15"/>
    </row>
    <row r="69" spans="2:19" x14ac:dyDescent="0.3">
      <c r="B69" s="53">
        <v>2019</v>
      </c>
      <c r="C69" s="15" t="s">
        <v>426</v>
      </c>
      <c r="D69" s="15" t="s">
        <v>425</v>
      </c>
      <c r="E69" s="15">
        <v>2015</v>
      </c>
      <c r="F69" s="15" t="s">
        <v>99</v>
      </c>
      <c r="G69" s="15">
        <v>5</v>
      </c>
      <c r="H69" s="51">
        <v>252</v>
      </c>
      <c r="I69" s="50">
        <f t="shared" si="3"/>
        <v>0</v>
      </c>
      <c r="J69" s="50">
        <f t="shared" si="4"/>
        <v>0</v>
      </c>
      <c r="K69" s="50">
        <f t="shared" si="5"/>
        <v>252</v>
      </c>
      <c r="L69" s="15"/>
      <c r="M69" s="15"/>
      <c r="N69" s="15"/>
      <c r="O69" s="15"/>
      <c r="P69" s="15"/>
      <c r="Q69" s="15"/>
      <c r="R69" s="15"/>
      <c r="S69" s="15"/>
    </row>
    <row r="70" spans="2:19" x14ac:dyDescent="0.3">
      <c r="B70" s="53">
        <v>2019</v>
      </c>
      <c r="C70" s="15" t="s">
        <v>424</v>
      </c>
      <c r="D70" s="15" t="s">
        <v>88</v>
      </c>
      <c r="E70" s="15">
        <v>2017</v>
      </c>
      <c r="F70" s="15" t="s">
        <v>101</v>
      </c>
      <c r="G70" s="15">
        <v>3</v>
      </c>
      <c r="H70" s="51">
        <v>187</v>
      </c>
      <c r="I70" s="50">
        <f t="shared" si="3"/>
        <v>187</v>
      </c>
      <c r="J70" s="50">
        <f t="shared" si="4"/>
        <v>0</v>
      </c>
      <c r="K70" s="50">
        <f t="shared" si="5"/>
        <v>0</v>
      </c>
      <c r="L70" s="15"/>
      <c r="M70" s="15"/>
      <c r="N70" s="15"/>
      <c r="O70" s="15"/>
      <c r="P70" s="15"/>
      <c r="Q70" s="15"/>
      <c r="R70" s="15"/>
      <c r="S70" s="15"/>
    </row>
    <row r="71" spans="2:19" x14ac:dyDescent="0.3">
      <c r="B71" s="53">
        <v>2019</v>
      </c>
      <c r="C71" s="15" t="s">
        <v>423</v>
      </c>
      <c r="D71" s="15" t="s">
        <v>422</v>
      </c>
      <c r="E71" s="15">
        <v>2017</v>
      </c>
      <c r="F71" s="15" t="s">
        <v>94</v>
      </c>
      <c r="G71" s="15">
        <v>3</v>
      </c>
      <c r="H71" s="51">
        <v>1054</v>
      </c>
      <c r="I71" s="50">
        <f t="shared" si="3"/>
        <v>1054</v>
      </c>
      <c r="J71" s="50">
        <f t="shared" si="4"/>
        <v>0</v>
      </c>
      <c r="K71" s="50">
        <f t="shared" si="5"/>
        <v>0</v>
      </c>
      <c r="L71" s="15"/>
      <c r="M71" s="15"/>
      <c r="N71" s="15"/>
      <c r="O71" s="15"/>
      <c r="P71" s="15"/>
      <c r="Q71" s="15"/>
      <c r="R71" s="15"/>
      <c r="S71" s="15"/>
    </row>
    <row r="72" spans="2:19" x14ac:dyDescent="0.3">
      <c r="B72" s="53">
        <v>2019</v>
      </c>
      <c r="C72" s="15" t="s">
        <v>421</v>
      </c>
      <c r="D72" s="15" t="s">
        <v>420</v>
      </c>
      <c r="E72" s="15">
        <v>2019</v>
      </c>
      <c r="F72" s="15" t="s">
        <v>82</v>
      </c>
      <c r="G72" s="15">
        <v>5</v>
      </c>
      <c r="H72" s="51">
        <v>0</v>
      </c>
      <c r="I72" s="50">
        <f t="shared" si="3"/>
        <v>0</v>
      </c>
      <c r="J72" s="50">
        <f t="shared" si="4"/>
        <v>0</v>
      </c>
      <c r="K72" s="50">
        <f t="shared" si="5"/>
        <v>0</v>
      </c>
      <c r="L72" s="15"/>
      <c r="M72" s="15"/>
      <c r="N72" s="15"/>
      <c r="O72" s="15"/>
      <c r="P72" s="15"/>
      <c r="Q72" s="15"/>
      <c r="R72" s="15"/>
      <c r="S72" s="15"/>
    </row>
    <row r="73" spans="2:19" x14ac:dyDescent="0.3">
      <c r="B73" s="53">
        <v>2019</v>
      </c>
      <c r="C73" s="15" t="s">
        <v>419</v>
      </c>
      <c r="D73" s="15" t="s">
        <v>88</v>
      </c>
      <c r="E73" s="15">
        <v>2014</v>
      </c>
      <c r="F73" s="15" t="s">
        <v>90</v>
      </c>
      <c r="G73" s="15">
        <v>5</v>
      </c>
      <c r="H73" s="51">
        <v>0</v>
      </c>
      <c r="I73" s="50">
        <f t="shared" si="3"/>
        <v>0</v>
      </c>
      <c r="J73" s="50">
        <f t="shared" si="4"/>
        <v>0</v>
      </c>
      <c r="K73" s="50">
        <f t="shared" si="5"/>
        <v>0</v>
      </c>
      <c r="L73" s="15"/>
      <c r="M73" s="15"/>
      <c r="N73" s="15"/>
      <c r="O73" s="15"/>
      <c r="P73" s="15"/>
      <c r="Q73" s="15"/>
      <c r="R73" s="15"/>
      <c r="S73" s="15"/>
    </row>
    <row r="74" spans="2:19" x14ac:dyDescent="0.3">
      <c r="B74" s="53">
        <v>2019</v>
      </c>
      <c r="C74" s="15" t="s">
        <v>419</v>
      </c>
      <c r="D74" s="15" t="s">
        <v>418</v>
      </c>
      <c r="E74" s="15">
        <v>2019</v>
      </c>
      <c r="F74" s="15" t="s">
        <v>90</v>
      </c>
      <c r="G74" s="15">
        <v>5</v>
      </c>
      <c r="H74" s="51">
        <v>872</v>
      </c>
      <c r="I74" s="50">
        <f t="shared" si="3"/>
        <v>0</v>
      </c>
      <c r="J74" s="50">
        <f t="shared" si="4"/>
        <v>0</v>
      </c>
      <c r="K74" s="50">
        <f t="shared" si="5"/>
        <v>872</v>
      </c>
      <c r="L74" s="15"/>
      <c r="M74" s="15"/>
      <c r="N74" s="15"/>
      <c r="O74" s="15"/>
      <c r="P74" s="15"/>
      <c r="Q74" s="15"/>
      <c r="R74" s="15"/>
      <c r="S74" s="15"/>
    </row>
    <row r="75" spans="2:19" x14ac:dyDescent="0.3">
      <c r="B75" s="53">
        <v>2019</v>
      </c>
      <c r="C75" s="15" t="s">
        <v>417</v>
      </c>
      <c r="D75" s="15" t="s">
        <v>88</v>
      </c>
      <c r="E75" s="15">
        <v>2017</v>
      </c>
      <c r="F75" s="15" t="s">
        <v>307</v>
      </c>
      <c r="G75" s="15">
        <v>3</v>
      </c>
      <c r="H75" s="51">
        <v>385</v>
      </c>
      <c r="I75" s="50">
        <f t="shared" si="3"/>
        <v>385</v>
      </c>
      <c r="J75" s="50">
        <f t="shared" si="4"/>
        <v>0</v>
      </c>
      <c r="K75" s="50">
        <f t="shared" si="5"/>
        <v>0</v>
      </c>
      <c r="L75" s="15"/>
      <c r="M75" s="15"/>
      <c r="N75" s="15"/>
      <c r="O75" s="15"/>
      <c r="P75" s="15"/>
      <c r="Q75" s="15"/>
      <c r="R75" s="15"/>
      <c r="S75" s="15"/>
    </row>
    <row r="76" spans="2:19" x14ac:dyDescent="0.3">
      <c r="B76" s="53">
        <v>2019</v>
      </c>
      <c r="C76" s="15" t="s">
        <v>416</v>
      </c>
      <c r="D76" s="15" t="s">
        <v>88</v>
      </c>
      <c r="E76" s="15">
        <v>2019</v>
      </c>
      <c r="F76" s="15" t="s">
        <v>94</v>
      </c>
      <c r="G76" s="15">
        <v>5</v>
      </c>
      <c r="H76" s="51">
        <v>4</v>
      </c>
      <c r="I76" s="50">
        <f t="shared" si="3"/>
        <v>0</v>
      </c>
      <c r="J76" s="50">
        <f t="shared" si="4"/>
        <v>0</v>
      </c>
      <c r="K76" s="50">
        <f t="shared" si="5"/>
        <v>4</v>
      </c>
      <c r="L76" s="15"/>
      <c r="M76" s="15"/>
      <c r="N76" s="15"/>
      <c r="O76" s="15"/>
      <c r="P76" s="15"/>
      <c r="Q76" s="15"/>
      <c r="R76" s="15"/>
      <c r="S76" s="15"/>
    </row>
    <row r="77" spans="2:19" x14ac:dyDescent="0.3">
      <c r="B77" s="53">
        <v>2019</v>
      </c>
      <c r="C77" s="15" t="s">
        <v>415</v>
      </c>
      <c r="D77" s="15" t="s">
        <v>88</v>
      </c>
      <c r="E77" s="15">
        <v>2015</v>
      </c>
      <c r="F77" s="15" t="s">
        <v>99</v>
      </c>
      <c r="G77" s="15">
        <v>5</v>
      </c>
      <c r="H77" s="51">
        <v>577</v>
      </c>
      <c r="I77" s="50">
        <f t="shared" si="3"/>
        <v>0</v>
      </c>
      <c r="J77" s="50">
        <f t="shared" si="4"/>
        <v>0</v>
      </c>
      <c r="K77" s="50">
        <f t="shared" si="5"/>
        <v>577</v>
      </c>
      <c r="L77" s="15"/>
      <c r="M77" s="15"/>
      <c r="N77" s="15"/>
      <c r="O77" s="15"/>
      <c r="P77" s="15"/>
      <c r="Q77" s="15"/>
      <c r="R77" s="15"/>
      <c r="S77" s="15"/>
    </row>
    <row r="78" spans="2:19" x14ac:dyDescent="0.3">
      <c r="B78" s="53">
        <v>2019</v>
      </c>
      <c r="C78" s="15" t="s">
        <v>414</v>
      </c>
      <c r="D78" s="15" t="s">
        <v>413</v>
      </c>
      <c r="E78" s="15">
        <v>2018</v>
      </c>
      <c r="F78" s="15" t="s">
        <v>101</v>
      </c>
      <c r="G78" s="15">
        <v>4</v>
      </c>
      <c r="H78" s="51">
        <v>662</v>
      </c>
      <c r="I78" s="50">
        <f t="shared" si="3"/>
        <v>0</v>
      </c>
      <c r="J78" s="50">
        <f t="shared" si="4"/>
        <v>662</v>
      </c>
      <c r="K78" s="50">
        <f t="shared" si="5"/>
        <v>0</v>
      </c>
      <c r="L78" s="15"/>
      <c r="M78" s="15"/>
      <c r="N78" s="15"/>
      <c r="O78" s="15"/>
      <c r="P78" s="15"/>
      <c r="Q78" s="15"/>
      <c r="R78" s="15"/>
      <c r="S78" s="15"/>
    </row>
    <row r="79" spans="2:19" x14ac:dyDescent="0.3">
      <c r="B79" s="53">
        <v>2019</v>
      </c>
      <c r="C79" s="15" t="s">
        <v>412</v>
      </c>
      <c r="D79" s="15" t="s">
        <v>411</v>
      </c>
      <c r="E79" s="15">
        <v>2014</v>
      </c>
      <c r="F79" s="15" t="s">
        <v>94</v>
      </c>
      <c r="G79" s="15">
        <v>4</v>
      </c>
      <c r="H79" s="51">
        <v>616</v>
      </c>
      <c r="I79" s="50">
        <f t="shared" si="3"/>
        <v>0</v>
      </c>
      <c r="J79" s="50">
        <f t="shared" si="4"/>
        <v>616</v>
      </c>
      <c r="K79" s="50">
        <f t="shared" si="5"/>
        <v>0</v>
      </c>
      <c r="L79" s="15"/>
      <c r="M79" s="15"/>
      <c r="N79" s="15"/>
      <c r="O79" s="15"/>
      <c r="P79" s="15"/>
      <c r="Q79" s="15"/>
      <c r="R79" s="15"/>
      <c r="S79" s="15"/>
    </row>
    <row r="80" spans="2:19" x14ac:dyDescent="0.3">
      <c r="B80" s="53">
        <v>2019</v>
      </c>
      <c r="C80" s="15" t="s">
        <v>410</v>
      </c>
      <c r="D80" s="15" t="s">
        <v>409</v>
      </c>
      <c r="E80" s="15">
        <v>2021</v>
      </c>
      <c r="F80" s="15" t="s">
        <v>85</v>
      </c>
      <c r="G80" s="15">
        <v>5</v>
      </c>
      <c r="H80" s="51">
        <v>0</v>
      </c>
      <c r="I80" s="50">
        <f t="shared" si="3"/>
        <v>0</v>
      </c>
      <c r="J80" s="50">
        <f t="shared" si="4"/>
        <v>0</v>
      </c>
      <c r="K80" s="50">
        <f t="shared" si="5"/>
        <v>0</v>
      </c>
      <c r="L80" s="15"/>
      <c r="M80" s="15"/>
      <c r="N80" s="15"/>
      <c r="O80" s="15"/>
      <c r="P80" s="15"/>
      <c r="Q80" s="15"/>
      <c r="R80" s="15"/>
      <c r="S80" s="15"/>
    </row>
    <row r="81" spans="2:19" x14ac:dyDescent="0.3">
      <c r="B81" s="53">
        <v>2019</v>
      </c>
      <c r="C81" s="15" t="s">
        <v>408</v>
      </c>
      <c r="D81" s="15" t="s">
        <v>407</v>
      </c>
      <c r="E81" s="15">
        <v>2021</v>
      </c>
      <c r="F81" s="15" t="s">
        <v>77</v>
      </c>
      <c r="G81" s="15">
        <v>5</v>
      </c>
      <c r="H81" s="51">
        <v>0</v>
      </c>
      <c r="I81" s="50">
        <f t="shared" si="3"/>
        <v>0</v>
      </c>
      <c r="J81" s="50">
        <f t="shared" si="4"/>
        <v>0</v>
      </c>
      <c r="K81" s="50">
        <f t="shared" si="5"/>
        <v>0</v>
      </c>
      <c r="L81" s="15"/>
      <c r="M81" s="15"/>
      <c r="N81" s="15"/>
      <c r="O81" s="15"/>
      <c r="P81" s="15"/>
      <c r="Q81" s="15"/>
      <c r="R81" s="15"/>
      <c r="S81" s="15"/>
    </row>
    <row r="82" spans="2:19" x14ac:dyDescent="0.3">
      <c r="B82" s="53">
        <v>2019</v>
      </c>
      <c r="C82" s="15" t="s">
        <v>406</v>
      </c>
      <c r="D82" s="15" t="s">
        <v>88</v>
      </c>
      <c r="E82" s="15">
        <v>2017</v>
      </c>
      <c r="F82" s="15" t="s">
        <v>117</v>
      </c>
      <c r="G82" s="15">
        <v>5</v>
      </c>
      <c r="H82" s="51">
        <v>895</v>
      </c>
      <c r="I82" s="50">
        <f t="shared" si="3"/>
        <v>0</v>
      </c>
      <c r="J82" s="50">
        <f t="shared" si="4"/>
        <v>0</v>
      </c>
      <c r="K82" s="50">
        <f t="shared" si="5"/>
        <v>895</v>
      </c>
      <c r="L82" s="15"/>
      <c r="M82" s="15"/>
      <c r="N82" s="15"/>
      <c r="O82" s="15"/>
      <c r="P82" s="15"/>
      <c r="Q82" s="15"/>
      <c r="R82" s="15"/>
      <c r="S82" s="15"/>
    </row>
    <row r="83" spans="2:19" x14ac:dyDescent="0.3">
      <c r="B83" s="53">
        <v>2019</v>
      </c>
      <c r="C83" s="15" t="s">
        <v>405</v>
      </c>
      <c r="D83" s="15" t="s">
        <v>88</v>
      </c>
      <c r="E83" s="15">
        <v>2019</v>
      </c>
      <c r="F83" s="15" t="s">
        <v>77</v>
      </c>
      <c r="G83" s="15">
        <v>5</v>
      </c>
      <c r="H83" s="51">
        <v>769</v>
      </c>
      <c r="I83" s="50">
        <f t="shared" si="3"/>
        <v>0</v>
      </c>
      <c r="J83" s="50">
        <f t="shared" si="4"/>
        <v>0</v>
      </c>
      <c r="K83" s="50">
        <f t="shared" si="5"/>
        <v>769</v>
      </c>
      <c r="L83" s="15"/>
      <c r="M83" s="15"/>
      <c r="N83" s="15"/>
      <c r="O83" s="15"/>
      <c r="P83" s="15"/>
      <c r="Q83" s="15"/>
      <c r="R83" s="15"/>
      <c r="S83" s="15"/>
    </row>
    <row r="84" spans="2:19" x14ac:dyDescent="0.3">
      <c r="B84" s="53">
        <v>2019</v>
      </c>
      <c r="C84" s="15" t="s">
        <v>404</v>
      </c>
      <c r="D84" s="15" t="s">
        <v>88</v>
      </c>
      <c r="E84" s="15">
        <v>2020</v>
      </c>
      <c r="F84" s="15" t="s">
        <v>117</v>
      </c>
      <c r="G84" s="15">
        <v>4</v>
      </c>
      <c r="H84" s="51">
        <v>0</v>
      </c>
      <c r="I84" s="50">
        <f t="shared" si="3"/>
        <v>0</v>
      </c>
      <c r="J84" s="50">
        <f t="shared" si="4"/>
        <v>0</v>
      </c>
      <c r="K84" s="50">
        <f t="shared" si="5"/>
        <v>0</v>
      </c>
      <c r="L84" s="15"/>
      <c r="M84" s="15"/>
      <c r="N84" s="15"/>
      <c r="O84" s="15"/>
      <c r="P84" s="15"/>
      <c r="Q84" s="15"/>
      <c r="R84" s="15"/>
      <c r="S84" s="15"/>
    </row>
    <row r="85" spans="2:19" x14ac:dyDescent="0.3">
      <c r="B85" s="53">
        <v>2019</v>
      </c>
      <c r="C85" s="15" t="s">
        <v>403</v>
      </c>
      <c r="D85" s="15" t="s">
        <v>402</v>
      </c>
      <c r="E85" s="15">
        <v>2015</v>
      </c>
      <c r="F85" s="15" t="s">
        <v>117</v>
      </c>
      <c r="G85" s="15">
        <v>5</v>
      </c>
      <c r="H85" s="51">
        <v>717</v>
      </c>
      <c r="I85" s="50">
        <f t="shared" si="3"/>
        <v>0</v>
      </c>
      <c r="J85" s="50">
        <f t="shared" si="4"/>
        <v>0</v>
      </c>
      <c r="K85" s="50">
        <f t="shared" si="5"/>
        <v>717</v>
      </c>
      <c r="L85" s="15"/>
      <c r="M85" s="15"/>
      <c r="N85" s="15"/>
      <c r="O85" s="15"/>
      <c r="P85" s="15"/>
      <c r="Q85" s="15"/>
      <c r="R85" s="15"/>
      <c r="S85" s="15"/>
    </row>
    <row r="86" spans="2:19" x14ac:dyDescent="0.3">
      <c r="B86" s="53">
        <v>2019</v>
      </c>
      <c r="C86" s="15" t="s">
        <v>400</v>
      </c>
      <c r="D86" s="15" t="s">
        <v>401</v>
      </c>
      <c r="E86" s="15">
        <v>2015</v>
      </c>
      <c r="F86" s="15" t="s">
        <v>94</v>
      </c>
      <c r="G86" s="15">
        <v>5</v>
      </c>
      <c r="H86" s="51">
        <v>698</v>
      </c>
      <c r="I86" s="50">
        <f t="shared" si="3"/>
        <v>0</v>
      </c>
      <c r="J86" s="50">
        <f t="shared" si="4"/>
        <v>0</v>
      </c>
      <c r="K86" s="50">
        <f t="shared" si="5"/>
        <v>698</v>
      </c>
      <c r="L86" s="15"/>
      <c r="M86" s="15"/>
      <c r="N86" s="15"/>
      <c r="O86" s="15"/>
      <c r="P86" s="15"/>
      <c r="Q86" s="15"/>
      <c r="R86" s="15"/>
      <c r="S86" s="15"/>
    </row>
    <row r="87" spans="2:19" x14ac:dyDescent="0.3">
      <c r="B87" s="53">
        <v>2019</v>
      </c>
      <c r="C87" s="15" t="s">
        <v>400</v>
      </c>
      <c r="D87" s="15" t="s">
        <v>399</v>
      </c>
      <c r="E87" s="15">
        <v>2020</v>
      </c>
      <c r="F87" s="15" t="s">
        <v>117</v>
      </c>
      <c r="G87" s="15">
        <v>5</v>
      </c>
      <c r="H87" s="51">
        <v>108</v>
      </c>
      <c r="I87" s="50">
        <f t="shared" si="3"/>
        <v>0</v>
      </c>
      <c r="J87" s="50">
        <f t="shared" si="4"/>
        <v>0</v>
      </c>
      <c r="K87" s="50">
        <f t="shared" si="5"/>
        <v>108</v>
      </c>
      <c r="L87" s="15"/>
      <c r="M87" s="15"/>
      <c r="N87" s="15"/>
      <c r="O87" s="15"/>
      <c r="P87" s="15"/>
      <c r="Q87" s="15"/>
      <c r="R87" s="15"/>
      <c r="S87" s="15"/>
    </row>
    <row r="88" spans="2:19" x14ac:dyDescent="0.3">
      <c r="B88" s="53">
        <v>2019</v>
      </c>
      <c r="C88" s="15" t="s">
        <v>398</v>
      </c>
      <c r="D88" s="15" t="s">
        <v>88</v>
      </c>
      <c r="E88" s="15">
        <v>2014</v>
      </c>
      <c r="F88" s="15" t="s">
        <v>94</v>
      </c>
      <c r="G88" s="15">
        <v>4</v>
      </c>
      <c r="H88" s="51">
        <v>1636</v>
      </c>
      <c r="I88" s="50">
        <f t="shared" si="3"/>
        <v>0</v>
      </c>
      <c r="J88" s="50">
        <f t="shared" si="4"/>
        <v>1636</v>
      </c>
      <c r="K88" s="50">
        <f t="shared" si="5"/>
        <v>0</v>
      </c>
      <c r="L88" s="15"/>
      <c r="M88" s="15"/>
      <c r="N88" s="15"/>
      <c r="O88" s="15"/>
      <c r="P88" s="15"/>
      <c r="Q88" s="15"/>
      <c r="R88" s="15"/>
      <c r="S88" s="15"/>
    </row>
    <row r="89" spans="2:19" x14ac:dyDescent="0.3">
      <c r="B89" s="53">
        <v>2019</v>
      </c>
      <c r="C89" s="15" t="s">
        <v>398</v>
      </c>
      <c r="D89" s="15" t="s">
        <v>397</v>
      </c>
      <c r="E89" s="15">
        <v>2020</v>
      </c>
      <c r="F89" s="15" t="s">
        <v>94</v>
      </c>
      <c r="G89" s="15">
        <v>3</v>
      </c>
      <c r="H89" s="51">
        <v>0</v>
      </c>
      <c r="I89" s="50">
        <f t="shared" si="3"/>
        <v>0</v>
      </c>
      <c r="J89" s="50">
        <f t="shared" si="4"/>
        <v>0</v>
      </c>
      <c r="K89" s="50">
        <f t="shared" si="5"/>
        <v>0</v>
      </c>
      <c r="L89" s="15"/>
      <c r="M89" s="15"/>
      <c r="N89" s="15"/>
      <c r="O89" s="15"/>
      <c r="P89" s="15"/>
      <c r="Q89" s="15"/>
      <c r="R89" s="15"/>
      <c r="S89" s="15"/>
    </row>
    <row r="90" spans="2:19" x14ac:dyDescent="0.3">
      <c r="B90" s="53">
        <v>2019</v>
      </c>
      <c r="C90" s="15" t="s">
        <v>396</v>
      </c>
      <c r="D90" s="15" t="s">
        <v>395</v>
      </c>
      <c r="E90" s="15">
        <v>2015</v>
      </c>
      <c r="F90" s="15" t="s">
        <v>94</v>
      </c>
      <c r="G90" s="15">
        <v>4</v>
      </c>
      <c r="H90" s="51">
        <v>2276</v>
      </c>
      <c r="I90" s="50">
        <f t="shared" si="3"/>
        <v>0</v>
      </c>
      <c r="J90" s="50">
        <f t="shared" si="4"/>
        <v>2276</v>
      </c>
      <c r="K90" s="50">
        <f t="shared" si="5"/>
        <v>0</v>
      </c>
      <c r="L90" s="15"/>
      <c r="M90" s="15"/>
      <c r="N90" s="15"/>
      <c r="O90" s="15"/>
      <c r="P90" s="15"/>
      <c r="Q90" s="15"/>
      <c r="R90" s="15"/>
      <c r="S90" s="15"/>
    </row>
    <row r="91" spans="2:19" x14ac:dyDescent="0.3">
      <c r="B91" s="53">
        <v>2019</v>
      </c>
      <c r="C91" s="15" t="s">
        <v>394</v>
      </c>
      <c r="D91" s="15" t="s">
        <v>88</v>
      </c>
      <c r="E91" s="15">
        <v>2017</v>
      </c>
      <c r="F91" s="15" t="s">
        <v>117</v>
      </c>
      <c r="G91" s="15">
        <v>5</v>
      </c>
      <c r="H91" s="51">
        <v>1740</v>
      </c>
      <c r="I91" s="50">
        <f t="shared" si="3"/>
        <v>0</v>
      </c>
      <c r="J91" s="50">
        <f t="shared" si="4"/>
        <v>0</v>
      </c>
      <c r="K91" s="50">
        <f t="shared" si="5"/>
        <v>1740</v>
      </c>
      <c r="L91" s="15"/>
      <c r="M91" s="15"/>
      <c r="N91" s="15"/>
      <c r="O91" s="15"/>
      <c r="P91" s="15"/>
      <c r="Q91" s="15"/>
      <c r="R91" s="15"/>
      <c r="S91" s="15"/>
    </row>
    <row r="92" spans="2:19" x14ac:dyDescent="0.3">
      <c r="B92" s="53">
        <v>2019</v>
      </c>
      <c r="C92" s="15" t="s">
        <v>393</v>
      </c>
      <c r="D92" s="15" t="s">
        <v>88</v>
      </c>
      <c r="E92" s="15">
        <v>2016</v>
      </c>
      <c r="F92" s="15" t="s">
        <v>117</v>
      </c>
      <c r="G92" s="15">
        <v>5</v>
      </c>
      <c r="H92" s="51">
        <v>579</v>
      </c>
      <c r="I92" s="50">
        <f t="shared" si="3"/>
        <v>0</v>
      </c>
      <c r="J92" s="50">
        <f t="shared" si="4"/>
        <v>0</v>
      </c>
      <c r="K92" s="50">
        <f t="shared" si="5"/>
        <v>579</v>
      </c>
      <c r="L92" s="15"/>
      <c r="M92" s="15"/>
      <c r="N92" s="15"/>
      <c r="O92" s="15"/>
      <c r="P92" s="15"/>
      <c r="Q92" s="15"/>
      <c r="R92" s="15"/>
      <c r="S92" s="15"/>
    </row>
    <row r="93" spans="2:19" x14ac:dyDescent="0.3">
      <c r="B93" s="53">
        <v>2019</v>
      </c>
      <c r="C93" s="15" t="s">
        <v>392</v>
      </c>
      <c r="D93" s="15" t="s">
        <v>391</v>
      </c>
      <c r="E93" s="15">
        <v>2017</v>
      </c>
      <c r="F93" s="15" t="s">
        <v>82</v>
      </c>
      <c r="G93" s="15">
        <v>5</v>
      </c>
      <c r="H93" s="51">
        <v>3920</v>
      </c>
      <c r="I93" s="50">
        <f t="shared" si="3"/>
        <v>0</v>
      </c>
      <c r="J93" s="50">
        <f t="shared" si="4"/>
        <v>0</v>
      </c>
      <c r="K93" s="50">
        <f t="shared" si="5"/>
        <v>3920</v>
      </c>
      <c r="L93" s="15"/>
      <c r="M93" s="15"/>
      <c r="N93" s="15"/>
      <c r="O93" s="15"/>
      <c r="P93" s="15"/>
      <c r="Q93" s="15"/>
      <c r="R93" s="15"/>
      <c r="S93" s="15"/>
    </row>
    <row r="94" spans="2:19" x14ac:dyDescent="0.3">
      <c r="B94" s="53">
        <v>2019</v>
      </c>
      <c r="C94" s="15" t="s">
        <v>390</v>
      </c>
      <c r="D94" s="15" t="s">
        <v>389</v>
      </c>
      <c r="E94" s="15">
        <v>2018</v>
      </c>
      <c r="F94" s="15" t="s">
        <v>77</v>
      </c>
      <c r="G94" s="15">
        <v>5</v>
      </c>
      <c r="H94" s="51">
        <v>7</v>
      </c>
      <c r="I94" s="50">
        <f t="shared" si="3"/>
        <v>0</v>
      </c>
      <c r="J94" s="50">
        <f t="shared" si="4"/>
        <v>0</v>
      </c>
      <c r="K94" s="50">
        <f t="shared" si="5"/>
        <v>7</v>
      </c>
      <c r="L94" s="15"/>
      <c r="M94" s="15"/>
      <c r="N94" s="15"/>
      <c r="O94" s="15"/>
      <c r="P94" s="15"/>
      <c r="Q94" s="15"/>
      <c r="R94" s="15"/>
      <c r="S94" s="15"/>
    </row>
    <row r="95" spans="2:19" x14ac:dyDescent="0.3">
      <c r="B95" s="53">
        <v>2019</v>
      </c>
      <c r="C95" s="15" t="s">
        <v>388</v>
      </c>
      <c r="D95" s="15" t="s">
        <v>387</v>
      </c>
      <c r="E95" s="15">
        <v>2018</v>
      </c>
      <c r="F95" s="15" t="s">
        <v>77</v>
      </c>
      <c r="G95" s="15">
        <v>5</v>
      </c>
      <c r="H95" s="51">
        <v>241</v>
      </c>
      <c r="I95" s="50">
        <f t="shared" si="3"/>
        <v>0</v>
      </c>
      <c r="J95" s="50">
        <f t="shared" si="4"/>
        <v>0</v>
      </c>
      <c r="K95" s="50">
        <f t="shared" si="5"/>
        <v>241</v>
      </c>
      <c r="L95" s="15"/>
      <c r="M95" s="15"/>
      <c r="N95" s="15"/>
      <c r="O95" s="15"/>
      <c r="P95" s="15"/>
      <c r="Q95" s="15"/>
      <c r="R95" s="15"/>
      <c r="S95" s="15"/>
    </row>
    <row r="96" spans="2:19" x14ac:dyDescent="0.3">
      <c r="B96" s="53">
        <v>2019</v>
      </c>
      <c r="C96" s="15" t="s">
        <v>386</v>
      </c>
      <c r="D96" s="15" t="s">
        <v>385</v>
      </c>
      <c r="E96" s="15">
        <v>2015</v>
      </c>
      <c r="F96" s="15" t="s">
        <v>82</v>
      </c>
      <c r="G96" s="15">
        <v>5</v>
      </c>
      <c r="H96" s="51">
        <v>10796</v>
      </c>
      <c r="I96" s="50">
        <f t="shared" si="3"/>
        <v>0</v>
      </c>
      <c r="J96" s="50">
        <f t="shared" si="4"/>
        <v>0</v>
      </c>
      <c r="K96" s="50">
        <f t="shared" si="5"/>
        <v>10796</v>
      </c>
      <c r="L96" s="15"/>
      <c r="M96" s="15"/>
      <c r="N96" s="15"/>
      <c r="O96" s="15"/>
      <c r="P96" s="15"/>
      <c r="Q96" s="15"/>
      <c r="R96" s="15"/>
      <c r="S96" s="15"/>
    </row>
    <row r="97" spans="2:19" x14ac:dyDescent="0.3">
      <c r="B97" s="53">
        <v>2019</v>
      </c>
      <c r="C97" s="15" t="s">
        <v>384</v>
      </c>
      <c r="D97" s="15" t="s">
        <v>383</v>
      </c>
      <c r="E97" s="15">
        <v>2015</v>
      </c>
      <c r="F97" s="15" t="s">
        <v>117</v>
      </c>
      <c r="G97" s="15">
        <v>5</v>
      </c>
      <c r="H97" s="51">
        <v>14</v>
      </c>
      <c r="I97" s="50">
        <f t="shared" si="3"/>
        <v>0</v>
      </c>
      <c r="J97" s="50">
        <f t="shared" si="4"/>
        <v>0</v>
      </c>
      <c r="K97" s="50">
        <f t="shared" si="5"/>
        <v>14</v>
      </c>
      <c r="L97" s="15"/>
      <c r="M97" s="15"/>
      <c r="N97" s="15"/>
      <c r="O97" s="15"/>
      <c r="P97" s="15"/>
      <c r="Q97" s="15"/>
      <c r="R97" s="15"/>
      <c r="S97" s="15"/>
    </row>
    <row r="98" spans="2:19" x14ac:dyDescent="0.3">
      <c r="B98" s="53">
        <v>2019</v>
      </c>
      <c r="C98" s="15" t="s">
        <v>382</v>
      </c>
      <c r="D98" s="15" t="s">
        <v>88</v>
      </c>
      <c r="E98" s="15">
        <v>2013</v>
      </c>
      <c r="F98" s="15" t="s">
        <v>85</v>
      </c>
      <c r="G98" s="15">
        <v>5</v>
      </c>
      <c r="H98" s="51">
        <v>5</v>
      </c>
      <c r="I98" s="50">
        <f t="shared" si="3"/>
        <v>0</v>
      </c>
      <c r="J98" s="50">
        <f t="shared" si="4"/>
        <v>0</v>
      </c>
      <c r="K98" s="50">
        <f t="shared" si="5"/>
        <v>5</v>
      </c>
      <c r="L98" s="15"/>
      <c r="M98" s="15"/>
      <c r="N98" s="15"/>
      <c r="O98" s="15"/>
      <c r="P98" s="15"/>
      <c r="Q98" s="15"/>
      <c r="R98" s="15"/>
      <c r="S98" s="15"/>
    </row>
    <row r="99" spans="2:19" x14ac:dyDescent="0.3">
      <c r="B99" s="53">
        <v>2019</v>
      </c>
      <c r="C99" s="15" t="s">
        <v>381</v>
      </c>
      <c r="D99" s="15" t="s">
        <v>380</v>
      </c>
      <c r="E99" s="15">
        <v>2020</v>
      </c>
      <c r="F99" s="15" t="s">
        <v>137</v>
      </c>
      <c r="G99" s="15">
        <v>5</v>
      </c>
      <c r="H99" s="51">
        <v>0</v>
      </c>
      <c r="I99" s="50">
        <f t="shared" si="3"/>
        <v>0</v>
      </c>
      <c r="J99" s="50">
        <f t="shared" si="4"/>
        <v>0</v>
      </c>
      <c r="K99" s="50">
        <f t="shared" si="5"/>
        <v>0</v>
      </c>
      <c r="L99" s="15"/>
      <c r="M99" s="15"/>
      <c r="N99" s="15"/>
      <c r="O99" s="15"/>
      <c r="P99" s="15"/>
      <c r="Q99" s="15"/>
      <c r="R99" s="15"/>
      <c r="S99" s="15"/>
    </row>
    <row r="100" spans="2:19" x14ac:dyDescent="0.3">
      <c r="B100" s="53">
        <v>2019</v>
      </c>
      <c r="C100" s="15" t="s">
        <v>379</v>
      </c>
      <c r="D100" s="15" t="s">
        <v>88</v>
      </c>
      <c r="E100" s="15">
        <v>2017</v>
      </c>
      <c r="F100" s="15" t="s">
        <v>82</v>
      </c>
      <c r="G100" s="15">
        <v>5</v>
      </c>
      <c r="H100" s="51">
        <v>1243</v>
      </c>
      <c r="I100" s="50">
        <f t="shared" si="3"/>
        <v>0</v>
      </c>
      <c r="J100" s="50">
        <f t="shared" si="4"/>
        <v>0</v>
      </c>
      <c r="K100" s="50">
        <f t="shared" si="5"/>
        <v>1243</v>
      </c>
      <c r="L100" s="15"/>
      <c r="M100" s="15"/>
      <c r="N100" s="15"/>
      <c r="O100" s="15"/>
      <c r="P100" s="15"/>
      <c r="Q100" s="15"/>
      <c r="R100" s="15"/>
      <c r="S100" s="15"/>
    </row>
    <row r="101" spans="2:19" x14ac:dyDescent="0.3">
      <c r="B101" s="53">
        <v>2019</v>
      </c>
      <c r="C101" s="15" t="s">
        <v>378</v>
      </c>
      <c r="D101" s="15" t="s">
        <v>377</v>
      </c>
      <c r="E101" s="15">
        <v>2017</v>
      </c>
      <c r="F101" s="15" t="s">
        <v>82</v>
      </c>
      <c r="G101" s="15">
        <v>5</v>
      </c>
      <c r="H101" s="51">
        <v>681</v>
      </c>
      <c r="I101" s="50">
        <f t="shared" si="3"/>
        <v>0</v>
      </c>
      <c r="J101" s="50">
        <f t="shared" si="4"/>
        <v>0</v>
      </c>
      <c r="K101" s="50">
        <f t="shared" si="5"/>
        <v>681</v>
      </c>
      <c r="L101" s="15"/>
      <c r="M101" s="15"/>
      <c r="N101" s="15"/>
      <c r="O101" s="15"/>
      <c r="P101" s="15"/>
      <c r="Q101" s="15"/>
      <c r="R101" s="15"/>
      <c r="S101" s="15"/>
    </row>
    <row r="102" spans="2:19" x14ac:dyDescent="0.3">
      <c r="B102" s="53">
        <v>2019</v>
      </c>
      <c r="C102" s="15" t="s">
        <v>376</v>
      </c>
      <c r="D102" s="15" t="s">
        <v>375</v>
      </c>
      <c r="E102" s="15">
        <v>2018</v>
      </c>
      <c r="F102" s="15" t="s">
        <v>85</v>
      </c>
      <c r="G102" s="15">
        <v>5</v>
      </c>
      <c r="H102" s="51">
        <v>509</v>
      </c>
      <c r="I102" s="50">
        <f t="shared" si="3"/>
        <v>0</v>
      </c>
      <c r="J102" s="50">
        <f t="shared" si="4"/>
        <v>0</v>
      </c>
      <c r="K102" s="50">
        <f t="shared" si="5"/>
        <v>509</v>
      </c>
      <c r="L102" s="15"/>
      <c r="M102" s="15"/>
      <c r="N102" s="15"/>
      <c r="O102" s="15"/>
      <c r="P102" s="15"/>
      <c r="Q102" s="15"/>
      <c r="R102" s="15"/>
      <c r="S102" s="15"/>
    </row>
    <row r="103" spans="2:19" x14ac:dyDescent="0.3">
      <c r="B103" s="53">
        <v>2019</v>
      </c>
      <c r="C103" s="15" t="s">
        <v>374</v>
      </c>
      <c r="D103" s="15" t="s">
        <v>373</v>
      </c>
      <c r="E103" s="15">
        <v>2015</v>
      </c>
      <c r="F103" s="15" t="s">
        <v>90</v>
      </c>
      <c r="G103" s="15">
        <v>5</v>
      </c>
      <c r="H103" s="51">
        <v>266</v>
      </c>
      <c r="I103" s="50">
        <f t="shared" si="3"/>
        <v>0</v>
      </c>
      <c r="J103" s="50">
        <f t="shared" si="4"/>
        <v>0</v>
      </c>
      <c r="K103" s="50">
        <f t="shared" si="5"/>
        <v>266</v>
      </c>
      <c r="L103" s="15"/>
      <c r="M103" s="15"/>
      <c r="N103" s="15"/>
      <c r="O103" s="15"/>
      <c r="P103" s="15"/>
      <c r="Q103" s="15"/>
      <c r="R103" s="15"/>
      <c r="S103" s="15"/>
    </row>
    <row r="104" spans="2:19" x14ac:dyDescent="0.3">
      <c r="B104" s="53">
        <v>2019</v>
      </c>
      <c r="C104" s="15" t="s">
        <v>372</v>
      </c>
      <c r="D104" s="15" t="s">
        <v>88</v>
      </c>
      <c r="E104" s="15">
        <v>2015</v>
      </c>
      <c r="F104" s="15" t="s">
        <v>85</v>
      </c>
      <c r="G104" s="15">
        <v>5</v>
      </c>
      <c r="H104" s="51">
        <v>227</v>
      </c>
      <c r="I104" s="50">
        <f t="shared" si="3"/>
        <v>0</v>
      </c>
      <c r="J104" s="50">
        <f t="shared" si="4"/>
        <v>0</v>
      </c>
      <c r="K104" s="50">
        <f t="shared" si="5"/>
        <v>227</v>
      </c>
      <c r="L104" s="15"/>
      <c r="M104" s="15"/>
      <c r="N104" s="15"/>
      <c r="O104" s="15"/>
      <c r="P104" s="15"/>
      <c r="Q104" s="15"/>
      <c r="R104" s="15"/>
      <c r="S104" s="15"/>
    </row>
    <row r="105" spans="2:19" x14ac:dyDescent="0.3">
      <c r="B105" s="53">
        <v>2019</v>
      </c>
      <c r="C105" s="15" t="s">
        <v>371</v>
      </c>
      <c r="D105" s="15" t="s">
        <v>88</v>
      </c>
      <c r="E105" s="15">
        <v>2013</v>
      </c>
      <c r="F105" s="15" t="s">
        <v>82</v>
      </c>
      <c r="G105" s="15">
        <v>5</v>
      </c>
      <c r="H105" s="51">
        <v>1</v>
      </c>
      <c r="I105" s="50">
        <f t="shared" si="3"/>
        <v>0</v>
      </c>
      <c r="J105" s="50">
        <f t="shared" si="4"/>
        <v>0</v>
      </c>
      <c r="K105" s="50">
        <f t="shared" si="5"/>
        <v>1</v>
      </c>
      <c r="L105" s="15"/>
      <c r="M105" s="15"/>
      <c r="N105" s="15"/>
      <c r="O105" s="15"/>
      <c r="P105" s="15"/>
      <c r="Q105" s="15"/>
      <c r="R105" s="15"/>
      <c r="S105" s="15"/>
    </row>
    <row r="106" spans="2:19" x14ac:dyDescent="0.3">
      <c r="B106" s="53">
        <v>2019</v>
      </c>
      <c r="C106" s="15" t="s">
        <v>371</v>
      </c>
      <c r="D106" s="15" t="s">
        <v>370</v>
      </c>
      <c r="E106" s="15">
        <v>2019</v>
      </c>
      <c r="F106" s="15" t="s">
        <v>82</v>
      </c>
      <c r="G106" s="15">
        <v>4</v>
      </c>
      <c r="H106" s="51">
        <v>69</v>
      </c>
      <c r="I106" s="50">
        <f t="shared" si="3"/>
        <v>0</v>
      </c>
      <c r="J106" s="50">
        <f t="shared" si="4"/>
        <v>69</v>
      </c>
      <c r="K106" s="50">
        <f t="shared" si="5"/>
        <v>0</v>
      </c>
      <c r="L106" s="15"/>
      <c r="M106" s="15"/>
      <c r="N106" s="15"/>
      <c r="O106" s="15"/>
      <c r="P106" s="15"/>
      <c r="Q106" s="15"/>
      <c r="R106" s="15"/>
      <c r="S106" s="15"/>
    </row>
    <row r="107" spans="2:19" x14ac:dyDescent="0.3">
      <c r="B107" s="53">
        <v>2019</v>
      </c>
      <c r="C107" s="15" t="s">
        <v>369</v>
      </c>
      <c r="D107" s="15" t="s">
        <v>368</v>
      </c>
      <c r="E107" s="15">
        <v>2017</v>
      </c>
      <c r="F107" s="15" t="s">
        <v>82</v>
      </c>
      <c r="G107" s="15">
        <v>5</v>
      </c>
      <c r="H107" s="51">
        <v>2166</v>
      </c>
      <c r="I107" s="50">
        <f t="shared" si="3"/>
        <v>0</v>
      </c>
      <c r="J107" s="50">
        <f t="shared" si="4"/>
        <v>0</v>
      </c>
      <c r="K107" s="50">
        <f t="shared" si="5"/>
        <v>2166</v>
      </c>
      <c r="L107" s="15"/>
      <c r="M107" s="15"/>
      <c r="N107" s="15"/>
      <c r="O107" s="15"/>
      <c r="P107" s="15"/>
      <c r="Q107" s="15"/>
      <c r="R107" s="15"/>
      <c r="S107" s="15"/>
    </row>
    <row r="108" spans="2:19" x14ac:dyDescent="0.3">
      <c r="B108" s="53">
        <v>2019</v>
      </c>
      <c r="C108" s="15" t="s">
        <v>367</v>
      </c>
      <c r="D108" s="15" t="s">
        <v>88</v>
      </c>
      <c r="E108" s="15">
        <v>2014</v>
      </c>
      <c r="F108" s="15" t="s">
        <v>82</v>
      </c>
      <c r="G108" s="15">
        <v>5</v>
      </c>
      <c r="H108" s="51">
        <v>3</v>
      </c>
      <c r="I108" s="50">
        <f t="shared" si="3"/>
        <v>0</v>
      </c>
      <c r="J108" s="50">
        <f t="shared" si="4"/>
        <v>0</v>
      </c>
      <c r="K108" s="50">
        <f t="shared" si="5"/>
        <v>3</v>
      </c>
      <c r="L108" s="15"/>
      <c r="M108" s="15"/>
      <c r="N108" s="15"/>
      <c r="O108" s="15"/>
      <c r="P108" s="15"/>
      <c r="Q108" s="15"/>
      <c r="R108" s="15"/>
      <c r="S108" s="15"/>
    </row>
    <row r="109" spans="2:19" x14ac:dyDescent="0.3">
      <c r="B109" s="53">
        <v>2019</v>
      </c>
      <c r="C109" s="15" t="s">
        <v>367</v>
      </c>
      <c r="D109" s="15" t="s">
        <v>366</v>
      </c>
      <c r="E109" s="15">
        <v>2019</v>
      </c>
      <c r="F109" s="15" t="s">
        <v>82</v>
      </c>
      <c r="G109" s="15">
        <v>3</v>
      </c>
      <c r="H109" s="51">
        <v>2421</v>
      </c>
      <c r="I109" s="50">
        <f t="shared" si="3"/>
        <v>2421</v>
      </c>
      <c r="J109" s="50">
        <f t="shared" si="4"/>
        <v>0</v>
      </c>
      <c r="K109" s="50">
        <f t="shared" si="5"/>
        <v>0</v>
      </c>
      <c r="L109" s="15"/>
      <c r="M109" s="15"/>
      <c r="N109" s="15"/>
      <c r="O109" s="15"/>
      <c r="P109" s="15"/>
      <c r="Q109" s="15"/>
      <c r="R109" s="15"/>
      <c r="S109" s="15"/>
    </row>
    <row r="110" spans="2:19" x14ac:dyDescent="0.3">
      <c r="B110" s="53">
        <v>2019</v>
      </c>
      <c r="C110" s="15" t="s">
        <v>365</v>
      </c>
      <c r="D110" s="15" t="s">
        <v>364</v>
      </c>
      <c r="E110" s="15">
        <v>2018</v>
      </c>
      <c r="F110" s="15" t="s">
        <v>77</v>
      </c>
      <c r="G110" s="15">
        <v>1</v>
      </c>
      <c r="H110" s="51">
        <v>164</v>
      </c>
      <c r="I110" s="50">
        <f t="shared" si="3"/>
        <v>164</v>
      </c>
      <c r="J110" s="50">
        <f t="shared" si="4"/>
        <v>0</v>
      </c>
      <c r="K110" s="50">
        <f t="shared" si="5"/>
        <v>0</v>
      </c>
      <c r="L110" s="15"/>
      <c r="M110" s="15"/>
      <c r="N110" s="15"/>
      <c r="O110" s="15"/>
      <c r="P110" s="15"/>
      <c r="Q110" s="15"/>
      <c r="R110" s="15"/>
      <c r="S110" s="15"/>
    </row>
    <row r="111" spans="2:19" x14ac:dyDescent="0.3">
      <c r="B111" s="53">
        <v>2019</v>
      </c>
      <c r="C111" s="15" t="s">
        <v>363</v>
      </c>
      <c r="D111" s="15" t="s">
        <v>88</v>
      </c>
      <c r="E111" s="15">
        <v>2013</v>
      </c>
      <c r="F111" s="15" t="s">
        <v>101</v>
      </c>
      <c r="G111" s="15">
        <v>5</v>
      </c>
      <c r="H111" s="51">
        <v>6</v>
      </c>
      <c r="I111" s="50">
        <f t="shared" si="3"/>
        <v>0</v>
      </c>
      <c r="J111" s="50">
        <f t="shared" si="4"/>
        <v>0</v>
      </c>
      <c r="K111" s="50">
        <f t="shared" si="5"/>
        <v>6</v>
      </c>
      <c r="L111" s="15"/>
      <c r="M111" s="15"/>
      <c r="N111" s="15"/>
      <c r="O111" s="15"/>
      <c r="P111" s="15"/>
      <c r="Q111" s="15"/>
      <c r="R111" s="15"/>
      <c r="S111" s="15"/>
    </row>
    <row r="112" spans="2:19" x14ac:dyDescent="0.3">
      <c r="B112" s="53">
        <v>2019</v>
      </c>
      <c r="C112" s="15" t="s">
        <v>362</v>
      </c>
      <c r="D112" s="15" t="s">
        <v>361</v>
      </c>
      <c r="E112" s="15">
        <v>2019</v>
      </c>
      <c r="F112" s="15" t="s">
        <v>117</v>
      </c>
      <c r="G112" s="15">
        <v>5</v>
      </c>
      <c r="H112" s="51">
        <v>2825</v>
      </c>
      <c r="I112" s="50">
        <f t="shared" si="3"/>
        <v>0</v>
      </c>
      <c r="J112" s="50">
        <f t="shared" si="4"/>
        <v>0</v>
      </c>
      <c r="K112" s="50">
        <f t="shared" si="5"/>
        <v>2825</v>
      </c>
      <c r="L112" s="15"/>
      <c r="M112" s="15"/>
      <c r="N112" s="15"/>
      <c r="O112" s="15"/>
      <c r="P112" s="15"/>
      <c r="Q112" s="15"/>
      <c r="R112" s="15"/>
      <c r="S112" s="15"/>
    </row>
    <row r="113" spans="2:19" x14ac:dyDescent="0.3">
      <c r="B113" s="53">
        <v>2019</v>
      </c>
      <c r="C113" s="15" t="s">
        <v>360</v>
      </c>
      <c r="D113" s="15" t="s">
        <v>359</v>
      </c>
      <c r="E113" s="15">
        <v>2016</v>
      </c>
      <c r="F113" s="15" t="s">
        <v>117</v>
      </c>
      <c r="G113" s="15">
        <v>5</v>
      </c>
      <c r="H113" s="51">
        <v>1613</v>
      </c>
      <c r="I113" s="50">
        <f t="shared" si="3"/>
        <v>0</v>
      </c>
      <c r="J113" s="50">
        <f t="shared" si="4"/>
        <v>0</v>
      </c>
      <c r="K113" s="50">
        <f t="shared" si="5"/>
        <v>1613</v>
      </c>
      <c r="L113" s="15"/>
      <c r="M113" s="15"/>
      <c r="N113" s="15"/>
      <c r="O113" s="15"/>
      <c r="P113" s="15"/>
      <c r="Q113" s="15"/>
      <c r="R113" s="15"/>
      <c r="S113" s="15"/>
    </row>
    <row r="114" spans="2:19" x14ac:dyDescent="0.3">
      <c r="B114" s="53">
        <v>2019</v>
      </c>
      <c r="C114" s="15" t="s">
        <v>358</v>
      </c>
      <c r="D114" s="15" t="s">
        <v>357</v>
      </c>
      <c r="E114" s="15">
        <v>2015</v>
      </c>
      <c r="F114" s="15" t="s">
        <v>90</v>
      </c>
      <c r="G114" s="15">
        <v>5</v>
      </c>
      <c r="H114" s="51">
        <v>285</v>
      </c>
      <c r="I114" s="50">
        <f t="shared" si="3"/>
        <v>0</v>
      </c>
      <c r="J114" s="50">
        <f t="shared" si="4"/>
        <v>0</v>
      </c>
      <c r="K114" s="50">
        <f t="shared" si="5"/>
        <v>285</v>
      </c>
      <c r="L114" s="15"/>
      <c r="M114" s="15"/>
      <c r="N114" s="15"/>
      <c r="O114" s="15"/>
      <c r="P114" s="15"/>
      <c r="Q114" s="15"/>
      <c r="R114" s="15"/>
      <c r="S114" s="15"/>
    </row>
    <row r="115" spans="2:19" x14ac:dyDescent="0.3">
      <c r="B115" s="53">
        <v>2019</v>
      </c>
      <c r="C115" s="15" t="s">
        <v>356</v>
      </c>
      <c r="D115" s="15" t="s">
        <v>88</v>
      </c>
      <c r="E115" s="15">
        <v>2017</v>
      </c>
      <c r="F115" s="15" t="s">
        <v>94</v>
      </c>
      <c r="G115" s="15">
        <v>4</v>
      </c>
      <c r="H115" s="51">
        <v>2154</v>
      </c>
      <c r="I115" s="50">
        <f t="shared" si="3"/>
        <v>0</v>
      </c>
      <c r="J115" s="50">
        <f t="shared" si="4"/>
        <v>2154</v>
      </c>
      <c r="K115" s="50">
        <f t="shared" si="5"/>
        <v>0</v>
      </c>
      <c r="L115" s="15"/>
      <c r="M115" s="15"/>
      <c r="N115" s="15"/>
      <c r="O115" s="15"/>
      <c r="P115" s="15"/>
      <c r="Q115" s="15"/>
      <c r="R115" s="15"/>
      <c r="S115" s="15"/>
    </row>
    <row r="116" spans="2:19" x14ac:dyDescent="0.3">
      <c r="B116" s="53">
        <v>2019</v>
      </c>
      <c r="C116" s="15" t="s">
        <v>355</v>
      </c>
      <c r="D116" s="15" t="s">
        <v>354</v>
      </c>
      <c r="E116" s="15">
        <v>2017</v>
      </c>
      <c r="F116" s="15" t="s">
        <v>117</v>
      </c>
      <c r="G116" s="15">
        <v>5</v>
      </c>
      <c r="H116" s="51">
        <v>1415</v>
      </c>
      <c r="I116" s="50">
        <f t="shared" si="3"/>
        <v>0</v>
      </c>
      <c r="J116" s="50">
        <f t="shared" si="4"/>
        <v>0</v>
      </c>
      <c r="K116" s="50">
        <f t="shared" si="5"/>
        <v>1415</v>
      </c>
      <c r="L116" s="15"/>
      <c r="M116" s="15"/>
      <c r="N116" s="15"/>
      <c r="O116" s="15"/>
      <c r="P116" s="15"/>
      <c r="Q116" s="15"/>
      <c r="R116" s="15"/>
      <c r="S116" s="15"/>
    </row>
    <row r="117" spans="2:19" x14ac:dyDescent="0.3">
      <c r="B117" s="53">
        <v>2019</v>
      </c>
      <c r="C117" s="15" t="s">
        <v>352</v>
      </c>
      <c r="D117" s="15" t="s">
        <v>353</v>
      </c>
      <c r="E117" s="15">
        <v>2014</v>
      </c>
      <c r="F117" s="15" t="s">
        <v>77</v>
      </c>
      <c r="G117" s="15">
        <v>5</v>
      </c>
      <c r="H117" s="51">
        <v>172</v>
      </c>
      <c r="I117" s="50">
        <f t="shared" si="3"/>
        <v>0</v>
      </c>
      <c r="J117" s="50">
        <f t="shared" si="4"/>
        <v>0</v>
      </c>
      <c r="K117" s="50">
        <f t="shared" si="5"/>
        <v>172</v>
      </c>
      <c r="L117" s="15"/>
      <c r="M117" s="15"/>
      <c r="N117" s="15"/>
      <c r="O117" s="15"/>
      <c r="P117" s="15"/>
      <c r="Q117" s="15"/>
      <c r="R117" s="15"/>
      <c r="S117" s="15"/>
    </row>
    <row r="118" spans="2:19" x14ac:dyDescent="0.3">
      <c r="B118" s="53">
        <v>2019</v>
      </c>
      <c r="C118" s="15" t="s">
        <v>352</v>
      </c>
      <c r="D118" s="15" t="s">
        <v>351</v>
      </c>
      <c r="E118" s="15">
        <v>2020</v>
      </c>
      <c r="F118" s="15" t="s">
        <v>77</v>
      </c>
      <c r="G118" s="15">
        <v>5</v>
      </c>
      <c r="H118" s="51">
        <v>0</v>
      </c>
      <c r="I118" s="50">
        <f t="shared" si="3"/>
        <v>0</v>
      </c>
      <c r="J118" s="50">
        <f t="shared" si="4"/>
        <v>0</v>
      </c>
      <c r="K118" s="50">
        <f t="shared" si="5"/>
        <v>0</v>
      </c>
      <c r="L118" s="15"/>
      <c r="M118" s="15"/>
      <c r="N118" s="15"/>
      <c r="O118" s="15"/>
      <c r="P118" s="15"/>
      <c r="Q118" s="15"/>
      <c r="R118" s="15"/>
      <c r="S118" s="15"/>
    </row>
    <row r="119" spans="2:19" x14ac:dyDescent="0.3">
      <c r="B119" s="53">
        <v>2019</v>
      </c>
      <c r="C119" s="15" t="s">
        <v>350</v>
      </c>
      <c r="D119" s="15" t="s">
        <v>349</v>
      </c>
      <c r="E119" s="15">
        <v>2014</v>
      </c>
      <c r="F119" s="15" t="s">
        <v>101</v>
      </c>
      <c r="G119" s="15">
        <v>4</v>
      </c>
      <c r="H119" s="51">
        <v>9</v>
      </c>
      <c r="I119" s="50">
        <f t="shared" si="3"/>
        <v>0</v>
      </c>
      <c r="J119" s="50">
        <f t="shared" si="4"/>
        <v>9</v>
      </c>
      <c r="K119" s="50">
        <f t="shared" si="5"/>
        <v>0</v>
      </c>
      <c r="L119" s="15"/>
      <c r="M119" s="15"/>
      <c r="N119" s="15"/>
      <c r="O119" s="15"/>
      <c r="P119" s="15"/>
      <c r="Q119" s="15"/>
      <c r="R119" s="15"/>
      <c r="S119" s="15"/>
    </row>
    <row r="120" spans="2:19" x14ac:dyDescent="0.3">
      <c r="B120" s="53">
        <v>2019</v>
      </c>
      <c r="C120" s="15" t="s">
        <v>348</v>
      </c>
      <c r="D120" s="15" t="s">
        <v>88</v>
      </c>
      <c r="E120" s="15">
        <v>2014</v>
      </c>
      <c r="F120" s="15" t="s">
        <v>101</v>
      </c>
      <c r="G120" s="15">
        <v>4</v>
      </c>
      <c r="H120" s="51">
        <v>0</v>
      </c>
      <c r="I120" s="50">
        <f t="shared" si="3"/>
        <v>0</v>
      </c>
      <c r="J120" s="50">
        <f t="shared" si="4"/>
        <v>0</v>
      </c>
      <c r="K120" s="50">
        <f t="shared" si="5"/>
        <v>0</v>
      </c>
      <c r="L120" s="15"/>
      <c r="M120" s="15"/>
      <c r="N120" s="15"/>
      <c r="O120" s="15"/>
      <c r="P120" s="15"/>
      <c r="Q120" s="15"/>
      <c r="R120" s="15"/>
      <c r="S120" s="15"/>
    </row>
    <row r="121" spans="2:19" x14ac:dyDescent="0.3">
      <c r="B121" s="53">
        <v>2019</v>
      </c>
      <c r="C121" s="15" t="s">
        <v>347</v>
      </c>
      <c r="D121" s="15" t="s">
        <v>346</v>
      </c>
      <c r="E121" s="15">
        <v>2015</v>
      </c>
      <c r="F121" s="15" t="s">
        <v>82</v>
      </c>
      <c r="G121" s="15">
        <v>5</v>
      </c>
      <c r="H121" s="51">
        <v>2994</v>
      </c>
      <c r="I121" s="50">
        <f t="shared" si="3"/>
        <v>0</v>
      </c>
      <c r="J121" s="50">
        <f t="shared" si="4"/>
        <v>0</v>
      </c>
      <c r="K121" s="50">
        <f t="shared" si="5"/>
        <v>2994</v>
      </c>
      <c r="L121" s="15"/>
      <c r="M121" s="15"/>
      <c r="N121" s="15"/>
      <c r="O121" s="15"/>
      <c r="P121" s="15"/>
      <c r="Q121" s="15"/>
      <c r="R121" s="15"/>
      <c r="S121" s="15"/>
    </row>
    <row r="122" spans="2:19" x14ac:dyDescent="0.3">
      <c r="B122" s="53">
        <v>2019</v>
      </c>
      <c r="C122" s="15" t="s">
        <v>345</v>
      </c>
      <c r="D122" s="15" t="s">
        <v>344</v>
      </c>
      <c r="E122" s="15">
        <v>2017</v>
      </c>
      <c r="F122" s="15" t="s">
        <v>85</v>
      </c>
      <c r="G122" s="15">
        <v>5</v>
      </c>
      <c r="H122" s="51">
        <v>71</v>
      </c>
      <c r="I122" s="50">
        <f t="shared" si="3"/>
        <v>0</v>
      </c>
      <c r="J122" s="50">
        <f t="shared" si="4"/>
        <v>0</v>
      </c>
      <c r="K122" s="50">
        <f t="shared" si="5"/>
        <v>71</v>
      </c>
      <c r="L122" s="15"/>
      <c r="M122" s="15"/>
      <c r="N122" s="15"/>
      <c r="O122" s="15"/>
      <c r="P122" s="15"/>
      <c r="Q122" s="15"/>
      <c r="R122" s="15"/>
      <c r="S122" s="15"/>
    </row>
    <row r="123" spans="2:19" x14ac:dyDescent="0.3">
      <c r="B123" s="53">
        <v>2019</v>
      </c>
      <c r="C123" s="15" t="s">
        <v>343</v>
      </c>
      <c r="D123" s="15" t="s">
        <v>88</v>
      </c>
      <c r="E123" s="15">
        <v>2017</v>
      </c>
      <c r="F123" s="15" t="s">
        <v>117</v>
      </c>
      <c r="G123" s="15">
        <v>5</v>
      </c>
      <c r="H123" s="51">
        <v>2766</v>
      </c>
      <c r="I123" s="50">
        <f t="shared" si="3"/>
        <v>0</v>
      </c>
      <c r="J123" s="50">
        <f t="shared" si="4"/>
        <v>0</v>
      </c>
      <c r="K123" s="50">
        <f t="shared" si="5"/>
        <v>2766</v>
      </c>
      <c r="L123" s="15"/>
      <c r="M123" s="15"/>
      <c r="N123" s="15"/>
      <c r="O123" s="15"/>
      <c r="P123" s="15"/>
      <c r="Q123" s="15"/>
      <c r="R123" s="15"/>
      <c r="S123" s="15"/>
    </row>
    <row r="124" spans="2:19" x14ac:dyDescent="0.3">
      <c r="B124" s="53">
        <v>2019</v>
      </c>
      <c r="C124" s="15" t="s">
        <v>342</v>
      </c>
      <c r="D124" s="15" t="s">
        <v>341</v>
      </c>
      <c r="E124" s="15">
        <v>2015</v>
      </c>
      <c r="F124" s="15" t="s">
        <v>94</v>
      </c>
      <c r="G124" s="15">
        <v>2</v>
      </c>
      <c r="H124" s="51">
        <v>0</v>
      </c>
      <c r="I124" s="50">
        <f t="shared" si="3"/>
        <v>0</v>
      </c>
      <c r="J124" s="50">
        <f t="shared" si="4"/>
        <v>0</v>
      </c>
      <c r="K124" s="50">
        <f t="shared" si="5"/>
        <v>0</v>
      </c>
      <c r="L124" s="15"/>
      <c r="M124" s="15"/>
      <c r="N124" s="15"/>
      <c r="O124" s="15"/>
      <c r="P124" s="15"/>
      <c r="Q124" s="15"/>
      <c r="R124" s="15"/>
      <c r="S124" s="15"/>
    </row>
    <row r="125" spans="2:19" x14ac:dyDescent="0.3">
      <c r="B125" s="53">
        <v>2019</v>
      </c>
      <c r="C125" s="15" t="s">
        <v>340</v>
      </c>
      <c r="D125" s="15" t="s">
        <v>339</v>
      </c>
      <c r="E125" s="15">
        <v>2020</v>
      </c>
      <c r="F125" s="15" t="s">
        <v>77</v>
      </c>
      <c r="G125" s="15">
        <v>5</v>
      </c>
      <c r="H125" s="51">
        <v>0</v>
      </c>
      <c r="I125" s="50">
        <f t="shared" si="3"/>
        <v>0</v>
      </c>
      <c r="J125" s="50">
        <f t="shared" si="4"/>
        <v>0</v>
      </c>
      <c r="K125" s="50">
        <f t="shared" si="5"/>
        <v>0</v>
      </c>
      <c r="L125" s="15"/>
      <c r="M125" s="15"/>
      <c r="N125" s="15"/>
      <c r="O125" s="15"/>
      <c r="P125" s="15"/>
      <c r="Q125" s="15"/>
      <c r="R125" s="15"/>
      <c r="S125" s="15"/>
    </row>
    <row r="126" spans="2:19" x14ac:dyDescent="0.3">
      <c r="B126" s="53">
        <v>2019</v>
      </c>
      <c r="C126" s="15" t="s">
        <v>338</v>
      </c>
      <c r="D126" s="15" t="s">
        <v>88</v>
      </c>
      <c r="E126" s="15">
        <v>2017</v>
      </c>
      <c r="F126" s="15" t="s">
        <v>77</v>
      </c>
      <c r="G126" s="15">
        <v>5</v>
      </c>
      <c r="H126" s="51">
        <v>180</v>
      </c>
      <c r="I126" s="50">
        <f t="shared" si="3"/>
        <v>0</v>
      </c>
      <c r="J126" s="50">
        <f t="shared" si="4"/>
        <v>0</v>
      </c>
      <c r="K126" s="50">
        <f t="shared" si="5"/>
        <v>180</v>
      </c>
      <c r="L126" s="15"/>
      <c r="M126" s="15"/>
      <c r="N126" s="15"/>
      <c r="O126" s="15"/>
      <c r="P126" s="15"/>
      <c r="Q126" s="15"/>
      <c r="R126" s="15"/>
      <c r="S126" s="15"/>
    </row>
    <row r="127" spans="2:19" x14ac:dyDescent="0.3">
      <c r="B127" s="53">
        <v>2019</v>
      </c>
      <c r="C127" s="15" t="s">
        <v>337</v>
      </c>
      <c r="D127" s="15" t="s">
        <v>336</v>
      </c>
      <c r="E127" s="15">
        <v>2014</v>
      </c>
      <c r="F127" s="15" t="s">
        <v>82</v>
      </c>
      <c r="G127" s="15">
        <v>5</v>
      </c>
      <c r="H127" s="51">
        <v>889</v>
      </c>
      <c r="I127" s="50">
        <f t="shared" si="3"/>
        <v>0</v>
      </c>
      <c r="J127" s="50">
        <f t="shared" si="4"/>
        <v>0</v>
      </c>
      <c r="K127" s="50">
        <f t="shared" si="5"/>
        <v>889</v>
      </c>
      <c r="L127" s="15"/>
      <c r="M127" s="15"/>
      <c r="N127" s="15"/>
      <c r="O127" s="15"/>
      <c r="P127" s="15"/>
      <c r="Q127" s="15"/>
      <c r="R127" s="15"/>
      <c r="S127" s="15"/>
    </row>
    <row r="128" spans="2:19" x14ac:dyDescent="0.3">
      <c r="B128" s="53">
        <v>2019</v>
      </c>
      <c r="C128" s="15" t="s">
        <v>335</v>
      </c>
      <c r="D128" s="15" t="s">
        <v>334</v>
      </c>
      <c r="E128" s="15">
        <v>2019</v>
      </c>
      <c r="F128" s="15" t="s">
        <v>82</v>
      </c>
      <c r="G128" s="15">
        <v>5</v>
      </c>
      <c r="H128" s="51">
        <v>858</v>
      </c>
      <c r="I128" s="50">
        <f t="shared" si="3"/>
        <v>0</v>
      </c>
      <c r="J128" s="50">
        <f t="shared" si="4"/>
        <v>0</v>
      </c>
      <c r="K128" s="50">
        <f t="shared" si="5"/>
        <v>858</v>
      </c>
      <c r="L128" s="15"/>
      <c r="M128" s="15"/>
      <c r="N128" s="15"/>
      <c r="O128" s="15"/>
      <c r="P128" s="15"/>
      <c r="Q128" s="15"/>
      <c r="R128" s="15"/>
      <c r="S128" s="15"/>
    </row>
    <row r="129" spans="2:19" x14ac:dyDescent="0.3">
      <c r="B129" s="53">
        <v>2019</v>
      </c>
      <c r="C129" s="15" t="s">
        <v>333</v>
      </c>
      <c r="D129" s="15" t="s">
        <v>332</v>
      </c>
      <c r="E129" s="15">
        <v>2017</v>
      </c>
      <c r="F129" s="15" t="s">
        <v>82</v>
      </c>
      <c r="G129" s="15">
        <v>5</v>
      </c>
      <c r="H129" s="51">
        <v>1068</v>
      </c>
      <c r="I129" s="50">
        <f t="shared" si="3"/>
        <v>0</v>
      </c>
      <c r="J129" s="50">
        <f t="shared" si="4"/>
        <v>0</v>
      </c>
      <c r="K129" s="50">
        <f t="shared" si="5"/>
        <v>1068</v>
      </c>
      <c r="L129" s="15"/>
      <c r="M129" s="15"/>
      <c r="N129" s="15"/>
      <c r="O129" s="15"/>
      <c r="P129" s="15"/>
      <c r="Q129" s="15"/>
      <c r="R129" s="15"/>
      <c r="S129" s="15"/>
    </row>
    <row r="130" spans="2:19" x14ac:dyDescent="0.3">
      <c r="B130" s="53">
        <v>2019</v>
      </c>
      <c r="C130" s="15" t="s">
        <v>331</v>
      </c>
      <c r="D130" s="15" t="s">
        <v>330</v>
      </c>
      <c r="E130" s="15">
        <v>2018</v>
      </c>
      <c r="F130" s="15" t="s">
        <v>90</v>
      </c>
      <c r="G130" s="15">
        <v>5</v>
      </c>
      <c r="H130" s="51">
        <v>115</v>
      </c>
      <c r="I130" s="50">
        <f t="shared" si="3"/>
        <v>0</v>
      </c>
      <c r="J130" s="50">
        <f t="shared" si="4"/>
        <v>0</v>
      </c>
      <c r="K130" s="50">
        <f t="shared" si="5"/>
        <v>115</v>
      </c>
      <c r="L130" s="15"/>
      <c r="M130" s="15"/>
      <c r="N130" s="15"/>
      <c r="O130" s="15"/>
      <c r="P130" s="15"/>
      <c r="Q130" s="15"/>
      <c r="R130" s="15"/>
      <c r="S130" s="15"/>
    </row>
    <row r="131" spans="2:19" x14ac:dyDescent="0.3">
      <c r="B131" s="53">
        <v>2019</v>
      </c>
      <c r="C131" s="15" t="s">
        <v>329</v>
      </c>
      <c r="D131" s="15" t="s">
        <v>88</v>
      </c>
      <c r="E131" s="15">
        <v>2013</v>
      </c>
      <c r="F131" s="15" t="s">
        <v>90</v>
      </c>
      <c r="G131" s="15">
        <v>5</v>
      </c>
      <c r="H131" s="51">
        <v>91</v>
      </c>
      <c r="I131" s="50">
        <f t="shared" si="3"/>
        <v>0</v>
      </c>
      <c r="J131" s="50">
        <f t="shared" si="4"/>
        <v>0</v>
      </c>
      <c r="K131" s="50">
        <f t="shared" si="5"/>
        <v>91</v>
      </c>
      <c r="L131" s="15"/>
      <c r="M131" s="15"/>
      <c r="N131" s="15"/>
      <c r="O131" s="15"/>
      <c r="P131" s="15"/>
      <c r="Q131" s="15"/>
      <c r="R131" s="15"/>
      <c r="S131" s="15"/>
    </row>
    <row r="132" spans="2:19" x14ac:dyDescent="0.3">
      <c r="B132" s="53">
        <v>2019</v>
      </c>
      <c r="C132" s="15" t="s">
        <v>328</v>
      </c>
      <c r="D132" s="15" t="s">
        <v>327</v>
      </c>
      <c r="E132" s="15">
        <v>2014</v>
      </c>
      <c r="F132" s="15" t="s">
        <v>82</v>
      </c>
      <c r="G132" s="15">
        <v>5</v>
      </c>
      <c r="H132" s="51">
        <v>338</v>
      </c>
      <c r="I132" s="50">
        <f t="shared" ref="I132:I195" si="6">IF(G132&lt;4,H132,0)</f>
        <v>0</v>
      </c>
      <c r="J132" s="50">
        <f t="shared" ref="J132:J195" si="7">IF(G132=4,H132,0)</f>
        <v>0</v>
      </c>
      <c r="K132" s="50">
        <f t="shared" ref="K132:K195" si="8">IF(G132=5,H132,0)</f>
        <v>338</v>
      </c>
      <c r="L132" s="15"/>
      <c r="M132" s="15"/>
      <c r="N132" s="15"/>
      <c r="O132" s="15"/>
      <c r="P132" s="15"/>
      <c r="Q132" s="15"/>
      <c r="R132" s="15"/>
      <c r="S132" s="15"/>
    </row>
    <row r="133" spans="2:19" x14ac:dyDescent="0.3">
      <c r="B133" s="53">
        <v>2019</v>
      </c>
      <c r="C133" s="15" t="s">
        <v>326</v>
      </c>
      <c r="D133" s="15" t="s">
        <v>325</v>
      </c>
      <c r="E133" s="15">
        <v>2015</v>
      </c>
      <c r="F133" s="15" t="s">
        <v>77</v>
      </c>
      <c r="G133" s="15">
        <v>5</v>
      </c>
      <c r="H133" s="51">
        <v>155</v>
      </c>
      <c r="I133" s="50">
        <f t="shared" si="6"/>
        <v>0</v>
      </c>
      <c r="J133" s="50">
        <f t="shared" si="7"/>
        <v>0</v>
      </c>
      <c r="K133" s="50">
        <f t="shared" si="8"/>
        <v>155</v>
      </c>
      <c r="L133" s="15"/>
      <c r="M133" s="15"/>
      <c r="N133" s="15"/>
      <c r="O133" s="15"/>
      <c r="P133" s="15"/>
      <c r="Q133" s="15"/>
      <c r="R133" s="15"/>
      <c r="S133" s="15"/>
    </row>
    <row r="134" spans="2:19" x14ac:dyDescent="0.3">
      <c r="B134" s="53">
        <v>2019</v>
      </c>
      <c r="C134" s="15" t="s">
        <v>324</v>
      </c>
      <c r="D134" s="15" t="s">
        <v>323</v>
      </c>
      <c r="E134" s="15">
        <v>2019</v>
      </c>
      <c r="F134" s="15" t="s">
        <v>82</v>
      </c>
      <c r="G134" s="15">
        <v>5</v>
      </c>
      <c r="H134" s="51">
        <v>476</v>
      </c>
      <c r="I134" s="50">
        <f t="shared" si="6"/>
        <v>0</v>
      </c>
      <c r="J134" s="50">
        <f t="shared" si="7"/>
        <v>0</v>
      </c>
      <c r="K134" s="50">
        <f t="shared" si="8"/>
        <v>476</v>
      </c>
      <c r="L134" s="15"/>
      <c r="M134" s="15"/>
      <c r="N134" s="15"/>
      <c r="O134" s="15"/>
      <c r="P134" s="15"/>
      <c r="Q134" s="15"/>
      <c r="R134" s="15"/>
      <c r="S134" s="15"/>
    </row>
    <row r="135" spans="2:19" x14ac:dyDescent="0.3">
      <c r="B135" s="53">
        <v>2019</v>
      </c>
      <c r="C135" s="15" t="s">
        <v>322</v>
      </c>
      <c r="D135" s="15" t="s">
        <v>88</v>
      </c>
      <c r="E135" s="15">
        <v>2013</v>
      </c>
      <c r="F135" s="15" t="s">
        <v>85</v>
      </c>
      <c r="G135" s="15">
        <v>5</v>
      </c>
      <c r="H135" s="51">
        <v>56</v>
      </c>
      <c r="I135" s="50">
        <f t="shared" si="6"/>
        <v>0</v>
      </c>
      <c r="J135" s="50">
        <f t="shared" si="7"/>
        <v>0</v>
      </c>
      <c r="K135" s="50">
        <f t="shared" si="8"/>
        <v>56</v>
      </c>
      <c r="L135" s="15"/>
      <c r="M135" s="15"/>
      <c r="N135" s="15"/>
      <c r="O135" s="15"/>
      <c r="P135" s="15"/>
      <c r="Q135" s="15"/>
      <c r="R135" s="15"/>
      <c r="S135" s="15"/>
    </row>
    <row r="136" spans="2:19" x14ac:dyDescent="0.3">
      <c r="B136" s="53">
        <v>2019</v>
      </c>
      <c r="C136" s="15" t="s">
        <v>321</v>
      </c>
      <c r="D136" s="15" t="s">
        <v>315</v>
      </c>
      <c r="E136" s="15">
        <v>2015</v>
      </c>
      <c r="F136" s="15" t="s">
        <v>94</v>
      </c>
      <c r="G136" s="15">
        <v>4</v>
      </c>
      <c r="H136" s="51">
        <v>2001</v>
      </c>
      <c r="I136" s="50">
        <f t="shared" si="6"/>
        <v>0</v>
      </c>
      <c r="J136" s="50">
        <f t="shared" si="7"/>
        <v>2001</v>
      </c>
      <c r="K136" s="50">
        <f t="shared" si="8"/>
        <v>0</v>
      </c>
      <c r="L136" s="15"/>
      <c r="M136" s="15"/>
      <c r="N136" s="15"/>
      <c r="O136" s="15"/>
      <c r="P136" s="15"/>
      <c r="Q136" s="15"/>
      <c r="R136" s="15"/>
      <c r="S136" s="15"/>
    </row>
    <row r="137" spans="2:19" x14ac:dyDescent="0.3">
      <c r="B137" s="53">
        <v>2019</v>
      </c>
      <c r="C137" s="15" t="s">
        <v>320</v>
      </c>
      <c r="D137" s="15" t="s">
        <v>319</v>
      </c>
      <c r="E137" s="15">
        <v>2019</v>
      </c>
      <c r="F137" s="15" t="s">
        <v>117</v>
      </c>
      <c r="G137" s="15">
        <v>5</v>
      </c>
      <c r="H137" s="51">
        <v>767</v>
      </c>
      <c r="I137" s="50">
        <f t="shared" si="6"/>
        <v>0</v>
      </c>
      <c r="J137" s="50">
        <f t="shared" si="7"/>
        <v>0</v>
      </c>
      <c r="K137" s="50">
        <f t="shared" si="8"/>
        <v>767</v>
      </c>
      <c r="L137" s="15"/>
      <c r="M137" s="15"/>
      <c r="N137" s="15"/>
      <c r="O137" s="15"/>
      <c r="P137" s="15"/>
      <c r="Q137" s="15"/>
      <c r="R137" s="15"/>
      <c r="S137" s="15"/>
    </row>
    <row r="138" spans="2:19" x14ac:dyDescent="0.3">
      <c r="B138" s="53">
        <v>2019</v>
      </c>
      <c r="C138" s="15" t="s">
        <v>318</v>
      </c>
      <c r="D138" s="15" t="s">
        <v>317</v>
      </c>
      <c r="E138" s="15">
        <v>2018</v>
      </c>
      <c r="F138" s="15" t="s">
        <v>90</v>
      </c>
      <c r="G138" s="15">
        <v>5</v>
      </c>
      <c r="H138" s="51">
        <v>501</v>
      </c>
      <c r="I138" s="50">
        <f t="shared" si="6"/>
        <v>0</v>
      </c>
      <c r="J138" s="50">
        <f t="shared" si="7"/>
        <v>0</v>
      </c>
      <c r="K138" s="50">
        <f t="shared" si="8"/>
        <v>501</v>
      </c>
      <c r="L138" s="15"/>
      <c r="M138" s="15"/>
      <c r="N138" s="15"/>
      <c r="O138" s="15"/>
      <c r="P138" s="15"/>
      <c r="Q138" s="15"/>
      <c r="R138" s="15"/>
      <c r="S138" s="15"/>
    </row>
    <row r="139" spans="2:19" x14ac:dyDescent="0.3">
      <c r="B139" s="53">
        <v>2019</v>
      </c>
      <c r="C139" s="15" t="s">
        <v>316</v>
      </c>
      <c r="D139" s="15" t="s">
        <v>315</v>
      </c>
      <c r="E139" s="15">
        <v>2015</v>
      </c>
      <c r="F139" s="15" t="s">
        <v>94</v>
      </c>
      <c r="G139" s="15">
        <v>4</v>
      </c>
      <c r="H139" s="51">
        <v>2529</v>
      </c>
      <c r="I139" s="50">
        <f t="shared" si="6"/>
        <v>0</v>
      </c>
      <c r="J139" s="50">
        <f t="shared" si="7"/>
        <v>2529</v>
      </c>
      <c r="K139" s="50">
        <f t="shared" si="8"/>
        <v>0</v>
      </c>
      <c r="L139" s="15"/>
      <c r="M139" s="15"/>
      <c r="N139" s="15"/>
      <c r="O139" s="15"/>
      <c r="P139" s="15"/>
      <c r="Q139" s="15"/>
      <c r="R139" s="15"/>
      <c r="S139" s="15"/>
    </row>
    <row r="140" spans="2:19" x14ac:dyDescent="0.3">
      <c r="B140" s="53">
        <v>2019</v>
      </c>
      <c r="C140" s="15" t="s">
        <v>314</v>
      </c>
      <c r="D140" s="15" t="s">
        <v>313</v>
      </c>
      <c r="E140" s="15">
        <v>2019</v>
      </c>
      <c r="F140" s="15" t="s">
        <v>82</v>
      </c>
      <c r="G140" s="15">
        <v>5</v>
      </c>
      <c r="H140" s="51">
        <v>401</v>
      </c>
      <c r="I140" s="50">
        <f t="shared" si="6"/>
        <v>0</v>
      </c>
      <c r="J140" s="50">
        <f t="shared" si="7"/>
        <v>0</v>
      </c>
      <c r="K140" s="50">
        <f t="shared" si="8"/>
        <v>401</v>
      </c>
      <c r="L140" s="15"/>
      <c r="M140" s="15"/>
      <c r="N140" s="15"/>
      <c r="O140" s="15"/>
      <c r="P140" s="15"/>
      <c r="Q140" s="15"/>
      <c r="R140" s="15"/>
      <c r="S140" s="15"/>
    </row>
    <row r="141" spans="2:19" x14ac:dyDescent="0.3">
      <c r="B141" s="53">
        <v>2019</v>
      </c>
      <c r="C141" s="15" t="s">
        <v>312</v>
      </c>
      <c r="D141" s="15" t="s">
        <v>88</v>
      </c>
      <c r="E141" s="15">
        <v>2017</v>
      </c>
      <c r="F141" s="15" t="s">
        <v>82</v>
      </c>
      <c r="G141" s="15">
        <v>5</v>
      </c>
      <c r="H141" s="51">
        <v>2275</v>
      </c>
      <c r="I141" s="50">
        <f t="shared" si="6"/>
        <v>0</v>
      </c>
      <c r="J141" s="50">
        <f t="shared" si="7"/>
        <v>0</v>
      </c>
      <c r="K141" s="50">
        <f t="shared" si="8"/>
        <v>2275</v>
      </c>
      <c r="L141" s="15"/>
      <c r="M141" s="15"/>
      <c r="N141" s="15"/>
      <c r="O141" s="15"/>
      <c r="P141" s="15"/>
      <c r="Q141" s="15"/>
      <c r="R141" s="15"/>
      <c r="S141" s="15"/>
    </row>
    <row r="142" spans="2:19" x14ac:dyDescent="0.3">
      <c r="B142" s="53">
        <v>2019</v>
      </c>
      <c r="C142" s="15" t="s">
        <v>311</v>
      </c>
      <c r="D142" s="15" t="s">
        <v>310</v>
      </c>
      <c r="E142" s="15">
        <v>2020</v>
      </c>
      <c r="F142" s="15" t="s">
        <v>117</v>
      </c>
      <c r="G142" s="15">
        <v>5</v>
      </c>
      <c r="H142" s="51">
        <v>0</v>
      </c>
      <c r="I142" s="50">
        <f t="shared" si="6"/>
        <v>0</v>
      </c>
      <c r="J142" s="50">
        <f t="shared" si="7"/>
        <v>0</v>
      </c>
      <c r="K142" s="50">
        <f t="shared" si="8"/>
        <v>0</v>
      </c>
      <c r="L142" s="15"/>
      <c r="M142" s="15"/>
      <c r="N142" s="15"/>
      <c r="O142" s="15"/>
      <c r="P142" s="15"/>
      <c r="Q142" s="15"/>
      <c r="R142" s="15"/>
      <c r="S142" s="15"/>
    </row>
    <row r="143" spans="2:19" x14ac:dyDescent="0.3">
      <c r="B143" s="53">
        <v>2019</v>
      </c>
      <c r="C143" s="15" t="s">
        <v>309</v>
      </c>
      <c r="D143" s="15" t="s">
        <v>308</v>
      </c>
      <c r="E143" s="15">
        <v>2015</v>
      </c>
      <c r="F143" s="15" t="s">
        <v>307</v>
      </c>
      <c r="G143" s="15">
        <v>4</v>
      </c>
      <c r="H143" s="51">
        <v>1063</v>
      </c>
      <c r="I143" s="50">
        <f t="shared" si="6"/>
        <v>0</v>
      </c>
      <c r="J143" s="50">
        <f t="shared" si="7"/>
        <v>1063</v>
      </c>
      <c r="K143" s="50">
        <f t="shared" si="8"/>
        <v>0</v>
      </c>
      <c r="L143" s="15"/>
      <c r="M143" s="15"/>
      <c r="N143" s="15"/>
      <c r="O143" s="15"/>
      <c r="P143" s="15"/>
      <c r="Q143" s="15"/>
      <c r="R143" s="15"/>
      <c r="S143" s="15"/>
    </row>
    <row r="144" spans="2:19" x14ac:dyDescent="0.3">
      <c r="B144" s="53">
        <v>2019</v>
      </c>
      <c r="C144" s="15" t="s">
        <v>306</v>
      </c>
      <c r="D144" s="15" t="s">
        <v>305</v>
      </c>
      <c r="E144" s="15">
        <v>2018</v>
      </c>
      <c r="F144" s="15" t="s">
        <v>117</v>
      </c>
      <c r="G144" s="15">
        <v>5</v>
      </c>
      <c r="H144" s="51">
        <v>10387</v>
      </c>
      <c r="I144" s="50">
        <f t="shared" si="6"/>
        <v>0</v>
      </c>
      <c r="J144" s="50">
        <f t="shared" si="7"/>
        <v>0</v>
      </c>
      <c r="K144" s="50">
        <f t="shared" si="8"/>
        <v>10387</v>
      </c>
      <c r="L144" s="15"/>
      <c r="M144" s="15"/>
      <c r="N144" s="15"/>
      <c r="O144" s="15"/>
      <c r="P144" s="15"/>
      <c r="Q144" s="15"/>
      <c r="R144" s="15"/>
      <c r="S144" s="15"/>
    </row>
    <row r="145" spans="2:19" x14ac:dyDescent="0.3">
      <c r="B145" s="53">
        <v>2019</v>
      </c>
      <c r="C145" s="15" t="s">
        <v>304</v>
      </c>
      <c r="D145" s="15" t="s">
        <v>303</v>
      </c>
      <c r="E145" s="15">
        <v>2019</v>
      </c>
      <c r="F145" s="15" t="s">
        <v>101</v>
      </c>
      <c r="G145" s="15">
        <v>5</v>
      </c>
      <c r="H145" s="51">
        <v>2016</v>
      </c>
      <c r="I145" s="50">
        <f t="shared" si="6"/>
        <v>0</v>
      </c>
      <c r="J145" s="50">
        <f t="shared" si="7"/>
        <v>0</v>
      </c>
      <c r="K145" s="50">
        <f t="shared" si="8"/>
        <v>2016</v>
      </c>
      <c r="L145" s="15"/>
      <c r="M145" s="15"/>
      <c r="N145" s="15"/>
      <c r="O145" s="15"/>
      <c r="P145" s="15"/>
      <c r="Q145" s="15"/>
      <c r="R145" s="15"/>
      <c r="S145" s="15"/>
    </row>
    <row r="146" spans="2:19" x14ac:dyDescent="0.3">
      <c r="B146" s="53">
        <v>2019</v>
      </c>
      <c r="C146" s="15" t="s">
        <v>302</v>
      </c>
      <c r="D146" s="15" t="s">
        <v>301</v>
      </c>
      <c r="E146" s="15">
        <v>2014</v>
      </c>
      <c r="F146" s="15" t="s">
        <v>90</v>
      </c>
      <c r="G146" s="15">
        <v>5</v>
      </c>
      <c r="H146" s="51">
        <v>7660</v>
      </c>
      <c r="I146" s="50">
        <f t="shared" si="6"/>
        <v>0</v>
      </c>
      <c r="J146" s="50">
        <f t="shared" si="7"/>
        <v>0</v>
      </c>
      <c r="K146" s="50">
        <f t="shared" si="8"/>
        <v>7660</v>
      </c>
      <c r="L146" s="15"/>
      <c r="M146" s="15"/>
      <c r="N146" s="15"/>
      <c r="O146" s="15"/>
      <c r="P146" s="15"/>
      <c r="Q146" s="15"/>
      <c r="R146" s="15"/>
      <c r="S146" s="15"/>
    </row>
    <row r="147" spans="2:19" x14ac:dyDescent="0.3">
      <c r="B147" s="53">
        <v>2019</v>
      </c>
      <c r="C147" s="15" t="s">
        <v>300</v>
      </c>
      <c r="D147" s="15" t="s">
        <v>88</v>
      </c>
      <c r="E147" s="15">
        <v>2017</v>
      </c>
      <c r="F147" s="15" t="s">
        <v>90</v>
      </c>
      <c r="G147" s="15">
        <v>5</v>
      </c>
      <c r="H147" s="51">
        <v>347</v>
      </c>
      <c r="I147" s="50">
        <f t="shared" si="6"/>
        <v>0</v>
      </c>
      <c r="J147" s="50">
        <f t="shared" si="7"/>
        <v>0</v>
      </c>
      <c r="K147" s="50">
        <f t="shared" si="8"/>
        <v>347</v>
      </c>
      <c r="L147" s="15"/>
      <c r="M147" s="15"/>
      <c r="N147" s="15"/>
      <c r="O147" s="15"/>
      <c r="P147" s="15"/>
      <c r="Q147" s="15"/>
      <c r="R147" s="15"/>
      <c r="S147" s="15"/>
    </row>
    <row r="148" spans="2:19" x14ac:dyDescent="0.3">
      <c r="B148" s="53">
        <v>2019</v>
      </c>
      <c r="C148" s="15" t="s">
        <v>299</v>
      </c>
      <c r="D148" s="15" t="s">
        <v>88</v>
      </c>
      <c r="E148" s="15">
        <v>2013</v>
      </c>
      <c r="F148" s="15" t="s">
        <v>101</v>
      </c>
      <c r="G148" s="15">
        <v>4</v>
      </c>
      <c r="H148" s="51">
        <v>0</v>
      </c>
      <c r="I148" s="50">
        <f t="shared" si="6"/>
        <v>0</v>
      </c>
      <c r="J148" s="50">
        <f t="shared" si="7"/>
        <v>0</v>
      </c>
      <c r="K148" s="50">
        <f t="shared" si="8"/>
        <v>0</v>
      </c>
      <c r="L148" s="15"/>
      <c r="M148" s="15"/>
      <c r="N148" s="15"/>
      <c r="O148" s="15"/>
      <c r="P148" s="15"/>
      <c r="Q148" s="15"/>
      <c r="R148" s="15"/>
      <c r="S148" s="15"/>
    </row>
    <row r="149" spans="2:19" x14ac:dyDescent="0.3">
      <c r="B149" s="53">
        <v>2019</v>
      </c>
      <c r="C149" s="15" t="s">
        <v>298</v>
      </c>
      <c r="D149" s="15" t="s">
        <v>297</v>
      </c>
      <c r="E149" s="15">
        <v>2019</v>
      </c>
      <c r="F149" s="15" t="s">
        <v>117</v>
      </c>
      <c r="G149" s="15">
        <v>5</v>
      </c>
      <c r="H149" s="51">
        <v>5482</v>
      </c>
      <c r="I149" s="50">
        <f t="shared" si="6"/>
        <v>0</v>
      </c>
      <c r="J149" s="50">
        <f t="shared" si="7"/>
        <v>0</v>
      </c>
      <c r="K149" s="50">
        <f t="shared" si="8"/>
        <v>5482</v>
      </c>
      <c r="L149" s="15"/>
      <c r="M149" s="15"/>
      <c r="N149" s="15"/>
      <c r="O149" s="15"/>
      <c r="P149" s="15"/>
      <c r="Q149" s="15"/>
      <c r="R149" s="15"/>
      <c r="S149" s="15"/>
    </row>
    <row r="150" spans="2:19" x14ac:dyDescent="0.3">
      <c r="B150" s="53">
        <v>2019</v>
      </c>
      <c r="C150" s="15" t="s">
        <v>296</v>
      </c>
      <c r="D150" s="15" t="s">
        <v>88</v>
      </c>
      <c r="E150" s="15">
        <v>2013</v>
      </c>
      <c r="F150" s="15" t="s">
        <v>117</v>
      </c>
      <c r="G150" s="15">
        <v>5</v>
      </c>
      <c r="H150" s="51">
        <v>0</v>
      </c>
      <c r="I150" s="50">
        <f t="shared" si="6"/>
        <v>0</v>
      </c>
      <c r="J150" s="50">
        <f t="shared" si="7"/>
        <v>0</v>
      </c>
      <c r="K150" s="50">
        <f t="shared" si="8"/>
        <v>0</v>
      </c>
      <c r="L150" s="15"/>
      <c r="M150" s="15"/>
      <c r="N150" s="15"/>
      <c r="O150" s="15"/>
      <c r="P150" s="15"/>
      <c r="Q150" s="15"/>
      <c r="R150" s="15"/>
      <c r="S150" s="15"/>
    </row>
    <row r="151" spans="2:19" x14ac:dyDescent="0.3">
      <c r="B151" s="53">
        <v>2019</v>
      </c>
      <c r="C151" s="15" t="s">
        <v>295</v>
      </c>
      <c r="D151" s="15" t="s">
        <v>88</v>
      </c>
      <c r="E151" s="15">
        <v>2016</v>
      </c>
      <c r="F151" s="15" t="s">
        <v>85</v>
      </c>
      <c r="G151" s="15">
        <v>5</v>
      </c>
      <c r="H151" s="51">
        <v>357</v>
      </c>
      <c r="I151" s="50">
        <f t="shared" si="6"/>
        <v>0</v>
      </c>
      <c r="J151" s="50">
        <f t="shared" si="7"/>
        <v>0</v>
      </c>
      <c r="K151" s="50">
        <f t="shared" si="8"/>
        <v>357</v>
      </c>
      <c r="L151" s="15"/>
      <c r="M151" s="15"/>
      <c r="N151" s="15"/>
      <c r="O151" s="15"/>
      <c r="P151" s="15"/>
      <c r="Q151" s="15"/>
      <c r="R151" s="15"/>
      <c r="S151" s="15"/>
    </row>
    <row r="152" spans="2:19" x14ac:dyDescent="0.3">
      <c r="B152" s="53">
        <v>2019</v>
      </c>
      <c r="C152" s="15" t="s">
        <v>294</v>
      </c>
      <c r="D152" s="15" t="s">
        <v>293</v>
      </c>
      <c r="E152" s="15">
        <v>2016</v>
      </c>
      <c r="F152" s="15" t="s">
        <v>85</v>
      </c>
      <c r="G152" s="15">
        <v>5</v>
      </c>
      <c r="H152" s="51">
        <v>3528</v>
      </c>
      <c r="I152" s="50">
        <f t="shared" si="6"/>
        <v>0</v>
      </c>
      <c r="J152" s="50">
        <f t="shared" si="7"/>
        <v>0</v>
      </c>
      <c r="K152" s="50">
        <f t="shared" si="8"/>
        <v>3528</v>
      </c>
      <c r="L152" s="15"/>
      <c r="M152" s="15"/>
      <c r="N152" s="15"/>
      <c r="O152" s="15"/>
      <c r="P152" s="15"/>
      <c r="Q152" s="15"/>
      <c r="R152" s="15"/>
      <c r="S152" s="15"/>
    </row>
    <row r="153" spans="2:19" x14ac:dyDescent="0.3">
      <c r="B153" s="53">
        <v>2019</v>
      </c>
      <c r="C153" s="15" t="s">
        <v>292</v>
      </c>
      <c r="D153" s="15" t="s">
        <v>291</v>
      </c>
      <c r="E153" s="15">
        <v>2019</v>
      </c>
      <c r="F153" s="15" t="s">
        <v>82</v>
      </c>
      <c r="G153" s="15">
        <v>5</v>
      </c>
      <c r="H153" s="51">
        <v>28</v>
      </c>
      <c r="I153" s="50">
        <f t="shared" si="6"/>
        <v>0</v>
      </c>
      <c r="J153" s="50">
        <f t="shared" si="7"/>
        <v>0</v>
      </c>
      <c r="K153" s="50">
        <f t="shared" si="8"/>
        <v>28</v>
      </c>
      <c r="L153" s="15"/>
      <c r="M153" s="15"/>
      <c r="N153" s="15"/>
      <c r="O153" s="15"/>
      <c r="P153" s="15"/>
      <c r="Q153" s="15"/>
      <c r="R153" s="15"/>
      <c r="S153" s="15"/>
    </row>
    <row r="154" spans="2:19" x14ac:dyDescent="0.3">
      <c r="B154" s="53">
        <v>2019</v>
      </c>
      <c r="C154" s="15" t="s">
        <v>290</v>
      </c>
      <c r="D154" s="15" t="s">
        <v>289</v>
      </c>
      <c r="E154" s="15">
        <v>2019</v>
      </c>
      <c r="F154" s="15" t="s">
        <v>77</v>
      </c>
      <c r="G154" s="15">
        <v>5</v>
      </c>
      <c r="H154" s="51">
        <v>142</v>
      </c>
      <c r="I154" s="50">
        <f t="shared" si="6"/>
        <v>0</v>
      </c>
      <c r="J154" s="50">
        <f t="shared" si="7"/>
        <v>0</v>
      </c>
      <c r="K154" s="50">
        <f t="shared" si="8"/>
        <v>142</v>
      </c>
      <c r="L154" s="15"/>
      <c r="M154" s="15"/>
      <c r="N154" s="15"/>
      <c r="O154" s="15"/>
      <c r="P154" s="15"/>
      <c r="Q154" s="15"/>
      <c r="R154" s="15"/>
      <c r="S154" s="15"/>
    </row>
    <row r="155" spans="2:19" x14ac:dyDescent="0.3">
      <c r="B155" s="53">
        <v>2019</v>
      </c>
      <c r="C155" s="15" t="s">
        <v>288</v>
      </c>
      <c r="D155" s="15" t="s">
        <v>287</v>
      </c>
      <c r="E155" s="15">
        <v>2014</v>
      </c>
      <c r="F155" s="15" t="s">
        <v>82</v>
      </c>
      <c r="G155" s="15">
        <v>5</v>
      </c>
      <c r="H155" s="51">
        <v>1943</v>
      </c>
      <c r="I155" s="50">
        <f t="shared" si="6"/>
        <v>0</v>
      </c>
      <c r="J155" s="50">
        <f t="shared" si="7"/>
        <v>0</v>
      </c>
      <c r="K155" s="50">
        <f t="shared" si="8"/>
        <v>1943</v>
      </c>
      <c r="L155" s="15"/>
      <c r="M155" s="15"/>
      <c r="N155" s="15"/>
      <c r="O155" s="15"/>
      <c r="P155" s="15"/>
      <c r="Q155" s="15"/>
      <c r="R155" s="15"/>
      <c r="S155" s="15"/>
    </row>
    <row r="156" spans="2:19" x14ac:dyDescent="0.3">
      <c r="B156" s="53">
        <v>2019</v>
      </c>
      <c r="C156" s="15" t="s">
        <v>286</v>
      </c>
      <c r="D156" s="15" t="s">
        <v>285</v>
      </c>
      <c r="E156" s="15">
        <v>2019</v>
      </c>
      <c r="F156" s="15" t="s">
        <v>82</v>
      </c>
      <c r="G156" s="15">
        <v>5</v>
      </c>
      <c r="H156" s="51">
        <v>0</v>
      </c>
      <c r="I156" s="50">
        <f t="shared" si="6"/>
        <v>0</v>
      </c>
      <c r="J156" s="50">
        <f t="shared" si="7"/>
        <v>0</v>
      </c>
      <c r="K156" s="50">
        <f t="shared" si="8"/>
        <v>0</v>
      </c>
      <c r="L156" s="15"/>
      <c r="M156" s="15"/>
      <c r="N156" s="15"/>
      <c r="O156" s="15"/>
      <c r="P156" s="15"/>
      <c r="Q156" s="15"/>
      <c r="R156" s="15"/>
      <c r="S156" s="15"/>
    </row>
    <row r="157" spans="2:19" x14ac:dyDescent="0.3">
      <c r="B157" s="53">
        <v>2019</v>
      </c>
      <c r="C157" s="15" t="s">
        <v>284</v>
      </c>
      <c r="D157" s="15" t="s">
        <v>283</v>
      </c>
      <c r="E157" s="15">
        <v>2015</v>
      </c>
      <c r="F157" s="15" t="s">
        <v>82</v>
      </c>
      <c r="G157" s="15">
        <v>5</v>
      </c>
      <c r="H157" s="51">
        <v>3477</v>
      </c>
      <c r="I157" s="50">
        <f t="shared" si="6"/>
        <v>0</v>
      </c>
      <c r="J157" s="50">
        <f t="shared" si="7"/>
        <v>0</v>
      </c>
      <c r="K157" s="50">
        <f t="shared" si="8"/>
        <v>3477</v>
      </c>
      <c r="L157" s="15"/>
      <c r="M157" s="15"/>
      <c r="N157" s="15"/>
      <c r="O157" s="15"/>
      <c r="P157" s="15"/>
      <c r="Q157" s="15"/>
      <c r="R157" s="15"/>
      <c r="S157" s="15"/>
    </row>
    <row r="158" spans="2:19" x14ac:dyDescent="0.3">
      <c r="B158" s="53">
        <v>2019</v>
      </c>
      <c r="C158" s="15" t="s">
        <v>282</v>
      </c>
      <c r="D158" s="15" t="s">
        <v>281</v>
      </c>
      <c r="E158" s="15">
        <v>2019</v>
      </c>
      <c r="F158" s="15" t="s">
        <v>77</v>
      </c>
      <c r="G158" s="15">
        <v>5</v>
      </c>
      <c r="H158" s="51">
        <v>481</v>
      </c>
      <c r="I158" s="50">
        <f t="shared" si="6"/>
        <v>0</v>
      </c>
      <c r="J158" s="50">
        <f t="shared" si="7"/>
        <v>0</v>
      </c>
      <c r="K158" s="50">
        <f t="shared" si="8"/>
        <v>481</v>
      </c>
      <c r="L158" s="15"/>
      <c r="M158" s="15"/>
      <c r="N158" s="15"/>
      <c r="O158" s="15"/>
      <c r="P158" s="15"/>
      <c r="Q158" s="15"/>
      <c r="R158" s="15"/>
      <c r="S158" s="15"/>
    </row>
    <row r="159" spans="2:19" x14ac:dyDescent="0.3">
      <c r="B159" s="53">
        <v>2019</v>
      </c>
      <c r="C159" s="15" t="s">
        <v>280</v>
      </c>
      <c r="D159" s="15" t="s">
        <v>88</v>
      </c>
      <c r="E159" s="15">
        <v>2014</v>
      </c>
      <c r="F159" s="15" t="s">
        <v>99</v>
      </c>
      <c r="G159" s="15">
        <v>5</v>
      </c>
      <c r="H159" s="51">
        <v>602</v>
      </c>
      <c r="I159" s="50">
        <f t="shared" si="6"/>
        <v>0</v>
      </c>
      <c r="J159" s="50">
        <f t="shared" si="7"/>
        <v>0</v>
      </c>
      <c r="K159" s="50">
        <f t="shared" si="8"/>
        <v>602</v>
      </c>
      <c r="L159" s="15"/>
      <c r="M159" s="15"/>
      <c r="N159" s="15"/>
      <c r="O159" s="15"/>
      <c r="P159" s="15"/>
      <c r="Q159" s="15"/>
      <c r="R159" s="15"/>
      <c r="S159" s="15"/>
    </row>
    <row r="160" spans="2:19" x14ac:dyDescent="0.3">
      <c r="B160" s="53">
        <v>2019</v>
      </c>
      <c r="C160" s="15" t="s">
        <v>279</v>
      </c>
      <c r="D160" s="15" t="s">
        <v>278</v>
      </c>
      <c r="E160" s="15">
        <v>2017</v>
      </c>
      <c r="F160" s="15" t="s">
        <v>137</v>
      </c>
      <c r="G160" s="15">
        <v>5</v>
      </c>
      <c r="H160" s="51">
        <v>0</v>
      </c>
      <c r="I160" s="50">
        <f t="shared" si="6"/>
        <v>0</v>
      </c>
      <c r="J160" s="50">
        <f t="shared" si="7"/>
        <v>0</v>
      </c>
      <c r="K160" s="50">
        <f t="shared" si="8"/>
        <v>0</v>
      </c>
      <c r="L160" s="15"/>
      <c r="M160" s="15"/>
      <c r="N160" s="15"/>
      <c r="O160" s="15"/>
      <c r="P160" s="15"/>
      <c r="Q160" s="15"/>
      <c r="R160" s="15"/>
      <c r="S160" s="15"/>
    </row>
    <row r="161" spans="2:19" x14ac:dyDescent="0.3">
      <c r="B161" s="53">
        <v>2019</v>
      </c>
      <c r="C161" s="15" t="s">
        <v>277</v>
      </c>
      <c r="D161" s="15" t="s">
        <v>88</v>
      </c>
      <c r="E161" s="15">
        <v>2014</v>
      </c>
      <c r="F161" s="15" t="s">
        <v>94</v>
      </c>
      <c r="G161" s="15">
        <v>3</v>
      </c>
      <c r="H161" s="51">
        <v>0</v>
      </c>
      <c r="I161" s="50">
        <f t="shared" si="6"/>
        <v>0</v>
      </c>
      <c r="J161" s="50">
        <f t="shared" si="7"/>
        <v>0</v>
      </c>
      <c r="K161" s="50">
        <f t="shared" si="8"/>
        <v>0</v>
      </c>
      <c r="L161" s="15"/>
      <c r="M161" s="15"/>
      <c r="N161" s="15"/>
      <c r="O161" s="15"/>
      <c r="P161" s="15"/>
      <c r="Q161" s="15"/>
      <c r="R161" s="15"/>
      <c r="S161" s="15"/>
    </row>
    <row r="162" spans="2:19" x14ac:dyDescent="0.3">
      <c r="B162" s="53">
        <v>2019</v>
      </c>
      <c r="C162" s="15" t="s">
        <v>276</v>
      </c>
      <c r="D162" s="15" t="s">
        <v>88</v>
      </c>
      <c r="E162" s="15">
        <v>2019</v>
      </c>
      <c r="F162" s="15" t="s">
        <v>82</v>
      </c>
      <c r="G162" s="15">
        <v>5</v>
      </c>
      <c r="H162" s="51">
        <v>0</v>
      </c>
      <c r="I162" s="50">
        <f t="shared" si="6"/>
        <v>0</v>
      </c>
      <c r="J162" s="50">
        <f t="shared" si="7"/>
        <v>0</v>
      </c>
      <c r="K162" s="50">
        <f t="shared" si="8"/>
        <v>0</v>
      </c>
      <c r="L162" s="15"/>
      <c r="M162" s="15"/>
      <c r="N162" s="15"/>
      <c r="O162" s="15"/>
      <c r="P162" s="15"/>
      <c r="Q162" s="15"/>
      <c r="R162" s="15"/>
      <c r="S162" s="15"/>
    </row>
    <row r="163" spans="2:19" x14ac:dyDescent="0.3">
      <c r="B163" s="53">
        <v>2019</v>
      </c>
      <c r="C163" s="15" t="s">
        <v>275</v>
      </c>
      <c r="D163" s="15" t="s">
        <v>88</v>
      </c>
      <c r="E163" s="15">
        <v>2017</v>
      </c>
      <c r="F163" s="15" t="s">
        <v>117</v>
      </c>
      <c r="G163" s="15">
        <v>3</v>
      </c>
      <c r="H163" s="51">
        <v>0</v>
      </c>
      <c r="I163" s="50">
        <f t="shared" si="6"/>
        <v>0</v>
      </c>
      <c r="J163" s="50">
        <f t="shared" si="7"/>
        <v>0</v>
      </c>
      <c r="K163" s="50">
        <f t="shared" si="8"/>
        <v>0</v>
      </c>
      <c r="L163" s="15"/>
      <c r="M163" s="15"/>
      <c r="N163" s="15"/>
      <c r="O163" s="15"/>
      <c r="P163" s="15"/>
      <c r="Q163" s="15"/>
      <c r="R163" s="15"/>
      <c r="S163" s="15"/>
    </row>
    <row r="164" spans="2:19" x14ac:dyDescent="0.3">
      <c r="B164" s="53">
        <v>2019</v>
      </c>
      <c r="C164" s="15" t="s">
        <v>274</v>
      </c>
      <c r="D164" s="15" t="s">
        <v>88</v>
      </c>
      <c r="E164" s="15">
        <v>2019</v>
      </c>
      <c r="F164" s="15" t="s">
        <v>117</v>
      </c>
      <c r="G164" s="15">
        <v>5</v>
      </c>
      <c r="H164" s="51">
        <v>0</v>
      </c>
      <c r="I164" s="50">
        <f t="shared" si="6"/>
        <v>0</v>
      </c>
      <c r="J164" s="50">
        <f t="shared" si="7"/>
        <v>0</v>
      </c>
      <c r="K164" s="50">
        <f t="shared" si="8"/>
        <v>0</v>
      </c>
      <c r="L164" s="15"/>
      <c r="M164" s="15"/>
      <c r="N164" s="15"/>
      <c r="O164" s="15"/>
      <c r="P164" s="15"/>
      <c r="Q164" s="15"/>
      <c r="R164" s="15"/>
      <c r="S164" s="15"/>
    </row>
    <row r="165" spans="2:19" x14ac:dyDescent="0.3">
      <c r="B165" s="53">
        <v>2019</v>
      </c>
      <c r="C165" s="15" t="s">
        <v>273</v>
      </c>
      <c r="D165" s="15" t="s">
        <v>88</v>
      </c>
      <c r="E165" s="15">
        <v>2015</v>
      </c>
      <c r="F165" s="15" t="s">
        <v>94</v>
      </c>
      <c r="G165" s="15">
        <v>4</v>
      </c>
      <c r="H165" s="51">
        <v>899</v>
      </c>
      <c r="I165" s="50">
        <f t="shared" si="6"/>
        <v>0</v>
      </c>
      <c r="J165" s="50">
        <f t="shared" si="7"/>
        <v>899</v>
      </c>
      <c r="K165" s="50">
        <f t="shared" si="8"/>
        <v>0</v>
      </c>
      <c r="L165" s="15"/>
      <c r="M165" s="15"/>
      <c r="N165" s="15"/>
      <c r="O165" s="15"/>
      <c r="P165" s="15"/>
      <c r="Q165" s="15"/>
      <c r="R165" s="15"/>
      <c r="S165" s="15"/>
    </row>
    <row r="166" spans="2:19" x14ac:dyDescent="0.3">
      <c r="B166" s="53">
        <v>2019</v>
      </c>
      <c r="C166" s="15" t="s">
        <v>272</v>
      </c>
      <c r="D166" s="15" t="s">
        <v>88</v>
      </c>
      <c r="E166" s="15">
        <v>2017</v>
      </c>
      <c r="F166" s="15" t="s">
        <v>101</v>
      </c>
      <c r="G166" s="15">
        <v>5</v>
      </c>
      <c r="H166" s="51">
        <v>1918</v>
      </c>
      <c r="I166" s="50">
        <f t="shared" si="6"/>
        <v>0</v>
      </c>
      <c r="J166" s="50">
        <f t="shared" si="7"/>
        <v>0</v>
      </c>
      <c r="K166" s="50">
        <f t="shared" si="8"/>
        <v>1918</v>
      </c>
      <c r="L166" s="15"/>
      <c r="M166" s="15"/>
      <c r="N166" s="15"/>
      <c r="O166" s="15"/>
      <c r="P166" s="15"/>
      <c r="Q166" s="15"/>
      <c r="R166" s="15"/>
      <c r="S166" s="15"/>
    </row>
    <row r="167" spans="2:19" x14ac:dyDescent="0.3">
      <c r="B167" s="53">
        <v>2019</v>
      </c>
      <c r="C167" s="15" t="s">
        <v>271</v>
      </c>
      <c r="D167" s="15" t="s">
        <v>270</v>
      </c>
      <c r="E167" s="15">
        <v>2014</v>
      </c>
      <c r="F167" s="15" t="s">
        <v>94</v>
      </c>
      <c r="G167" s="15">
        <v>4</v>
      </c>
      <c r="H167" s="51">
        <v>5258</v>
      </c>
      <c r="I167" s="50">
        <f t="shared" si="6"/>
        <v>0</v>
      </c>
      <c r="J167" s="50">
        <f t="shared" si="7"/>
        <v>5258</v>
      </c>
      <c r="K167" s="50">
        <f t="shared" si="8"/>
        <v>0</v>
      </c>
      <c r="L167" s="15"/>
      <c r="M167" s="15"/>
      <c r="N167" s="15"/>
      <c r="O167" s="15"/>
      <c r="P167" s="15"/>
      <c r="Q167" s="15"/>
      <c r="R167" s="15"/>
      <c r="S167" s="15"/>
    </row>
    <row r="168" spans="2:19" x14ac:dyDescent="0.3">
      <c r="B168" s="53">
        <v>2019</v>
      </c>
      <c r="C168" s="15" t="s">
        <v>269</v>
      </c>
      <c r="D168" s="15" t="s">
        <v>268</v>
      </c>
      <c r="E168" s="15">
        <v>2017</v>
      </c>
      <c r="F168" s="15" t="s">
        <v>82</v>
      </c>
      <c r="G168" s="15">
        <v>5</v>
      </c>
      <c r="H168" s="51">
        <v>452</v>
      </c>
      <c r="I168" s="50">
        <f t="shared" si="6"/>
        <v>0</v>
      </c>
      <c r="J168" s="50">
        <f t="shared" si="7"/>
        <v>0</v>
      </c>
      <c r="K168" s="50">
        <f t="shared" si="8"/>
        <v>452</v>
      </c>
      <c r="L168" s="15"/>
      <c r="M168" s="15"/>
      <c r="N168" s="15"/>
      <c r="O168" s="15"/>
      <c r="P168" s="15"/>
      <c r="Q168" s="15"/>
      <c r="R168" s="15"/>
      <c r="S168" s="15"/>
    </row>
    <row r="169" spans="2:19" x14ac:dyDescent="0.3">
      <c r="B169" s="53">
        <v>2019</v>
      </c>
      <c r="C169" s="15" t="s">
        <v>267</v>
      </c>
      <c r="D169" s="15" t="s">
        <v>88</v>
      </c>
      <c r="E169" s="15">
        <v>2015</v>
      </c>
      <c r="F169" s="15" t="s">
        <v>137</v>
      </c>
      <c r="G169" s="15">
        <v>4</v>
      </c>
      <c r="H169" s="51">
        <v>0</v>
      </c>
      <c r="I169" s="50">
        <f t="shared" si="6"/>
        <v>0</v>
      </c>
      <c r="J169" s="50">
        <f t="shared" si="7"/>
        <v>0</v>
      </c>
      <c r="K169" s="50">
        <f t="shared" si="8"/>
        <v>0</v>
      </c>
      <c r="L169" s="15"/>
      <c r="M169" s="15"/>
      <c r="N169" s="15"/>
      <c r="O169" s="15"/>
      <c r="P169" s="15"/>
      <c r="Q169" s="15"/>
      <c r="R169" s="15"/>
      <c r="S169" s="15"/>
    </row>
    <row r="170" spans="2:19" x14ac:dyDescent="0.3">
      <c r="B170" s="53">
        <v>2019</v>
      </c>
      <c r="C170" s="15" t="s">
        <v>266</v>
      </c>
      <c r="D170" s="15" t="s">
        <v>88</v>
      </c>
      <c r="E170" s="15">
        <v>2013</v>
      </c>
      <c r="F170" s="15" t="s">
        <v>82</v>
      </c>
      <c r="G170" s="15">
        <v>5</v>
      </c>
      <c r="H170" s="51">
        <v>1075</v>
      </c>
      <c r="I170" s="50">
        <f t="shared" si="6"/>
        <v>0</v>
      </c>
      <c r="J170" s="50">
        <f t="shared" si="7"/>
        <v>0</v>
      </c>
      <c r="K170" s="50">
        <f t="shared" si="8"/>
        <v>1075</v>
      </c>
      <c r="L170" s="15"/>
      <c r="M170" s="15"/>
      <c r="N170" s="15"/>
      <c r="O170" s="15"/>
      <c r="P170" s="15"/>
      <c r="Q170" s="15"/>
      <c r="R170" s="15"/>
      <c r="S170" s="15"/>
    </row>
    <row r="171" spans="2:19" x14ac:dyDescent="0.3">
      <c r="B171" s="53">
        <v>2019</v>
      </c>
      <c r="C171" s="15" t="s">
        <v>265</v>
      </c>
      <c r="D171" s="15" t="s">
        <v>88</v>
      </c>
      <c r="E171" s="15">
        <v>2013</v>
      </c>
      <c r="F171" s="15" t="s">
        <v>94</v>
      </c>
      <c r="G171" s="15">
        <v>4</v>
      </c>
      <c r="H171" s="51">
        <v>392</v>
      </c>
      <c r="I171" s="50">
        <f t="shared" si="6"/>
        <v>0</v>
      </c>
      <c r="J171" s="50">
        <f t="shared" si="7"/>
        <v>392</v>
      </c>
      <c r="K171" s="50">
        <f t="shared" si="8"/>
        <v>0</v>
      </c>
      <c r="L171" s="15"/>
      <c r="M171" s="15"/>
      <c r="N171" s="15"/>
      <c r="O171" s="15"/>
      <c r="P171" s="15"/>
      <c r="Q171" s="15"/>
      <c r="R171" s="15"/>
      <c r="S171" s="15"/>
    </row>
    <row r="172" spans="2:19" x14ac:dyDescent="0.3">
      <c r="B172" s="53">
        <v>2019</v>
      </c>
      <c r="C172" s="15" t="s">
        <v>264</v>
      </c>
      <c r="D172" s="15" t="s">
        <v>88</v>
      </c>
      <c r="E172" s="15">
        <v>2014</v>
      </c>
      <c r="F172" s="15" t="s">
        <v>101</v>
      </c>
      <c r="G172" s="15">
        <v>3</v>
      </c>
      <c r="H172" s="51">
        <v>39</v>
      </c>
      <c r="I172" s="50">
        <f t="shared" si="6"/>
        <v>39</v>
      </c>
      <c r="J172" s="50">
        <f t="shared" si="7"/>
        <v>0</v>
      </c>
      <c r="K172" s="50">
        <f t="shared" si="8"/>
        <v>0</v>
      </c>
      <c r="L172" s="15"/>
      <c r="M172" s="15"/>
      <c r="N172" s="15"/>
      <c r="O172" s="15"/>
      <c r="P172" s="15"/>
      <c r="Q172" s="15"/>
      <c r="R172" s="15"/>
      <c r="S172" s="15"/>
    </row>
    <row r="173" spans="2:19" x14ac:dyDescent="0.3">
      <c r="B173" s="53">
        <v>2019</v>
      </c>
      <c r="C173" s="15" t="s">
        <v>263</v>
      </c>
      <c r="D173" s="15" t="s">
        <v>88</v>
      </c>
      <c r="E173" s="15">
        <v>2013</v>
      </c>
      <c r="F173" s="15" t="s">
        <v>101</v>
      </c>
      <c r="G173" s="15">
        <v>3</v>
      </c>
      <c r="H173" s="51">
        <v>0</v>
      </c>
      <c r="I173" s="50">
        <f t="shared" si="6"/>
        <v>0</v>
      </c>
      <c r="J173" s="50">
        <f t="shared" si="7"/>
        <v>0</v>
      </c>
      <c r="K173" s="50">
        <f t="shared" si="8"/>
        <v>0</v>
      </c>
      <c r="L173" s="15"/>
      <c r="M173" s="15"/>
      <c r="N173" s="15"/>
      <c r="O173" s="15"/>
      <c r="P173" s="15"/>
      <c r="Q173" s="15"/>
      <c r="R173" s="15"/>
      <c r="S173" s="15"/>
    </row>
    <row r="174" spans="2:19" x14ac:dyDescent="0.3">
      <c r="B174" s="53">
        <v>2019</v>
      </c>
      <c r="C174" s="15" t="s">
        <v>262</v>
      </c>
      <c r="D174" s="15" t="s">
        <v>261</v>
      </c>
      <c r="E174" s="15">
        <v>2019</v>
      </c>
      <c r="F174" s="15" t="s">
        <v>82</v>
      </c>
      <c r="G174" s="15">
        <v>5</v>
      </c>
      <c r="H174" s="51">
        <v>45</v>
      </c>
      <c r="I174" s="50">
        <f t="shared" si="6"/>
        <v>0</v>
      </c>
      <c r="J174" s="50">
        <f t="shared" si="7"/>
        <v>0</v>
      </c>
      <c r="K174" s="50">
        <f t="shared" si="8"/>
        <v>45</v>
      </c>
      <c r="L174" s="15"/>
      <c r="M174" s="15"/>
      <c r="N174" s="15"/>
      <c r="O174" s="15"/>
      <c r="P174" s="15"/>
      <c r="Q174" s="15"/>
      <c r="R174" s="15"/>
      <c r="S174" s="15"/>
    </row>
    <row r="175" spans="2:19" x14ac:dyDescent="0.3">
      <c r="B175" s="53">
        <v>2019</v>
      </c>
      <c r="C175" s="15" t="s">
        <v>260</v>
      </c>
      <c r="D175" s="15" t="s">
        <v>259</v>
      </c>
      <c r="E175" s="15">
        <v>2018</v>
      </c>
      <c r="F175" s="15" t="s">
        <v>117</v>
      </c>
      <c r="G175" s="15">
        <v>5</v>
      </c>
      <c r="H175" s="51">
        <v>754</v>
      </c>
      <c r="I175" s="50">
        <f t="shared" si="6"/>
        <v>0</v>
      </c>
      <c r="J175" s="50">
        <f t="shared" si="7"/>
        <v>0</v>
      </c>
      <c r="K175" s="50">
        <f t="shared" si="8"/>
        <v>754</v>
      </c>
      <c r="L175" s="15"/>
      <c r="M175" s="15"/>
      <c r="N175" s="15"/>
      <c r="O175" s="15"/>
      <c r="P175" s="15"/>
      <c r="Q175" s="15"/>
      <c r="R175" s="15"/>
      <c r="S175" s="15"/>
    </row>
    <row r="176" spans="2:19" x14ac:dyDescent="0.3">
      <c r="B176" s="53">
        <v>2019</v>
      </c>
      <c r="C176" s="15" t="s">
        <v>258</v>
      </c>
      <c r="D176" s="15" t="s">
        <v>88</v>
      </c>
      <c r="E176" s="15">
        <v>2017</v>
      </c>
      <c r="F176" s="15" t="s">
        <v>94</v>
      </c>
      <c r="G176" s="15">
        <v>5</v>
      </c>
      <c r="H176" s="51">
        <v>3316</v>
      </c>
      <c r="I176" s="50">
        <f t="shared" si="6"/>
        <v>0</v>
      </c>
      <c r="J176" s="50">
        <f t="shared" si="7"/>
        <v>0</v>
      </c>
      <c r="K176" s="50">
        <f t="shared" si="8"/>
        <v>3316</v>
      </c>
      <c r="L176" s="15"/>
      <c r="M176" s="15"/>
      <c r="N176" s="15"/>
      <c r="O176" s="15"/>
      <c r="P176" s="15"/>
      <c r="Q176" s="15"/>
      <c r="R176" s="15"/>
      <c r="S176" s="15"/>
    </row>
    <row r="177" spans="2:19" x14ac:dyDescent="0.3">
      <c r="B177" s="53">
        <v>2019</v>
      </c>
      <c r="C177" s="15" t="s">
        <v>257</v>
      </c>
      <c r="D177" s="15" t="s">
        <v>88</v>
      </c>
      <c r="E177" s="15">
        <v>2013</v>
      </c>
      <c r="F177" s="15" t="s">
        <v>94</v>
      </c>
      <c r="G177" s="15">
        <v>4</v>
      </c>
      <c r="H177" s="51">
        <v>0</v>
      </c>
      <c r="I177" s="50">
        <f t="shared" si="6"/>
        <v>0</v>
      </c>
      <c r="J177" s="50">
        <f t="shared" si="7"/>
        <v>0</v>
      </c>
      <c r="K177" s="50">
        <f t="shared" si="8"/>
        <v>0</v>
      </c>
      <c r="L177" s="15"/>
      <c r="M177" s="15"/>
      <c r="N177" s="15"/>
      <c r="O177" s="15"/>
      <c r="P177" s="15"/>
      <c r="Q177" s="15"/>
      <c r="R177" s="15"/>
      <c r="S177" s="15"/>
    </row>
    <row r="178" spans="2:19" x14ac:dyDescent="0.3">
      <c r="B178" s="53">
        <v>2019</v>
      </c>
      <c r="C178" s="15" t="s">
        <v>256</v>
      </c>
      <c r="D178" s="15" t="s">
        <v>88</v>
      </c>
      <c r="E178" s="15">
        <v>2015</v>
      </c>
      <c r="F178" s="15" t="s">
        <v>137</v>
      </c>
      <c r="G178" s="15">
        <v>4</v>
      </c>
      <c r="H178" s="51">
        <v>0</v>
      </c>
      <c r="I178" s="50">
        <f t="shared" si="6"/>
        <v>0</v>
      </c>
      <c r="J178" s="50">
        <f t="shared" si="7"/>
        <v>0</v>
      </c>
      <c r="K178" s="50">
        <f t="shared" si="8"/>
        <v>0</v>
      </c>
      <c r="L178" s="15"/>
      <c r="M178" s="15"/>
      <c r="N178" s="15"/>
      <c r="O178" s="15"/>
      <c r="P178" s="15"/>
      <c r="Q178" s="15"/>
      <c r="R178" s="15"/>
      <c r="S178" s="15"/>
    </row>
    <row r="179" spans="2:19" x14ac:dyDescent="0.3">
      <c r="B179" s="53">
        <v>2019</v>
      </c>
      <c r="C179" s="15" t="s">
        <v>255</v>
      </c>
      <c r="D179" s="15" t="s">
        <v>254</v>
      </c>
      <c r="E179" s="15">
        <v>2014</v>
      </c>
      <c r="F179" s="15" t="s">
        <v>117</v>
      </c>
      <c r="G179" s="15">
        <v>5</v>
      </c>
      <c r="H179" s="51">
        <v>7</v>
      </c>
      <c r="I179" s="50">
        <f t="shared" si="6"/>
        <v>0</v>
      </c>
      <c r="J179" s="50">
        <f t="shared" si="7"/>
        <v>0</v>
      </c>
      <c r="K179" s="50">
        <f t="shared" si="8"/>
        <v>7</v>
      </c>
      <c r="L179" s="15"/>
      <c r="M179" s="15"/>
      <c r="N179" s="15"/>
      <c r="O179" s="15"/>
      <c r="P179" s="15"/>
      <c r="Q179" s="15"/>
      <c r="R179" s="15"/>
      <c r="S179" s="15"/>
    </row>
    <row r="180" spans="2:19" x14ac:dyDescent="0.3">
      <c r="B180" s="53">
        <v>2019</v>
      </c>
      <c r="C180" s="15" t="s">
        <v>253</v>
      </c>
      <c r="D180" s="15" t="s">
        <v>88</v>
      </c>
      <c r="E180" s="15">
        <v>2014</v>
      </c>
      <c r="F180" s="15" t="s">
        <v>117</v>
      </c>
      <c r="G180" s="15">
        <v>5</v>
      </c>
      <c r="H180" s="51">
        <v>7387</v>
      </c>
      <c r="I180" s="50">
        <f t="shared" si="6"/>
        <v>0</v>
      </c>
      <c r="J180" s="50">
        <f t="shared" si="7"/>
        <v>0</v>
      </c>
      <c r="K180" s="50">
        <f t="shared" si="8"/>
        <v>7387</v>
      </c>
      <c r="L180" s="15"/>
      <c r="M180" s="15"/>
      <c r="N180" s="15"/>
      <c r="O180" s="15"/>
      <c r="P180" s="15"/>
      <c r="Q180" s="15"/>
      <c r="R180" s="15"/>
      <c r="S180" s="15"/>
    </row>
    <row r="181" spans="2:19" x14ac:dyDescent="0.3">
      <c r="B181" s="53">
        <v>2019</v>
      </c>
      <c r="C181" s="15" t="s">
        <v>252</v>
      </c>
      <c r="D181" s="15" t="s">
        <v>251</v>
      </c>
      <c r="E181" s="15">
        <v>2014</v>
      </c>
      <c r="F181" s="15" t="s">
        <v>82</v>
      </c>
      <c r="G181" s="15">
        <v>5</v>
      </c>
      <c r="H181" s="51">
        <v>1143</v>
      </c>
      <c r="I181" s="50">
        <f t="shared" si="6"/>
        <v>0</v>
      </c>
      <c r="J181" s="50">
        <f t="shared" si="7"/>
        <v>0</v>
      </c>
      <c r="K181" s="50">
        <f t="shared" si="8"/>
        <v>1143</v>
      </c>
      <c r="L181" s="15"/>
      <c r="M181" s="15"/>
      <c r="N181" s="15"/>
      <c r="O181" s="15"/>
      <c r="P181" s="15"/>
      <c r="Q181" s="15"/>
      <c r="R181" s="15"/>
      <c r="S181" s="15"/>
    </row>
    <row r="182" spans="2:19" x14ac:dyDescent="0.3">
      <c r="B182" s="53">
        <v>2019</v>
      </c>
      <c r="C182" s="15" t="s">
        <v>250</v>
      </c>
      <c r="D182" s="15" t="s">
        <v>88</v>
      </c>
      <c r="E182" s="15">
        <v>2013</v>
      </c>
      <c r="F182" s="15" t="s">
        <v>94</v>
      </c>
      <c r="G182" s="15">
        <v>4</v>
      </c>
      <c r="H182" s="51">
        <v>1409</v>
      </c>
      <c r="I182" s="50">
        <f t="shared" si="6"/>
        <v>0</v>
      </c>
      <c r="J182" s="50">
        <f t="shared" si="7"/>
        <v>1409</v>
      </c>
      <c r="K182" s="50">
        <f t="shared" si="8"/>
        <v>0</v>
      </c>
      <c r="L182" s="15"/>
      <c r="M182" s="15"/>
      <c r="N182" s="15"/>
      <c r="O182" s="15"/>
      <c r="P182" s="15"/>
      <c r="Q182" s="15"/>
      <c r="R182" s="15"/>
      <c r="S182" s="15"/>
    </row>
    <row r="183" spans="2:19" x14ac:dyDescent="0.3">
      <c r="B183" s="53">
        <v>2019</v>
      </c>
      <c r="C183" s="15" t="s">
        <v>249</v>
      </c>
      <c r="D183" s="15" t="s">
        <v>88</v>
      </c>
      <c r="E183" s="15">
        <v>2017</v>
      </c>
      <c r="F183" s="15" t="s">
        <v>117</v>
      </c>
      <c r="G183" s="15">
        <v>4</v>
      </c>
      <c r="H183" s="51">
        <v>51</v>
      </c>
      <c r="I183" s="50">
        <f t="shared" si="6"/>
        <v>0</v>
      </c>
      <c r="J183" s="50">
        <f t="shared" si="7"/>
        <v>51</v>
      </c>
      <c r="K183" s="50">
        <f t="shared" si="8"/>
        <v>0</v>
      </c>
      <c r="L183" s="15"/>
      <c r="M183" s="15"/>
      <c r="N183" s="15"/>
      <c r="O183" s="15"/>
      <c r="P183" s="15"/>
      <c r="Q183" s="15"/>
      <c r="R183" s="15"/>
      <c r="S183" s="15"/>
    </row>
    <row r="184" spans="2:19" x14ac:dyDescent="0.3">
      <c r="B184" s="53">
        <v>2019</v>
      </c>
      <c r="C184" s="15" t="s">
        <v>248</v>
      </c>
      <c r="D184" s="15" t="s">
        <v>88</v>
      </c>
      <c r="E184" s="15">
        <v>2015</v>
      </c>
      <c r="F184" s="15" t="s">
        <v>117</v>
      </c>
      <c r="G184" s="15">
        <v>5</v>
      </c>
      <c r="H184" s="51">
        <v>5142</v>
      </c>
      <c r="I184" s="50">
        <f t="shared" si="6"/>
        <v>0</v>
      </c>
      <c r="J184" s="50">
        <f t="shared" si="7"/>
        <v>0</v>
      </c>
      <c r="K184" s="50">
        <f t="shared" si="8"/>
        <v>5142</v>
      </c>
      <c r="L184" s="15"/>
      <c r="M184" s="15"/>
      <c r="N184" s="15"/>
      <c r="O184" s="15"/>
      <c r="P184" s="15"/>
      <c r="Q184" s="15"/>
      <c r="R184" s="15"/>
      <c r="S184" s="15"/>
    </row>
    <row r="185" spans="2:19" x14ac:dyDescent="0.3">
      <c r="B185" s="53">
        <v>2019</v>
      </c>
      <c r="C185" s="15" t="s">
        <v>247</v>
      </c>
      <c r="D185" s="15" t="s">
        <v>88</v>
      </c>
      <c r="E185" s="15">
        <v>2018</v>
      </c>
      <c r="F185" s="15" t="s">
        <v>101</v>
      </c>
      <c r="G185" s="15">
        <v>4</v>
      </c>
      <c r="H185" s="51">
        <v>1919</v>
      </c>
      <c r="I185" s="50">
        <f t="shared" si="6"/>
        <v>0</v>
      </c>
      <c r="J185" s="50">
        <f t="shared" si="7"/>
        <v>1919</v>
      </c>
      <c r="K185" s="50">
        <f t="shared" si="8"/>
        <v>0</v>
      </c>
      <c r="L185" s="15"/>
      <c r="M185" s="15"/>
      <c r="N185" s="15"/>
      <c r="O185" s="15"/>
      <c r="P185" s="15"/>
      <c r="Q185" s="15"/>
      <c r="R185" s="15"/>
      <c r="S185" s="15"/>
    </row>
    <row r="186" spans="2:19" x14ac:dyDescent="0.3">
      <c r="B186" s="53">
        <v>2019</v>
      </c>
      <c r="C186" s="15" t="s">
        <v>246</v>
      </c>
      <c r="D186" s="15" t="s">
        <v>88</v>
      </c>
      <c r="E186" s="15">
        <v>2019</v>
      </c>
      <c r="F186" s="15" t="s">
        <v>94</v>
      </c>
      <c r="G186" s="15">
        <v>4</v>
      </c>
      <c r="H186" s="51">
        <v>7505</v>
      </c>
      <c r="I186" s="50">
        <f t="shared" si="6"/>
        <v>0</v>
      </c>
      <c r="J186" s="50">
        <f t="shared" si="7"/>
        <v>7505</v>
      </c>
      <c r="K186" s="50">
        <f t="shared" si="8"/>
        <v>0</v>
      </c>
      <c r="L186" s="15"/>
      <c r="M186" s="15"/>
      <c r="N186" s="15"/>
      <c r="O186" s="15"/>
      <c r="P186" s="15"/>
      <c r="Q186" s="15"/>
      <c r="R186" s="15"/>
      <c r="S186" s="15"/>
    </row>
    <row r="187" spans="2:19" x14ac:dyDescent="0.3">
      <c r="B187" s="53">
        <v>2019</v>
      </c>
      <c r="C187" s="15" t="s">
        <v>245</v>
      </c>
      <c r="D187" s="15" t="s">
        <v>88</v>
      </c>
      <c r="E187" s="15">
        <v>2017</v>
      </c>
      <c r="F187" s="15" t="s">
        <v>101</v>
      </c>
      <c r="G187" s="15">
        <v>5</v>
      </c>
      <c r="H187" s="51">
        <v>5607</v>
      </c>
      <c r="I187" s="50">
        <f t="shared" si="6"/>
        <v>0</v>
      </c>
      <c r="J187" s="50">
        <f t="shared" si="7"/>
        <v>0</v>
      </c>
      <c r="K187" s="50">
        <f t="shared" si="8"/>
        <v>5607</v>
      </c>
      <c r="L187" s="15"/>
      <c r="M187" s="15"/>
      <c r="N187" s="15"/>
      <c r="O187" s="15"/>
      <c r="P187" s="15"/>
      <c r="Q187" s="15"/>
      <c r="R187" s="15"/>
      <c r="S187" s="15"/>
    </row>
    <row r="188" spans="2:19" x14ac:dyDescent="0.3">
      <c r="B188" s="53">
        <v>2019</v>
      </c>
      <c r="C188" s="15" t="s">
        <v>244</v>
      </c>
      <c r="D188" s="15" t="s">
        <v>88</v>
      </c>
      <c r="E188" s="15">
        <v>2017</v>
      </c>
      <c r="F188" s="15" t="s">
        <v>82</v>
      </c>
      <c r="G188" s="15">
        <v>5</v>
      </c>
      <c r="H188" s="51">
        <v>3925</v>
      </c>
      <c r="I188" s="50">
        <f t="shared" si="6"/>
        <v>0</v>
      </c>
      <c r="J188" s="50">
        <f t="shared" si="7"/>
        <v>0</v>
      </c>
      <c r="K188" s="50">
        <f t="shared" si="8"/>
        <v>3925</v>
      </c>
      <c r="L188" s="15"/>
      <c r="M188" s="15"/>
      <c r="N188" s="15"/>
      <c r="O188" s="15"/>
      <c r="P188" s="15"/>
      <c r="Q188" s="15"/>
      <c r="R188" s="15"/>
      <c r="S188" s="15"/>
    </row>
    <row r="189" spans="2:19" x14ac:dyDescent="0.3">
      <c r="B189" s="53">
        <v>2019</v>
      </c>
      <c r="C189" s="15" t="s">
        <v>243</v>
      </c>
      <c r="D189" s="15" t="s">
        <v>88</v>
      </c>
      <c r="E189" s="15">
        <v>2017</v>
      </c>
      <c r="F189" s="15" t="s">
        <v>90</v>
      </c>
      <c r="G189" s="15">
        <v>5</v>
      </c>
      <c r="H189" s="51">
        <v>1159</v>
      </c>
      <c r="I189" s="50">
        <f t="shared" si="6"/>
        <v>0</v>
      </c>
      <c r="J189" s="50">
        <f t="shared" si="7"/>
        <v>0</v>
      </c>
      <c r="K189" s="50">
        <f t="shared" si="8"/>
        <v>1159</v>
      </c>
      <c r="L189" s="15"/>
      <c r="M189" s="15"/>
      <c r="N189" s="15"/>
      <c r="O189" s="15"/>
      <c r="P189" s="15"/>
      <c r="Q189" s="15"/>
      <c r="R189" s="15"/>
      <c r="S189" s="15"/>
    </row>
    <row r="190" spans="2:19" x14ac:dyDescent="0.3">
      <c r="B190" s="53">
        <v>2019</v>
      </c>
      <c r="C190" s="15" t="s">
        <v>242</v>
      </c>
      <c r="D190" s="15" t="s">
        <v>88</v>
      </c>
      <c r="E190" s="15">
        <v>2017</v>
      </c>
      <c r="F190" s="15" t="s">
        <v>94</v>
      </c>
      <c r="G190" s="15">
        <v>3</v>
      </c>
      <c r="H190" s="51">
        <v>1126</v>
      </c>
      <c r="I190" s="50">
        <f t="shared" si="6"/>
        <v>1126</v>
      </c>
      <c r="J190" s="50">
        <f t="shared" si="7"/>
        <v>0</v>
      </c>
      <c r="K190" s="50">
        <f t="shared" si="8"/>
        <v>0</v>
      </c>
      <c r="L190" s="15"/>
      <c r="M190" s="15"/>
      <c r="N190" s="15"/>
      <c r="O190" s="15"/>
      <c r="P190" s="15"/>
      <c r="Q190" s="15"/>
      <c r="R190" s="15"/>
      <c r="S190" s="15"/>
    </row>
    <row r="191" spans="2:19" x14ac:dyDescent="0.3">
      <c r="B191" s="53">
        <v>2019</v>
      </c>
      <c r="C191" s="15" t="s">
        <v>241</v>
      </c>
      <c r="D191" s="15" t="s">
        <v>88</v>
      </c>
      <c r="E191" s="15">
        <v>2014</v>
      </c>
      <c r="F191" s="15" t="s">
        <v>94</v>
      </c>
      <c r="G191" s="15">
        <v>4</v>
      </c>
      <c r="H191" s="51">
        <v>1430</v>
      </c>
      <c r="I191" s="50">
        <f t="shared" si="6"/>
        <v>0</v>
      </c>
      <c r="J191" s="50">
        <f t="shared" si="7"/>
        <v>1430</v>
      </c>
      <c r="K191" s="50">
        <f t="shared" si="8"/>
        <v>0</v>
      </c>
      <c r="L191" s="15"/>
      <c r="M191" s="15"/>
      <c r="N191" s="15"/>
      <c r="O191" s="15"/>
      <c r="P191" s="15"/>
      <c r="Q191" s="15"/>
      <c r="R191" s="15"/>
      <c r="S191" s="15"/>
    </row>
    <row r="192" spans="2:19" x14ac:dyDescent="0.3">
      <c r="B192" s="53">
        <v>2019</v>
      </c>
      <c r="C192" s="15" t="s">
        <v>240</v>
      </c>
      <c r="D192" s="15" t="s">
        <v>88</v>
      </c>
      <c r="E192" s="15">
        <v>2013</v>
      </c>
      <c r="F192" s="15" t="s">
        <v>94</v>
      </c>
      <c r="G192" s="15">
        <v>5</v>
      </c>
      <c r="H192" s="51">
        <v>6649</v>
      </c>
      <c r="I192" s="50">
        <f t="shared" si="6"/>
        <v>0</v>
      </c>
      <c r="J192" s="50">
        <f t="shared" si="7"/>
        <v>0</v>
      </c>
      <c r="K192" s="50">
        <f t="shared" si="8"/>
        <v>6649</v>
      </c>
      <c r="L192" s="15"/>
      <c r="M192" s="15"/>
      <c r="N192" s="15"/>
      <c r="O192" s="15"/>
      <c r="P192" s="15"/>
      <c r="Q192" s="15"/>
      <c r="R192" s="15"/>
      <c r="S192" s="15"/>
    </row>
    <row r="193" spans="2:19" x14ac:dyDescent="0.3">
      <c r="B193" s="53">
        <v>2019</v>
      </c>
      <c r="C193" s="15" t="s">
        <v>240</v>
      </c>
      <c r="D193" s="15" t="s">
        <v>239</v>
      </c>
      <c r="E193" s="15">
        <v>2019</v>
      </c>
      <c r="F193" s="15" t="s">
        <v>82</v>
      </c>
      <c r="G193" s="15">
        <v>5</v>
      </c>
      <c r="H193" s="51">
        <v>52</v>
      </c>
      <c r="I193" s="50">
        <f t="shared" si="6"/>
        <v>0</v>
      </c>
      <c r="J193" s="50">
        <f t="shared" si="7"/>
        <v>0</v>
      </c>
      <c r="K193" s="50">
        <f t="shared" si="8"/>
        <v>52</v>
      </c>
      <c r="L193" s="15"/>
      <c r="M193" s="15"/>
      <c r="N193" s="15"/>
      <c r="O193" s="15"/>
      <c r="P193" s="15"/>
      <c r="Q193" s="15"/>
      <c r="R193" s="15"/>
      <c r="S193" s="15"/>
    </row>
    <row r="194" spans="2:19" x14ac:dyDescent="0.3">
      <c r="B194" s="53">
        <v>2019</v>
      </c>
      <c r="C194" s="15" t="s">
        <v>238</v>
      </c>
      <c r="D194" s="15" t="s">
        <v>237</v>
      </c>
      <c r="E194" s="15">
        <v>2019</v>
      </c>
      <c r="F194" s="15" t="s">
        <v>94</v>
      </c>
      <c r="G194" s="15">
        <v>4</v>
      </c>
      <c r="H194" s="51">
        <v>288</v>
      </c>
      <c r="I194" s="50">
        <f t="shared" si="6"/>
        <v>0</v>
      </c>
      <c r="J194" s="50">
        <f t="shared" si="7"/>
        <v>288</v>
      </c>
      <c r="K194" s="50">
        <f t="shared" si="8"/>
        <v>0</v>
      </c>
      <c r="L194" s="15"/>
      <c r="M194" s="15"/>
      <c r="N194" s="15"/>
      <c r="O194" s="15"/>
      <c r="P194" s="15"/>
      <c r="Q194" s="15"/>
      <c r="R194" s="15"/>
      <c r="S194" s="15"/>
    </row>
    <row r="195" spans="2:19" x14ac:dyDescent="0.3">
      <c r="B195" s="53">
        <v>2019</v>
      </c>
      <c r="C195" s="15" t="s">
        <v>236</v>
      </c>
      <c r="D195" s="15" t="s">
        <v>88</v>
      </c>
      <c r="E195" s="15">
        <v>2016</v>
      </c>
      <c r="F195" s="15" t="s">
        <v>82</v>
      </c>
      <c r="G195" s="15">
        <v>5</v>
      </c>
      <c r="H195" s="51">
        <v>6950</v>
      </c>
      <c r="I195" s="50">
        <f t="shared" si="6"/>
        <v>0</v>
      </c>
      <c r="J195" s="50">
        <f t="shared" si="7"/>
        <v>0</v>
      </c>
      <c r="K195" s="50">
        <f t="shared" si="8"/>
        <v>6950</v>
      </c>
      <c r="L195" s="15"/>
      <c r="M195" s="15"/>
      <c r="N195" s="15"/>
      <c r="O195" s="15"/>
      <c r="P195" s="15"/>
      <c r="Q195" s="15"/>
      <c r="R195" s="15"/>
      <c r="S195" s="15"/>
    </row>
    <row r="196" spans="2:19" x14ac:dyDescent="0.3">
      <c r="B196" s="53">
        <v>2019</v>
      </c>
      <c r="C196" s="15" t="s">
        <v>235</v>
      </c>
      <c r="D196" s="15" t="s">
        <v>88</v>
      </c>
      <c r="E196" s="15">
        <v>2014</v>
      </c>
      <c r="F196" s="15" t="s">
        <v>117</v>
      </c>
      <c r="G196" s="15">
        <v>3</v>
      </c>
      <c r="H196" s="51">
        <v>0</v>
      </c>
      <c r="I196" s="50">
        <f t="shared" ref="I196:I259" si="9">IF(G196&lt;4,H196,0)</f>
        <v>0</v>
      </c>
      <c r="J196" s="50">
        <f t="shared" ref="J196:J259" si="10">IF(G196=4,H196,0)</f>
        <v>0</v>
      </c>
      <c r="K196" s="50">
        <f t="shared" ref="K196:K259" si="11">IF(G196=5,H196,0)</f>
        <v>0</v>
      </c>
      <c r="L196" s="15"/>
      <c r="M196" s="15"/>
      <c r="N196" s="15"/>
      <c r="O196" s="15"/>
      <c r="P196" s="15"/>
      <c r="Q196" s="15"/>
      <c r="R196" s="15"/>
      <c r="S196" s="15"/>
    </row>
    <row r="197" spans="2:19" x14ac:dyDescent="0.3">
      <c r="B197" s="53">
        <v>2019</v>
      </c>
      <c r="C197" s="15" t="s">
        <v>234</v>
      </c>
      <c r="D197" s="15" t="s">
        <v>88</v>
      </c>
      <c r="E197" s="15">
        <v>2013</v>
      </c>
      <c r="F197" s="15" t="s">
        <v>117</v>
      </c>
      <c r="G197" s="15">
        <v>5</v>
      </c>
      <c r="H197" s="51">
        <v>7252</v>
      </c>
      <c r="I197" s="50">
        <f t="shared" si="9"/>
        <v>0</v>
      </c>
      <c r="J197" s="50">
        <f t="shared" si="10"/>
        <v>0</v>
      </c>
      <c r="K197" s="50">
        <f t="shared" si="11"/>
        <v>7252</v>
      </c>
      <c r="L197" s="15"/>
      <c r="M197" s="15"/>
      <c r="N197" s="15"/>
      <c r="O197" s="15"/>
      <c r="P197" s="15"/>
      <c r="Q197" s="15"/>
      <c r="R197" s="15"/>
      <c r="S197" s="15"/>
    </row>
    <row r="198" spans="2:19" x14ac:dyDescent="0.3">
      <c r="B198" s="53">
        <v>2019</v>
      </c>
      <c r="C198" s="15" t="s">
        <v>233</v>
      </c>
      <c r="D198" s="15" t="s">
        <v>88</v>
      </c>
      <c r="E198" s="15">
        <v>2016</v>
      </c>
      <c r="F198" s="15" t="s">
        <v>82</v>
      </c>
      <c r="G198" s="15">
        <v>5</v>
      </c>
      <c r="H198" s="51">
        <v>5634</v>
      </c>
      <c r="I198" s="50">
        <f t="shared" si="9"/>
        <v>0</v>
      </c>
      <c r="J198" s="50">
        <f t="shared" si="10"/>
        <v>0</v>
      </c>
      <c r="K198" s="50">
        <f t="shared" si="11"/>
        <v>5634</v>
      </c>
      <c r="L198" s="15"/>
      <c r="M198" s="15"/>
      <c r="N198" s="15"/>
      <c r="O198" s="15"/>
      <c r="P198" s="15"/>
      <c r="Q198" s="15"/>
      <c r="R198" s="15"/>
      <c r="S198" s="15"/>
    </row>
    <row r="199" spans="2:19" x14ac:dyDescent="0.3">
      <c r="B199" s="53">
        <v>2019</v>
      </c>
      <c r="C199" s="15" t="s">
        <v>232</v>
      </c>
      <c r="D199" s="15" t="s">
        <v>88</v>
      </c>
      <c r="E199" s="15">
        <v>2018</v>
      </c>
      <c r="F199" s="15" t="s">
        <v>90</v>
      </c>
      <c r="G199" s="15">
        <v>5</v>
      </c>
      <c r="H199" s="51">
        <v>3000</v>
      </c>
      <c r="I199" s="50">
        <f t="shared" si="9"/>
        <v>0</v>
      </c>
      <c r="J199" s="50">
        <f t="shared" si="10"/>
        <v>0</v>
      </c>
      <c r="K199" s="50">
        <f t="shared" si="11"/>
        <v>3000</v>
      </c>
      <c r="L199" s="15"/>
      <c r="M199" s="15"/>
      <c r="N199" s="15"/>
      <c r="O199" s="15"/>
      <c r="P199" s="15"/>
      <c r="Q199" s="15"/>
      <c r="R199" s="15"/>
      <c r="S199" s="15"/>
    </row>
    <row r="200" spans="2:19" x14ac:dyDescent="0.3">
      <c r="B200" s="53">
        <v>2019</v>
      </c>
      <c r="C200" s="15" t="s">
        <v>231</v>
      </c>
      <c r="D200" s="15" t="s">
        <v>88</v>
      </c>
      <c r="E200" s="15">
        <v>2014</v>
      </c>
      <c r="F200" s="15" t="s">
        <v>101</v>
      </c>
      <c r="G200" s="15">
        <v>3</v>
      </c>
      <c r="H200" s="51">
        <v>34</v>
      </c>
      <c r="I200" s="50">
        <f t="shared" si="9"/>
        <v>34</v>
      </c>
      <c r="J200" s="50">
        <f t="shared" si="10"/>
        <v>0</v>
      </c>
      <c r="K200" s="50">
        <f t="shared" si="11"/>
        <v>0</v>
      </c>
      <c r="L200" s="15"/>
      <c r="M200" s="15"/>
      <c r="N200" s="15"/>
      <c r="O200" s="15"/>
      <c r="P200" s="15"/>
      <c r="Q200" s="15"/>
      <c r="R200" s="15"/>
      <c r="S200" s="15"/>
    </row>
    <row r="201" spans="2:19" x14ac:dyDescent="0.3">
      <c r="B201" s="53">
        <v>2019</v>
      </c>
      <c r="C201" s="15" t="s">
        <v>230</v>
      </c>
      <c r="D201" s="15" t="s">
        <v>229</v>
      </c>
      <c r="E201" s="15">
        <v>2018</v>
      </c>
      <c r="F201" s="15" t="s">
        <v>101</v>
      </c>
      <c r="G201" s="15">
        <v>4</v>
      </c>
      <c r="H201" s="51">
        <v>3871</v>
      </c>
      <c r="I201" s="50">
        <f t="shared" si="9"/>
        <v>0</v>
      </c>
      <c r="J201" s="50">
        <f t="shared" si="10"/>
        <v>3871</v>
      </c>
      <c r="K201" s="50">
        <f t="shared" si="11"/>
        <v>0</v>
      </c>
      <c r="L201" s="15"/>
      <c r="M201" s="15"/>
      <c r="N201" s="15"/>
      <c r="O201" s="15"/>
      <c r="P201" s="15"/>
      <c r="Q201" s="15"/>
      <c r="R201" s="15"/>
      <c r="S201" s="15"/>
    </row>
    <row r="202" spans="2:19" x14ac:dyDescent="0.3">
      <c r="B202" s="53">
        <v>2019</v>
      </c>
      <c r="C202" s="15" t="s">
        <v>228</v>
      </c>
      <c r="D202" s="15" t="s">
        <v>88</v>
      </c>
      <c r="E202" s="15">
        <v>2015</v>
      </c>
      <c r="F202" s="15" t="s">
        <v>133</v>
      </c>
      <c r="G202" s="15">
        <v>5</v>
      </c>
      <c r="H202" s="51">
        <v>406</v>
      </c>
      <c r="I202" s="50">
        <f t="shared" si="9"/>
        <v>0</v>
      </c>
      <c r="J202" s="50">
        <f t="shared" si="10"/>
        <v>0</v>
      </c>
      <c r="K202" s="50">
        <f t="shared" si="11"/>
        <v>406</v>
      </c>
      <c r="L202" s="15"/>
      <c r="M202" s="15"/>
      <c r="N202" s="15"/>
      <c r="O202" s="15"/>
      <c r="P202" s="15"/>
      <c r="Q202" s="15"/>
      <c r="R202" s="15"/>
      <c r="S202" s="15"/>
    </row>
    <row r="203" spans="2:19" x14ac:dyDescent="0.3">
      <c r="B203" s="53">
        <v>2019</v>
      </c>
      <c r="C203" s="15" t="s">
        <v>227</v>
      </c>
      <c r="D203" s="15" t="s">
        <v>226</v>
      </c>
      <c r="E203" s="15">
        <v>2021</v>
      </c>
      <c r="F203" s="15" t="s">
        <v>85</v>
      </c>
      <c r="G203" s="15">
        <v>5</v>
      </c>
      <c r="H203" s="51">
        <v>0</v>
      </c>
      <c r="I203" s="50">
        <f t="shared" si="9"/>
        <v>0</v>
      </c>
      <c r="J203" s="50">
        <f t="shared" si="10"/>
        <v>0</v>
      </c>
      <c r="K203" s="50">
        <f t="shared" si="11"/>
        <v>0</v>
      </c>
      <c r="L203" s="15"/>
      <c r="M203" s="15"/>
      <c r="N203" s="15"/>
      <c r="O203" s="15"/>
      <c r="P203" s="15"/>
      <c r="Q203" s="15"/>
      <c r="R203" s="15"/>
      <c r="S203" s="15"/>
    </row>
    <row r="204" spans="2:19" x14ac:dyDescent="0.3">
      <c r="B204" s="53">
        <v>2019</v>
      </c>
      <c r="C204" s="15" t="s">
        <v>225</v>
      </c>
      <c r="D204" s="15" t="s">
        <v>224</v>
      </c>
      <c r="E204" s="15">
        <v>2017</v>
      </c>
      <c r="F204" s="15" t="s">
        <v>77</v>
      </c>
      <c r="G204" s="15">
        <v>5</v>
      </c>
      <c r="H204" s="51">
        <v>472</v>
      </c>
      <c r="I204" s="50">
        <f t="shared" si="9"/>
        <v>0</v>
      </c>
      <c r="J204" s="50">
        <f t="shared" si="10"/>
        <v>0</v>
      </c>
      <c r="K204" s="50">
        <f t="shared" si="11"/>
        <v>472</v>
      </c>
      <c r="L204" s="15"/>
      <c r="M204" s="15"/>
      <c r="N204" s="15"/>
      <c r="O204" s="15"/>
      <c r="P204" s="15"/>
      <c r="Q204" s="15"/>
      <c r="R204" s="15"/>
      <c r="S204" s="15"/>
    </row>
    <row r="205" spans="2:19" x14ac:dyDescent="0.3">
      <c r="B205" s="53">
        <v>2019</v>
      </c>
      <c r="C205" s="15" t="s">
        <v>223</v>
      </c>
      <c r="D205" s="15" t="s">
        <v>88</v>
      </c>
      <c r="E205" s="15">
        <v>2014</v>
      </c>
      <c r="F205" s="15" t="s">
        <v>82</v>
      </c>
      <c r="G205" s="15">
        <v>5</v>
      </c>
      <c r="H205" s="51">
        <v>1211</v>
      </c>
      <c r="I205" s="50">
        <f t="shared" si="9"/>
        <v>0</v>
      </c>
      <c r="J205" s="50">
        <f t="shared" si="10"/>
        <v>0</v>
      </c>
      <c r="K205" s="50">
        <f t="shared" si="11"/>
        <v>1211</v>
      </c>
      <c r="L205" s="15"/>
      <c r="M205" s="15"/>
      <c r="N205" s="15"/>
      <c r="O205" s="15"/>
      <c r="P205" s="15"/>
      <c r="Q205" s="15"/>
      <c r="R205" s="15"/>
      <c r="S205" s="15"/>
    </row>
    <row r="206" spans="2:19" x14ac:dyDescent="0.3">
      <c r="B206" s="53">
        <v>2019</v>
      </c>
      <c r="C206" s="15" t="s">
        <v>222</v>
      </c>
      <c r="D206" s="15" t="s">
        <v>88</v>
      </c>
      <c r="E206" s="15">
        <v>2019</v>
      </c>
      <c r="F206" s="15" t="s">
        <v>85</v>
      </c>
      <c r="G206" s="15">
        <v>5</v>
      </c>
      <c r="H206" s="51">
        <v>0</v>
      </c>
      <c r="I206" s="50">
        <f t="shared" si="9"/>
        <v>0</v>
      </c>
      <c r="J206" s="50">
        <f t="shared" si="10"/>
        <v>0</v>
      </c>
      <c r="K206" s="50">
        <f t="shared" si="11"/>
        <v>0</v>
      </c>
      <c r="L206" s="15"/>
      <c r="M206" s="15"/>
      <c r="N206" s="15"/>
      <c r="O206" s="15"/>
      <c r="P206" s="15"/>
      <c r="Q206" s="15"/>
      <c r="R206" s="15"/>
      <c r="S206" s="15"/>
    </row>
    <row r="207" spans="2:19" x14ac:dyDescent="0.3">
      <c r="B207" s="53">
        <v>2019</v>
      </c>
      <c r="C207" s="15" t="s">
        <v>221</v>
      </c>
      <c r="D207" s="15" t="s">
        <v>88</v>
      </c>
      <c r="E207" s="15">
        <v>2013</v>
      </c>
      <c r="F207" s="15" t="s">
        <v>117</v>
      </c>
      <c r="G207" s="15">
        <v>5</v>
      </c>
      <c r="H207" s="51">
        <v>0</v>
      </c>
      <c r="I207" s="50">
        <f t="shared" si="9"/>
        <v>0</v>
      </c>
      <c r="J207" s="50">
        <f t="shared" si="10"/>
        <v>0</v>
      </c>
      <c r="K207" s="50">
        <f t="shared" si="11"/>
        <v>0</v>
      </c>
      <c r="L207" s="15"/>
      <c r="M207" s="15"/>
      <c r="N207" s="15"/>
      <c r="O207" s="15"/>
      <c r="P207" s="15"/>
      <c r="Q207" s="15"/>
      <c r="R207" s="15"/>
      <c r="S207" s="15"/>
    </row>
    <row r="208" spans="2:19" x14ac:dyDescent="0.3">
      <c r="B208" s="53">
        <v>2019</v>
      </c>
      <c r="C208" s="15" t="s">
        <v>220</v>
      </c>
      <c r="D208" s="15" t="s">
        <v>88</v>
      </c>
      <c r="E208" s="15">
        <v>2019</v>
      </c>
      <c r="F208" s="15" t="s">
        <v>82</v>
      </c>
      <c r="G208" s="15">
        <v>5</v>
      </c>
      <c r="H208" s="51">
        <v>0</v>
      </c>
      <c r="I208" s="50">
        <f t="shared" si="9"/>
        <v>0</v>
      </c>
      <c r="J208" s="50">
        <f t="shared" si="10"/>
        <v>0</v>
      </c>
      <c r="K208" s="50">
        <f t="shared" si="11"/>
        <v>0</v>
      </c>
      <c r="L208" s="15"/>
      <c r="M208" s="15"/>
      <c r="N208" s="15"/>
      <c r="O208" s="15"/>
      <c r="P208" s="15"/>
      <c r="Q208" s="15"/>
      <c r="R208" s="15"/>
      <c r="S208" s="15"/>
    </row>
    <row r="209" spans="2:19" x14ac:dyDescent="0.3">
      <c r="B209" s="53">
        <v>2019</v>
      </c>
      <c r="C209" s="15" t="s">
        <v>219</v>
      </c>
      <c r="D209" s="15" t="s">
        <v>218</v>
      </c>
      <c r="E209" s="15">
        <v>2019</v>
      </c>
      <c r="F209" s="15" t="s">
        <v>82</v>
      </c>
      <c r="G209" s="15">
        <v>5</v>
      </c>
      <c r="H209" s="51">
        <v>270</v>
      </c>
      <c r="I209" s="50">
        <f t="shared" si="9"/>
        <v>0</v>
      </c>
      <c r="J209" s="50">
        <f t="shared" si="10"/>
        <v>0</v>
      </c>
      <c r="K209" s="50">
        <f t="shared" si="11"/>
        <v>270</v>
      </c>
      <c r="L209" s="15"/>
      <c r="M209" s="15"/>
      <c r="N209" s="15"/>
      <c r="O209" s="15"/>
      <c r="P209" s="15"/>
      <c r="Q209" s="15"/>
      <c r="R209" s="15"/>
      <c r="S209" s="15"/>
    </row>
    <row r="210" spans="2:19" x14ac:dyDescent="0.3">
      <c r="B210" s="53">
        <v>2019</v>
      </c>
      <c r="C210" s="15" t="s">
        <v>217</v>
      </c>
      <c r="D210" s="15" t="s">
        <v>216</v>
      </c>
      <c r="E210" s="15">
        <v>2019</v>
      </c>
      <c r="F210" s="15" t="s">
        <v>94</v>
      </c>
      <c r="G210" s="15">
        <v>5</v>
      </c>
      <c r="H210" s="51">
        <v>11148</v>
      </c>
      <c r="I210" s="50">
        <f t="shared" si="9"/>
        <v>0</v>
      </c>
      <c r="J210" s="50">
        <f t="shared" si="10"/>
        <v>0</v>
      </c>
      <c r="K210" s="50">
        <f t="shared" si="11"/>
        <v>11148</v>
      </c>
      <c r="L210" s="15"/>
      <c r="M210" s="15"/>
      <c r="N210" s="15"/>
      <c r="O210" s="15"/>
      <c r="P210" s="15"/>
      <c r="Q210" s="15"/>
      <c r="R210" s="15"/>
      <c r="S210" s="15"/>
    </row>
    <row r="211" spans="2:19" x14ac:dyDescent="0.3">
      <c r="B211" s="53">
        <v>2019</v>
      </c>
      <c r="C211" s="15" t="s">
        <v>215</v>
      </c>
      <c r="D211" s="15" t="s">
        <v>214</v>
      </c>
      <c r="E211" s="15">
        <v>2015</v>
      </c>
      <c r="F211" s="15" t="s">
        <v>99</v>
      </c>
      <c r="G211" s="15">
        <v>5</v>
      </c>
      <c r="H211" s="51">
        <v>611</v>
      </c>
      <c r="I211" s="50">
        <f t="shared" si="9"/>
        <v>0</v>
      </c>
      <c r="J211" s="50">
        <f t="shared" si="10"/>
        <v>0</v>
      </c>
      <c r="K211" s="50">
        <f t="shared" si="11"/>
        <v>611</v>
      </c>
      <c r="L211" s="15"/>
      <c r="M211" s="15"/>
      <c r="N211" s="15"/>
      <c r="O211" s="15"/>
      <c r="P211" s="15"/>
      <c r="Q211" s="15"/>
      <c r="R211" s="15"/>
      <c r="S211" s="15"/>
    </row>
    <row r="212" spans="2:19" x14ac:dyDescent="0.3">
      <c r="B212" s="53">
        <v>2019</v>
      </c>
      <c r="C212" s="15" t="s">
        <v>213</v>
      </c>
      <c r="D212" s="15" t="s">
        <v>88</v>
      </c>
      <c r="E212" s="15">
        <v>2015</v>
      </c>
      <c r="F212" s="15" t="s">
        <v>82</v>
      </c>
      <c r="G212" s="15">
        <v>5</v>
      </c>
      <c r="H212" s="51">
        <v>6054</v>
      </c>
      <c r="I212" s="50">
        <f t="shared" si="9"/>
        <v>0</v>
      </c>
      <c r="J212" s="50">
        <f t="shared" si="10"/>
        <v>0</v>
      </c>
      <c r="K212" s="50">
        <f t="shared" si="11"/>
        <v>6054</v>
      </c>
      <c r="L212" s="15"/>
      <c r="M212" s="15"/>
      <c r="N212" s="15"/>
      <c r="O212" s="15"/>
      <c r="P212" s="15"/>
      <c r="Q212" s="15"/>
      <c r="R212" s="15"/>
      <c r="S212" s="15"/>
    </row>
    <row r="213" spans="2:19" x14ac:dyDescent="0.3">
      <c r="B213" s="53">
        <v>2019</v>
      </c>
      <c r="C213" s="15" t="s">
        <v>212</v>
      </c>
      <c r="D213" s="15" t="s">
        <v>88</v>
      </c>
      <c r="E213" s="15">
        <v>2017</v>
      </c>
      <c r="F213" s="15" t="s">
        <v>77</v>
      </c>
      <c r="G213" s="15">
        <v>5</v>
      </c>
      <c r="H213" s="51">
        <v>198</v>
      </c>
      <c r="I213" s="50">
        <f t="shared" si="9"/>
        <v>0</v>
      </c>
      <c r="J213" s="50">
        <f t="shared" si="10"/>
        <v>0</v>
      </c>
      <c r="K213" s="50">
        <f t="shared" si="11"/>
        <v>198</v>
      </c>
      <c r="L213" s="15"/>
      <c r="M213" s="15"/>
      <c r="N213" s="15"/>
      <c r="O213" s="15"/>
      <c r="P213" s="15"/>
      <c r="Q213" s="15"/>
      <c r="R213" s="15"/>
      <c r="S213" s="15"/>
    </row>
    <row r="214" spans="2:19" x14ac:dyDescent="0.3">
      <c r="B214" s="53">
        <v>2019</v>
      </c>
      <c r="C214" s="15" t="s">
        <v>211</v>
      </c>
      <c r="D214" s="15" t="s">
        <v>88</v>
      </c>
      <c r="E214" s="15">
        <v>2015</v>
      </c>
      <c r="F214" s="15" t="s">
        <v>117</v>
      </c>
      <c r="G214" s="15">
        <v>5</v>
      </c>
      <c r="H214" s="51">
        <v>6545</v>
      </c>
      <c r="I214" s="50">
        <f t="shared" si="9"/>
        <v>0</v>
      </c>
      <c r="J214" s="50">
        <f t="shared" si="10"/>
        <v>0</v>
      </c>
      <c r="K214" s="50">
        <f t="shared" si="11"/>
        <v>6545</v>
      </c>
      <c r="L214" s="15"/>
      <c r="M214" s="15"/>
      <c r="N214" s="15"/>
      <c r="O214" s="15"/>
      <c r="P214" s="15"/>
      <c r="Q214" s="15"/>
      <c r="R214" s="15"/>
      <c r="S214" s="15"/>
    </row>
    <row r="215" spans="2:19" x14ac:dyDescent="0.3">
      <c r="B215" s="53">
        <v>2019</v>
      </c>
      <c r="C215" s="15" t="s">
        <v>210</v>
      </c>
      <c r="D215" s="15" t="s">
        <v>88</v>
      </c>
      <c r="E215" s="15">
        <v>2014</v>
      </c>
      <c r="F215" s="15" t="s">
        <v>117</v>
      </c>
      <c r="G215" s="15">
        <v>4</v>
      </c>
      <c r="H215" s="51">
        <v>0</v>
      </c>
      <c r="I215" s="50">
        <f t="shared" si="9"/>
        <v>0</v>
      </c>
      <c r="J215" s="50">
        <f t="shared" si="10"/>
        <v>0</v>
      </c>
      <c r="K215" s="50">
        <f t="shared" si="11"/>
        <v>0</v>
      </c>
      <c r="L215" s="15"/>
      <c r="M215" s="15"/>
      <c r="N215" s="15"/>
      <c r="O215" s="15"/>
      <c r="P215" s="15"/>
      <c r="Q215" s="15"/>
      <c r="R215" s="15"/>
      <c r="S215" s="15"/>
    </row>
    <row r="216" spans="2:19" x14ac:dyDescent="0.3">
      <c r="B216" s="53">
        <v>2019</v>
      </c>
      <c r="C216" s="15" t="s">
        <v>209</v>
      </c>
      <c r="D216" s="15" t="s">
        <v>88</v>
      </c>
      <c r="E216" s="15">
        <v>2016</v>
      </c>
      <c r="F216" s="15" t="s">
        <v>101</v>
      </c>
      <c r="G216" s="15">
        <v>5</v>
      </c>
      <c r="H216" s="51">
        <v>8571</v>
      </c>
      <c r="I216" s="50">
        <f t="shared" si="9"/>
        <v>0</v>
      </c>
      <c r="J216" s="50">
        <f t="shared" si="10"/>
        <v>0</v>
      </c>
      <c r="K216" s="50">
        <f t="shared" si="11"/>
        <v>8571</v>
      </c>
      <c r="L216" s="15"/>
      <c r="M216" s="15"/>
      <c r="N216" s="15"/>
      <c r="O216" s="15"/>
      <c r="P216" s="15"/>
      <c r="Q216" s="15"/>
      <c r="R216" s="15"/>
      <c r="S216" s="15"/>
    </row>
    <row r="217" spans="2:19" x14ac:dyDescent="0.3">
      <c r="B217" s="53">
        <v>2019</v>
      </c>
      <c r="C217" s="15" t="s">
        <v>208</v>
      </c>
      <c r="D217" s="15" t="s">
        <v>88</v>
      </c>
      <c r="E217" s="15">
        <v>2015</v>
      </c>
      <c r="F217" s="15" t="s">
        <v>90</v>
      </c>
      <c r="G217" s="15">
        <v>5</v>
      </c>
      <c r="H217" s="51">
        <v>852</v>
      </c>
      <c r="I217" s="50">
        <f t="shared" si="9"/>
        <v>0</v>
      </c>
      <c r="J217" s="50">
        <f t="shared" si="10"/>
        <v>0</v>
      </c>
      <c r="K217" s="50">
        <f t="shared" si="11"/>
        <v>852</v>
      </c>
      <c r="L217" s="15"/>
      <c r="M217" s="15"/>
      <c r="N217" s="15"/>
      <c r="O217" s="15"/>
      <c r="P217" s="15"/>
      <c r="Q217" s="15"/>
      <c r="R217" s="15"/>
      <c r="S217" s="15"/>
    </row>
    <row r="218" spans="2:19" x14ac:dyDescent="0.3">
      <c r="B218" s="53">
        <v>2019</v>
      </c>
      <c r="C218" s="15" t="s">
        <v>207</v>
      </c>
      <c r="D218" s="15" t="s">
        <v>88</v>
      </c>
      <c r="E218" s="15">
        <v>2014</v>
      </c>
      <c r="F218" s="15" t="s">
        <v>94</v>
      </c>
      <c r="G218" s="15">
        <v>4</v>
      </c>
      <c r="H218" s="51">
        <v>2069</v>
      </c>
      <c r="I218" s="50">
        <f t="shared" si="9"/>
        <v>0</v>
      </c>
      <c r="J218" s="50">
        <f t="shared" si="10"/>
        <v>2069</v>
      </c>
      <c r="K218" s="50">
        <f t="shared" si="11"/>
        <v>0</v>
      </c>
      <c r="L218" s="15"/>
      <c r="M218" s="15"/>
      <c r="N218" s="15"/>
      <c r="O218" s="15"/>
      <c r="P218" s="15"/>
      <c r="Q218" s="15"/>
      <c r="R218" s="15"/>
      <c r="S218" s="15"/>
    </row>
    <row r="219" spans="2:19" x14ac:dyDescent="0.3">
      <c r="B219" s="53">
        <v>2019</v>
      </c>
      <c r="C219" s="15" t="s">
        <v>206</v>
      </c>
      <c r="D219" s="15" t="s">
        <v>88</v>
      </c>
      <c r="E219" s="15">
        <v>2013</v>
      </c>
      <c r="F219" s="15" t="s">
        <v>94</v>
      </c>
      <c r="G219" s="15">
        <v>5</v>
      </c>
      <c r="H219" s="51">
        <v>662</v>
      </c>
      <c r="I219" s="50">
        <f t="shared" si="9"/>
        <v>0</v>
      </c>
      <c r="J219" s="50">
        <f t="shared" si="10"/>
        <v>0</v>
      </c>
      <c r="K219" s="50">
        <f t="shared" si="11"/>
        <v>662</v>
      </c>
      <c r="L219" s="15"/>
      <c r="M219" s="15"/>
      <c r="N219" s="15"/>
      <c r="O219" s="15"/>
      <c r="P219" s="15"/>
      <c r="Q219" s="15"/>
      <c r="R219" s="15"/>
      <c r="S219" s="15"/>
    </row>
    <row r="220" spans="2:19" x14ac:dyDescent="0.3">
      <c r="B220" s="53">
        <v>2019</v>
      </c>
      <c r="C220" s="15" t="s">
        <v>205</v>
      </c>
      <c r="D220" s="15" t="s">
        <v>204</v>
      </c>
      <c r="E220" s="15">
        <v>2019</v>
      </c>
      <c r="F220" s="15" t="s">
        <v>99</v>
      </c>
      <c r="G220" s="15">
        <v>4</v>
      </c>
      <c r="H220" s="51">
        <v>158</v>
      </c>
      <c r="I220" s="50">
        <f t="shared" si="9"/>
        <v>0</v>
      </c>
      <c r="J220" s="50">
        <f t="shared" si="10"/>
        <v>158</v>
      </c>
      <c r="K220" s="50">
        <f t="shared" si="11"/>
        <v>0</v>
      </c>
      <c r="L220" s="15"/>
      <c r="M220" s="15"/>
      <c r="N220" s="15"/>
      <c r="O220" s="15"/>
      <c r="P220" s="15"/>
      <c r="Q220" s="15"/>
      <c r="R220" s="15"/>
      <c r="S220" s="15"/>
    </row>
    <row r="221" spans="2:19" x14ac:dyDescent="0.3">
      <c r="B221" s="53">
        <v>2019</v>
      </c>
      <c r="C221" s="15" t="s">
        <v>203</v>
      </c>
      <c r="D221" s="15" t="s">
        <v>202</v>
      </c>
      <c r="E221" s="15">
        <v>2017</v>
      </c>
      <c r="F221" s="15" t="s">
        <v>82</v>
      </c>
      <c r="G221" s="15">
        <v>5</v>
      </c>
      <c r="H221" s="51">
        <v>3530</v>
      </c>
      <c r="I221" s="50">
        <f t="shared" si="9"/>
        <v>0</v>
      </c>
      <c r="J221" s="50">
        <f t="shared" si="10"/>
        <v>0</v>
      </c>
      <c r="K221" s="50">
        <f t="shared" si="11"/>
        <v>3530</v>
      </c>
      <c r="L221" s="15"/>
      <c r="M221" s="15"/>
      <c r="N221" s="15"/>
      <c r="O221" s="15"/>
      <c r="P221" s="15"/>
      <c r="Q221" s="15"/>
      <c r="R221" s="15"/>
      <c r="S221" s="15"/>
    </row>
    <row r="222" spans="2:19" x14ac:dyDescent="0.3">
      <c r="B222" s="53">
        <v>2019</v>
      </c>
      <c r="C222" s="15" t="s">
        <v>201</v>
      </c>
      <c r="D222" s="15" t="s">
        <v>200</v>
      </c>
      <c r="E222" s="15">
        <v>2016</v>
      </c>
      <c r="F222" s="15" t="s">
        <v>82</v>
      </c>
      <c r="G222" s="15">
        <v>5</v>
      </c>
      <c r="H222" s="51">
        <v>2115</v>
      </c>
      <c r="I222" s="50">
        <f t="shared" si="9"/>
        <v>0</v>
      </c>
      <c r="J222" s="50">
        <f t="shared" si="10"/>
        <v>0</v>
      </c>
      <c r="K222" s="50">
        <f t="shared" si="11"/>
        <v>2115</v>
      </c>
      <c r="L222" s="15"/>
      <c r="M222" s="15"/>
      <c r="N222" s="15"/>
      <c r="O222" s="15"/>
      <c r="P222" s="15"/>
      <c r="Q222" s="15"/>
      <c r="R222" s="15"/>
      <c r="S222" s="15"/>
    </row>
    <row r="223" spans="2:19" x14ac:dyDescent="0.3">
      <c r="B223" s="53">
        <v>2019</v>
      </c>
      <c r="C223" s="15" t="s">
        <v>199</v>
      </c>
      <c r="D223" s="15" t="s">
        <v>198</v>
      </c>
      <c r="E223" s="15">
        <v>2017</v>
      </c>
      <c r="F223" s="15" t="s">
        <v>94</v>
      </c>
      <c r="G223" s="15">
        <v>5</v>
      </c>
      <c r="H223" s="51">
        <v>2190</v>
      </c>
      <c r="I223" s="50">
        <f t="shared" si="9"/>
        <v>0</v>
      </c>
      <c r="J223" s="50">
        <f t="shared" si="10"/>
        <v>0</v>
      </c>
      <c r="K223" s="50">
        <f t="shared" si="11"/>
        <v>2190</v>
      </c>
      <c r="L223" s="15"/>
      <c r="M223" s="15"/>
      <c r="N223" s="15"/>
      <c r="O223" s="15"/>
      <c r="P223" s="15"/>
      <c r="Q223" s="15"/>
      <c r="R223" s="15"/>
      <c r="S223" s="15"/>
    </row>
    <row r="224" spans="2:19" x14ac:dyDescent="0.3">
      <c r="B224" s="53">
        <v>2019</v>
      </c>
      <c r="C224" s="15" t="s">
        <v>197</v>
      </c>
      <c r="D224" s="15" t="s">
        <v>196</v>
      </c>
      <c r="E224" s="15">
        <v>2020</v>
      </c>
      <c r="F224" s="15" t="s">
        <v>117</v>
      </c>
      <c r="G224" s="15">
        <v>5</v>
      </c>
      <c r="H224" s="51">
        <v>0</v>
      </c>
      <c r="I224" s="50">
        <f t="shared" si="9"/>
        <v>0</v>
      </c>
      <c r="J224" s="50">
        <f t="shared" si="10"/>
        <v>0</v>
      </c>
      <c r="K224" s="50">
        <f t="shared" si="11"/>
        <v>0</v>
      </c>
      <c r="L224" s="15"/>
      <c r="M224" s="15"/>
      <c r="N224" s="15"/>
      <c r="O224" s="15"/>
      <c r="P224" s="15"/>
      <c r="Q224" s="15"/>
      <c r="R224" s="15"/>
      <c r="S224" s="15"/>
    </row>
    <row r="225" spans="2:19" x14ac:dyDescent="0.3">
      <c r="B225" s="53">
        <v>2019</v>
      </c>
      <c r="C225" s="15" t="s">
        <v>195</v>
      </c>
      <c r="D225" s="15" t="s">
        <v>194</v>
      </c>
      <c r="E225" s="15">
        <v>2019</v>
      </c>
      <c r="F225" s="15" t="s">
        <v>94</v>
      </c>
      <c r="G225" s="15">
        <v>3</v>
      </c>
      <c r="H225" s="51">
        <v>138</v>
      </c>
      <c r="I225" s="50">
        <f t="shared" si="9"/>
        <v>138</v>
      </c>
      <c r="J225" s="50">
        <f t="shared" si="10"/>
        <v>0</v>
      </c>
      <c r="K225" s="50">
        <f t="shared" si="11"/>
        <v>0</v>
      </c>
      <c r="L225" s="15"/>
      <c r="M225" s="15"/>
      <c r="N225" s="15"/>
      <c r="O225" s="15"/>
      <c r="P225" s="15"/>
      <c r="Q225" s="15"/>
      <c r="R225" s="15"/>
      <c r="S225" s="15"/>
    </row>
    <row r="226" spans="2:19" x14ac:dyDescent="0.3">
      <c r="B226" s="53">
        <v>2019</v>
      </c>
      <c r="C226" s="15" t="s">
        <v>193</v>
      </c>
      <c r="D226" s="15" t="s">
        <v>192</v>
      </c>
      <c r="E226" s="15">
        <v>2019</v>
      </c>
      <c r="F226" s="15" t="s">
        <v>77</v>
      </c>
      <c r="G226" s="15">
        <v>5</v>
      </c>
      <c r="H226" s="51">
        <v>744</v>
      </c>
      <c r="I226" s="50">
        <f t="shared" si="9"/>
        <v>0</v>
      </c>
      <c r="J226" s="50">
        <f t="shared" si="10"/>
        <v>0</v>
      </c>
      <c r="K226" s="50">
        <f t="shared" si="11"/>
        <v>744</v>
      </c>
      <c r="L226" s="15"/>
      <c r="M226" s="15"/>
      <c r="N226" s="15"/>
      <c r="O226" s="15"/>
      <c r="P226" s="15"/>
      <c r="Q226" s="15"/>
      <c r="R226" s="15"/>
      <c r="S226" s="15"/>
    </row>
    <row r="227" spans="2:19" x14ac:dyDescent="0.3">
      <c r="B227" s="53">
        <v>2019</v>
      </c>
      <c r="C227" s="15" t="s">
        <v>191</v>
      </c>
      <c r="D227" s="15" t="s">
        <v>88</v>
      </c>
      <c r="E227" s="15">
        <v>2021</v>
      </c>
      <c r="F227" s="15" t="s">
        <v>77</v>
      </c>
      <c r="G227" s="15">
        <v>5</v>
      </c>
      <c r="H227" s="51">
        <v>274</v>
      </c>
      <c r="I227" s="50">
        <f t="shared" si="9"/>
        <v>0</v>
      </c>
      <c r="J227" s="50">
        <f t="shared" si="10"/>
        <v>0</v>
      </c>
      <c r="K227" s="50">
        <f t="shared" si="11"/>
        <v>274</v>
      </c>
      <c r="L227" s="15"/>
      <c r="M227" s="15"/>
      <c r="N227" s="15"/>
      <c r="O227" s="15"/>
      <c r="P227" s="15"/>
      <c r="Q227" s="15"/>
      <c r="R227" s="15"/>
      <c r="S227" s="15"/>
    </row>
    <row r="228" spans="2:19" x14ac:dyDescent="0.3">
      <c r="B228" s="53">
        <v>2019</v>
      </c>
      <c r="C228" s="15" t="s">
        <v>190</v>
      </c>
      <c r="D228" s="15" t="s">
        <v>95</v>
      </c>
      <c r="E228" s="15">
        <v>2019</v>
      </c>
      <c r="F228" s="15" t="s">
        <v>94</v>
      </c>
      <c r="G228" s="15">
        <v>3</v>
      </c>
      <c r="H228" s="51">
        <v>0</v>
      </c>
      <c r="I228" s="50">
        <f t="shared" si="9"/>
        <v>0</v>
      </c>
      <c r="J228" s="50">
        <f t="shared" si="10"/>
        <v>0</v>
      </c>
      <c r="K228" s="50">
        <f t="shared" si="11"/>
        <v>0</v>
      </c>
      <c r="L228" s="15"/>
      <c r="M228" s="15"/>
      <c r="N228" s="15"/>
      <c r="O228" s="15"/>
      <c r="P228" s="15"/>
      <c r="Q228" s="15"/>
      <c r="R228" s="15"/>
      <c r="S228" s="15"/>
    </row>
    <row r="229" spans="2:19" x14ac:dyDescent="0.3">
      <c r="B229" s="53">
        <v>2019</v>
      </c>
      <c r="C229" s="15" t="s">
        <v>189</v>
      </c>
      <c r="D229" s="15" t="s">
        <v>88</v>
      </c>
      <c r="E229" s="15">
        <v>2014</v>
      </c>
      <c r="F229" s="15" t="s">
        <v>94</v>
      </c>
      <c r="G229" s="15">
        <v>5</v>
      </c>
      <c r="H229" s="51">
        <v>3426</v>
      </c>
      <c r="I229" s="50">
        <f t="shared" si="9"/>
        <v>0</v>
      </c>
      <c r="J229" s="50">
        <f t="shared" si="10"/>
        <v>0</v>
      </c>
      <c r="K229" s="50">
        <f t="shared" si="11"/>
        <v>3426</v>
      </c>
      <c r="L229" s="15"/>
      <c r="M229" s="15"/>
      <c r="N229" s="15"/>
      <c r="O229" s="15"/>
      <c r="P229" s="15"/>
      <c r="Q229" s="15"/>
      <c r="R229" s="15"/>
      <c r="S229" s="15"/>
    </row>
    <row r="230" spans="2:19" x14ac:dyDescent="0.3">
      <c r="B230" s="53">
        <v>2019</v>
      </c>
      <c r="C230" s="15" t="s">
        <v>188</v>
      </c>
      <c r="D230" s="15" t="s">
        <v>183</v>
      </c>
      <c r="E230" s="15">
        <v>2019</v>
      </c>
      <c r="F230" s="15" t="s">
        <v>117</v>
      </c>
      <c r="G230" s="15">
        <v>5</v>
      </c>
      <c r="H230" s="51">
        <v>79</v>
      </c>
      <c r="I230" s="50">
        <f t="shared" si="9"/>
        <v>0</v>
      </c>
      <c r="J230" s="50">
        <f t="shared" si="10"/>
        <v>0</v>
      </c>
      <c r="K230" s="50">
        <f t="shared" si="11"/>
        <v>79</v>
      </c>
      <c r="L230" s="15"/>
      <c r="M230" s="15"/>
      <c r="N230" s="15"/>
      <c r="O230" s="15"/>
      <c r="P230" s="15"/>
      <c r="Q230" s="15"/>
      <c r="R230" s="15"/>
      <c r="S230" s="15"/>
    </row>
    <row r="231" spans="2:19" x14ac:dyDescent="0.3">
      <c r="B231" s="53">
        <v>2019</v>
      </c>
      <c r="C231" s="15" t="s">
        <v>187</v>
      </c>
      <c r="D231" s="15" t="s">
        <v>88</v>
      </c>
      <c r="E231" s="15">
        <v>2017</v>
      </c>
      <c r="F231" s="15" t="s">
        <v>82</v>
      </c>
      <c r="G231" s="15">
        <v>5</v>
      </c>
      <c r="H231" s="51">
        <v>2460</v>
      </c>
      <c r="I231" s="50">
        <f t="shared" si="9"/>
        <v>0</v>
      </c>
      <c r="J231" s="50">
        <f t="shared" si="10"/>
        <v>0</v>
      </c>
      <c r="K231" s="50">
        <f t="shared" si="11"/>
        <v>2460</v>
      </c>
      <c r="L231" s="15"/>
      <c r="M231" s="15"/>
      <c r="N231" s="15"/>
      <c r="O231" s="15"/>
      <c r="P231" s="15"/>
      <c r="Q231" s="15"/>
      <c r="R231" s="15"/>
      <c r="S231" s="15"/>
    </row>
    <row r="232" spans="2:19" x14ac:dyDescent="0.3">
      <c r="B232" s="53">
        <v>2019</v>
      </c>
      <c r="C232" s="15" t="s">
        <v>186</v>
      </c>
      <c r="D232" s="15" t="s">
        <v>88</v>
      </c>
      <c r="E232" s="15">
        <v>2017</v>
      </c>
      <c r="F232" s="15" t="s">
        <v>77</v>
      </c>
      <c r="G232" s="15">
        <v>5</v>
      </c>
      <c r="H232" s="51">
        <v>2619</v>
      </c>
      <c r="I232" s="50">
        <f t="shared" si="9"/>
        <v>0</v>
      </c>
      <c r="J232" s="50">
        <f t="shared" si="10"/>
        <v>0</v>
      </c>
      <c r="K232" s="50">
        <f t="shared" si="11"/>
        <v>2619</v>
      </c>
      <c r="L232" s="15"/>
      <c r="M232" s="15"/>
      <c r="N232" s="15"/>
      <c r="O232" s="15"/>
      <c r="P232" s="15"/>
      <c r="Q232" s="15"/>
      <c r="R232" s="15"/>
      <c r="S232" s="15"/>
    </row>
    <row r="233" spans="2:19" x14ac:dyDescent="0.3">
      <c r="B233" s="53">
        <v>2019</v>
      </c>
      <c r="C233" s="15" t="s">
        <v>185</v>
      </c>
      <c r="D233" s="15" t="s">
        <v>88</v>
      </c>
      <c r="E233" s="15">
        <v>2019</v>
      </c>
      <c r="F233" s="15" t="s">
        <v>90</v>
      </c>
      <c r="G233" s="15">
        <v>5</v>
      </c>
      <c r="H233" s="51">
        <v>8074</v>
      </c>
      <c r="I233" s="50">
        <f t="shared" si="9"/>
        <v>0</v>
      </c>
      <c r="J233" s="50">
        <f t="shared" si="10"/>
        <v>0</v>
      </c>
      <c r="K233" s="50">
        <f t="shared" si="11"/>
        <v>8074</v>
      </c>
      <c r="L233" s="15"/>
      <c r="M233" s="15"/>
      <c r="N233" s="15"/>
      <c r="O233" s="15"/>
      <c r="P233" s="15"/>
      <c r="Q233" s="15"/>
      <c r="R233" s="15"/>
      <c r="S233" s="15"/>
    </row>
    <row r="234" spans="2:19" x14ac:dyDescent="0.3">
      <c r="B234" s="53">
        <v>2019</v>
      </c>
      <c r="C234" s="15" t="s">
        <v>184</v>
      </c>
      <c r="D234" s="15" t="s">
        <v>183</v>
      </c>
      <c r="E234" s="15">
        <v>2019</v>
      </c>
      <c r="F234" s="15" t="s">
        <v>117</v>
      </c>
      <c r="G234" s="15">
        <v>5</v>
      </c>
      <c r="H234" s="51">
        <v>988</v>
      </c>
      <c r="I234" s="50">
        <f t="shared" si="9"/>
        <v>0</v>
      </c>
      <c r="J234" s="50">
        <f t="shared" si="10"/>
        <v>0</v>
      </c>
      <c r="K234" s="50">
        <f t="shared" si="11"/>
        <v>988</v>
      </c>
      <c r="L234" s="15"/>
      <c r="M234" s="15"/>
      <c r="N234" s="15"/>
      <c r="O234" s="15"/>
      <c r="P234" s="15"/>
      <c r="Q234" s="15"/>
      <c r="R234" s="15"/>
      <c r="S234" s="15"/>
    </row>
    <row r="235" spans="2:19" x14ac:dyDescent="0.3">
      <c r="B235" s="53">
        <v>2019</v>
      </c>
      <c r="C235" s="15" t="s">
        <v>182</v>
      </c>
      <c r="D235" s="15" t="s">
        <v>88</v>
      </c>
      <c r="E235" s="15">
        <v>2015</v>
      </c>
      <c r="F235" s="15" t="s">
        <v>90</v>
      </c>
      <c r="G235" s="15">
        <v>5</v>
      </c>
      <c r="H235" s="51">
        <v>2741</v>
      </c>
      <c r="I235" s="50">
        <f t="shared" si="9"/>
        <v>0</v>
      </c>
      <c r="J235" s="50">
        <f t="shared" si="10"/>
        <v>0</v>
      </c>
      <c r="K235" s="50">
        <f t="shared" si="11"/>
        <v>2741</v>
      </c>
      <c r="L235" s="15"/>
      <c r="M235" s="15"/>
      <c r="N235" s="15"/>
      <c r="O235" s="15"/>
      <c r="P235" s="15"/>
      <c r="Q235" s="15"/>
      <c r="R235" s="15"/>
      <c r="S235" s="15"/>
    </row>
    <row r="236" spans="2:19" x14ac:dyDescent="0.3">
      <c r="B236" s="53">
        <v>2019</v>
      </c>
      <c r="C236" s="15" t="s">
        <v>181</v>
      </c>
      <c r="D236" s="15" t="s">
        <v>180</v>
      </c>
      <c r="E236" s="15">
        <v>2014</v>
      </c>
      <c r="F236" s="15" t="s">
        <v>94</v>
      </c>
      <c r="G236" s="15">
        <v>4</v>
      </c>
      <c r="H236" s="51">
        <v>634</v>
      </c>
      <c r="I236" s="50">
        <f t="shared" si="9"/>
        <v>0</v>
      </c>
      <c r="J236" s="50">
        <f t="shared" si="10"/>
        <v>634</v>
      </c>
      <c r="K236" s="50">
        <f t="shared" si="11"/>
        <v>0</v>
      </c>
      <c r="L236" s="15"/>
      <c r="M236" s="15"/>
      <c r="N236" s="15"/>
      <c r="O236" s="15"/>
      <c r="P236" s="15"/>
      <c r="Q236" s="15"/>
      <c r="R236" s="15"/>
      <c r="S236" s="15"/>
    </row>
    <row r="237" spans="2:19" x14ac:dyDescent="0.3">
      <c r="B237" s="53">
        <v>2019</v>
      </c>
      <c r="C237" s="15" t="s">
        <v>179</v>
      </c>
      <c r="D237" s="15" t="s">
        <v>178</v>
      </c>
      <c r="E237" s="15">
        <v>2014</v>
      </c>
      <c r="F237" s="15" t="s">
        <v>94</v>
      </c>
      <c r="G237" s="15">
        <v>4</v>
      </c>
      <c r="H237" s="51">
        <v>923</v>
      </c>
      <c r="I237" s="50">
        <f t="shared" si="9"/>
        <v>0</v>
      </c>
      <c r="J237" s="50">
        <f t="shared" si="10"/>
        <v>923</v>
      </c>
      <c r="K237" s="50">
        <f t="shared" si="11"/>
        <v>0</v>
      </c>
      <c r="L237" s="15"/>
      <c r="M237" s="15"/>
      <c r="N237" s="15"/>
      <c r="O237" s="15"/>
      <c r="P237" s="15"/>
      <c r="Q237" s="15"/>
      <c r="R237" s="15"/>
      <c r="S237" s="15"/>
    </row>
    <row r="238" spans="2:19" x14ac:dyDescent="0.3">
      <c r="B238" s="53">
        <v>2019</v>
      </c>
      <c r="C238" s="15" t="s">
        <v>177</v>
      </c>
      <c r="D238" s="15" t="s">
        <v>176</v>
      </c>
      <c r="E238" s="15">
        <v>2019</v>
      </c>
      <c r="F238" s="15" t="s">
        <v>117</v>
      </c>
      <c r="G238" s="15">
        <v>5</v>
      </c>
      <c r="H238" s="51">
        <v>65</v>
      </c>
      <c r="I238" s="50">
        <f t="shared" si="9"/>
        <v>0</v>
      </c>
      <c r="J238" s="50">
        <f t="shared" si="10"/>
        <v>0</v>
      </c>
      <c r="K238" s="50">
        <f t="shared" si="11"/>
        <v>65</v>
      </c>
      <c r="L238" s="15"/>
      <c r="M238" s="15"/>
      <c r="N238" s="15"/>
      <c r="O238" s="15"/>
      <c r="P238" s="15"/>
      <c r="Q238" s="15"/>
      <c r="R238" s="15"/>
      <c r="S238" s="15"/>
    </row>
    <row r="239" spans="2:19" x14ac:dyDescent="0.3">
      <c r="B239" s="53">
        <v>2019</v>
      </c>
      <c r="C239" s="15" t="s">
        <v>175</v>
      </c>
      <c r="D239" s="15" t="s">
        <v>174</v>
      </c>
      <c r="E239" s="15">
        <v>2016</v>
      </c>
      <c r="F239" s="15" t="s">
        <v>117</v>
      </c>
      <c r="G239" s="15">
        <v>4</v>
      </c>
      <c r="H239" s="51">
        <v>339</v>
      </c>
      <c r="I239" s="50">
        <f t="shared" si="9"/>
        <v>0</v>
      </c>
      <c r="J239" s="50">
        <f t="shared" si="10"/>
        <v>339</v>
      </c>
      <c r="K239" s="50">
        <f t="shared" si="11"/>
        <v>0</v>
      </c>
      <c r="L239" s="15"/>
      <c r="M239" s="15"/>
      <c r="N239" s="15"/>
      <c r="O239" s="15"/>
      <c r="P239" s="15"/>
      <c r="Q239" s="15"/>
      <c r="R239" s="15"/>
      <c r="S239" s="15"/>
    </row>
    <row r="240" spans="2:19" x14ac:dyDescent="0.3">
      <c r="B240" s="53">
        <v>2019</v>
      </c>
      <c r="C240" s="15" t="s">
        <v>173</v>
      </c>
      <c r="D240" s="15" t="s">
        <v>88</v>
      </c>
      <c r="E240" s="15">
        <v>2016</v>
      </c>
      <c r="F240" s="15" t="s">
        <v>117</v>
      </c>
      <c r="G240" s="15">
        <v>4</v>
      </c>
      <c r="H240" s="51">
        <v>259</v>
      </c>
      <c r="I240" s="50">
        <f t="shared" si="9"/>
        <v>0</v>
      </c>
      <c r="J240" s="50">
        <f t="shared" si="10"/>
        <v>259</v>
      </c>
      <c r="K240" s="50">
        <f t="shared" si="11"/>
        <v>0</v>
      </c>
      <c r="L240" s="15"/>
      <c r="M240" s="15"/>
      <c r="N240" s="15"/>
      <c r="O240" s="15"/>
      <c r="P240" s="15"/>
      <c r="Q240" s="15"/>
      <c r="R240" s="15"/>
      <c r="S240" s="15"/>
    </row>
    <row r="241" spans="2:19" x14ac:dyDescent="0.3">
      <c r="B241" s="53">
        <v>2019</v>
      </c>
      <c r="C241" s="15" t="s">
        <v>172</v>
      </c>
      <c r="D241" s="15" t="s">
        <v>171</v>
      </c>
      <c r="E241" s="15">
        <v>2019</v>
      </c>
      <c r="F241" s="15" t="s">
        <v>82</v>
      </c>
      <c r="G241" s="15">
        <v>5</v>
      </c>
      <c r="H241" s="51">
        <v>63</v>
      </c>
      <c r="I241" s="50">
        <f t="shared" si="9"/>
        <v>0</v>
      </c>
      <c r="J241" s="50">
        <f t="shared" si="10"/>
        <v>0</v>
      </c>
      <c r="K241" s="50">
        <f t="shared" si="11"/>
        <v>63</v>
      </c>
      <c r="L241" s="15"/>
      <c r="M241" s="15"/>
      <c r="N241" s="15"/>
      <c r="O241" s="15"/>
      <c r="P241" s="15"/>
      <c r="Q241" s="15"/>
      <c r="R241" s="15"/>
      <c r="S241" s="15"/>
    </row>
    <row r="242" spans="2:19" x14ac:dyDescent="0.3">
      <c r="B242" s="53">
        <v>2019</v>
      </c>
      <c r="C242" s="15" t="s">
        <v>170</v>
      </c>
      <c r="D242" s="15" t="s">
        <v>88</v>
      </c>
      <c r="E242" s="15">
        <v>2017</v>
      </c>
      <c r="F242" s="15" t="s">
        <v>117</v>
      </c>
      <c r="G242" s="15">
        <v>5</v>
      </c>
      <c r="H242" s="51">
        <v>18</v>
      </c>
      <c r="I242" s="50">
        <f t="shared" si="9"/>
        <v>0</v>
      </c>
      <c r="J242" s="50">
        <f t="shared" si="10"/>
        <v>0</v>
      </c>
      <c r="K242" s="50">
        <f t="shared" si="11"/>
        <v>18</v>
      </c>
      <c r="L242" s="15"/>
      <c r="M242" s="15"/>
      <c r="N242" s="15"/>
      <c r="O242" s="15"/>
      <c r="P242" s="15"/>
      <c r="Q242" s="15"/>
      <c r="R242" s="15"/>
      <c r="S242" s="15"/>
    </row>
    <row r="243" spans="2:19" x14ac:dyDescent="0.3">
      <c r="B243" s="53">
        <v>2019</v>
      </c>
      <c r="C243" s="15" t="s">
        <v>169</v>
      </c>
      <c r="D243" s="15" t="s">
        <v>168</v>
      </c>
      <c r="E243" s="15">
        <v>2016</v>
      </c>
      <c r="F243" s="15" t="s">
        <v>117</v>
      </c>
      <c r="G243" s="15">
        <v>5</v>
      </c>
      <c r="H243" s="51">
        <v>16</v>
      </c>
      <c r="I243" s="50">
        <f t="shared" si="9"/>
        <v>0</v>
      </c>
      <c r="J243" s="50">
        <f t="shared" si="10"/>
        <v>0</v>
      </c>
      <c r="K243" s="50">
        <f t="shared" si="11"/>
        <v>16</v>
      </c>
      <c r="L243" s="15"/>
      <c r="M243" s="15"/>
      <c r="N243" s="15"/>
      <c r="O243" s="15"/>
      <c r="P243" s="15"/>
      <c r="Q243" s="15"/>
      <c r="R243" s="15"/>
      <c r="S243" s="15"/>
    </row>
    <row r="244" spans="2:19" x14ac:dyDescent="0.3">
      <c r="B244" s="53">
        <v>2019</v>
      </c>
      <c r="C244" s="15" t="s">
        <v>167</v>
      </c>
      <c r="D244" s="15" t="s">
        <v>88</v>
      </c>
      <c r="E244" s="15">
        <v>2014</v>
      </c>
      <c r="F244" s="15" t="s">
        <v>90</v>
      </c>
      <c r="G244" s="15">
        <v>5</v>
      </c>
      <c r="H244" s="51">
        <v>0</v>
      </c>
      <c r="I244" s="50">
        <f t="shared" si="9"/>
        <v>0</v>
      </c>
      <c r="J244" s="50">
        <f t="shared" si="10"/>
        <v>0</v>
      </c>
      <c r="K244" s="50">
        <f t="shared" si="11"/>
        <v>0</v>
      </c>
      <c r="L244" s="15"/>
      <c r="M244" s="15"/>
      <c r="N244" s="15"/>
      <c r="O244" s="15"/>
      <c r="P244" s="15"/>
      <c r="Q244" s="15"/>
      <c r="R244" s="15"/>
      <c r="S244" s="15"/>
    </row>
    <row r="245" spans="2:19" x14ac:dyDescent="0.3">
      <c r="B245" s="53">
        <v>2019</v>
      </c>
      <c r="C245" s="15" t="s">
        <v>166</v>
      </c>
      <c r="D245" s="15" t="s">
        <v>88</v>
      </c>
      <c r="E245" s="15">
        <v>2017</v>
      </c>
      <c r="F245" s="15" t="s">
        <v>117</v>
      </c>
      <c r="G245" s="15">
        <v>5</v>
      </c>
      <c r="H245" s="51">
        <v>107</v>
      </c>
      <c r="I245" s="50">
        <f t="shared" si="9"/>
        <v>0</v>
      </c>
      <c r="J245" s="50">
        <f t="shared" si="10"/>
        <v>0</v>
      </c>
      <c r="K245" s="50">
        <f t="shared" si="11"/>
        <v>107</v>
      </c>
      <c r="L245" s="15"/>
      <c r="M245" s="15"/>
      <c r="N245" s="15"/>
      <c r="O245" s="15"/>
      <c r="P245" s="15"/>
      <c r="Q245" s="15"/>
      <c r="R245" s="15"/>
      <c r="S245" s="15"/>
    </row>
    <row r="246" spans="2:19" x14ac:dyDescent="0.3">
      <c r="B246" s="53">
        <v>2019</v>
      </c>
      <c r="C246" s="15" t="s">
        <v>165</v>
      </c>
      <c r="D246" s="15" t="s">
        <v>164</v>
      </c>
      <c r="E246" s="15">
        <v>2016</v>
      </c>
      <c r="F246" s="15" t="s">
        <v>94</v>
      </c>
      <c r="G246" s="15">
        <v>4</v>
      </c>
      <c r="H246" s="51">
        <v>205</v>
      </c>
      <c r="I246" s="50">
        <f t="shared" si="9"/>
        <v>0</v>
      </c>
      <c r="J246" s="50">
        <f t="shared" si="10"/>
        <v>205</v>
      </c>
      <c r="K246" s="50">
        <f t="shared" si="11"/>
        <v>0</v>
      </c>
      <c r="L246" s="15"/>
      <c r="M246" s="15"/>
      <c r="N246" s="15"/>
      <c r="O246" s="15"/>
      <c r="P246" s="15"/>
      <c r="Q246" s="15"/>
      <c r="R246" s="15"/>
      <c r="S246" s="15"/>
    </row>
    <row r="247" spans="2:19" x14ac:dyDescent="0.3">
      <c r="B247" s="53">
        <v>2019</v>
      </c>
      <c r="C247" s="15" t="s">
        <v>163</v>
      </c>
      <c r="D247" s="15" t="s">
        <v>162</v>
      </c>
      <c r="E247" s="15">
        <v>2014</v>
      </c>
      <c r="F247" s="15" t="s">
        <v>94</v>
      </c>
      <c r="G247" s="15">
        <v>3</v>
      </c>
      <c r="H247" s="51">
        <v>314</v>
      </c>
      <c r="I247" s="50">
        <f t="shared" si="9"/>
        <v>314</v>
      </c>
      <c r="J247" s="50">
        <f t="shared" si="10"/>
        <v>0</v>
      </c>
      <c r="K247" s="50">
        <f t="shared" si="11"/>
        <v>0</v>
      </c>
      <c r="L247" s="15"/>
      <c r="M247" s="15"/>
      <c r="N247" s="15"/>
      <c r="O247" s="15"/>
      <c r="P247" s="15"/>
      <c r="Q247" s="15"/>
      <c r="R247" s="15"/>
      <c r="S247" s="15"/>
    </row>
    <row r="248" spans="2:19" x14ac:dyDescent="0.3">
      <c r="B248" s="53">
        <v>2019</v>
      </c>
      <c r="C248" s="15" t="s">
        <v>161</v>
      </c>
      <c r="D248" s="15" t="s">
        <v>160</v>
      </c>
      <c r="E248" s="15">
        <v>2016</v>
      </c>
      <c r="F248" s="15" t="s">
        <v>94</v>
      </c>
      <c r="G248" s="15">
        <v>5</v>
      </c>
      <c r="H248" s="51">
        <v>681</v>
      </c>
      <c r="I248" s="50">
        <f t="shared" si="9"/>
        <v>0</v>
      </c>
      <c r="J248" s="50">
        <f t="shared" si="10"/>
        <v>0</v>
      </c>
      <c r="K248" s="50">
        <f t="shared" si="11"/>
        <v>681</v>
      </c>
      <c r="L248" s="15"/>
      <c r="M248" s="15"/>
      <c r="N248" s="15"/>
      <c r="O248" s="15"/>
      <c r="P248" s="15"/>
      <c r="Q248" s="15"/>
      <c r="R248" s="15"/>
      <c r="S248" s="15"/>
    </row>
    <row r="249" spans="2:19" x14ac:dyDescent="0.3">
      <c r="B249" s="53">
        <v>2019</v>
      </c>
      <c r="C249" s="15" t="s">
        <v>159</v>
      </c>
      <c r="D249" s="15" t="s">
        <v>158</v>
      </c>
      <c r="E249" s="15">
        <v>2018</v>
      </c>
      <c r="F249" s="15" t="s">
        <v>94</v>
      </c>
      <c r="G249" s="15">
        <v>3</v>
      </c>
      <c r="H249" s="51">
        <v>444</v>
      </c>
      <c r="I249" s="50">
        <f t="shared" si="9"/>
        <v>444</v>
      </c>
      <c r="J249" s="50">
        <f t="shared" si="10"/>
        <v>0</v>
      </c>
      <c r="K249" s="50">
        <f t="shared" si="11"/>
        <v>0</v>
      </c>
      <c r="L249" s="15"/>
      <c r="M249" s="15"/>
      <c r="N249" s="15"/>
      <c r="O249" s="15"/>
      <c r="P249" s="15"/>
      <c r="Q249" s="15"/>
      <c r="R249" s="15"/>
      <c r="S249" s="15"/>
    </row>
    <row r="250" spans="2:19" x14ac:dyDescent="0.3">
      <c r="B250" s="53">
        <v>2019</v>
      </c>
      <c r="C250" s="15" t="s">
        <v>157</v>
      </c>
      <c r="D250" s="15" t="s">
        <v>156</v>
      </c>
      <c r="E250" s="15">
        <v>2017</v>
      </c>
      <c r="F250" s="15" t="s">
        <v>94</v>
      </c>
      <c r="G250" s="15">
        <v>4</v>
      </c>
      <c r="H250" s="51">
        <v>1477</v>
      </c>
      <c r="I250" s="50">
        <f t="shared" si="9"/>
        <v>0</v>
      </c>
      <c r="J250" s="50">
        <f t="shared" si="10"/>
        <v>1477</v>
      </c>
      <c r="K250" s="50">
        <f t="shared" si="11"/>
        <v>0</v>
      </c>
      <c r="L250" s="15"/>
      <c r="M250" s="15"/>
      <c r="N250" s="15"/>
      <c r="O250" s="15"/>
      <c r="P250" s="15"/>
      <c r="Q250" s="15"/>
      <c r="R250" s="15"/>
      <c r="S250" s="15"/>
    </row>
    <row r="251" spans="2:19" x14ac:dyDescent="0.3">
      <c r="B251" s="53">
        <v>2019</v>
      </c>
      <c r="C251" s="15" t="s">
        <v>155</v>
      </c>
      <c r="D251" s="15" t="s">
        <v>88</v>
      </c>
      <c r="E251" s="15">
        <v>2013</v>
      </c>
      <c r="F251" s="15" t="s">
        <v>117</v>
      </c>
      <c r="G251" s="15">
        <v>5</v>
      </c>
      <c r="H251" s="51">
        <v>1348</v>
      </c>
      <c r="I251" s="50">
        <f t="shared" si="9"/>
        <v>0</v>
      </c>
      <c r="J251" s="50">
        <f t="shared" si="10"/>
        <v>0</v>
      </c>
      <c r="K251" s="50">
        <f t="shared" si="11"/>
        <v>1348</v>
      </c>
      <c r="L251" s="15"/>
      <c r="M251" s="15"/>
      <c r="N251" s="15"/>
      <c r="O251" s="15"/>
      <c r="P251" s="15"/>
      <c r="Q251" s="15"/>
      <c r="R251" s="15"/>
      <c r="S251" s="15"/>
    </row>
    <row r="252" spans="2:19" x14ac:dyDescent="0.3">
      <c r="B252" s="53">
        <v>2019</v>
      </c>
      <c r="C252" s="15" t="s">
        <v>154</v>
      </c>
      <c r="D252" s="15" t="s">
        <v>153</v>
      </c>
      <c r="E252" s="15">
        <v>2015</v>
      </c>
      <c r="F252" s="15" t="s">
        <v>94</v>
      </c>
      <c r="G252" s="15">
        <v>5</v>
      </c>
      <c r="H252" s="51">
        <v>1637</v>
      </c>
      <c r="I252" s="50">
        <f t="shared" si="9"/>
        <v>0</v>
      </c>
      <c r="J252" s="50">
        <f t="shared" si="10"/>
        <v>0</v>
      </c>
      <c r="K252" s="50">
        <f t="shared" si="11"/>
        <v>1637</v>
      </c>
      <c r="L252" s="15"/>
      <c r="M252" s="15"/>
      <c r="N252" s="15"/>
      <c r="O252" s="15"/>
      <c r="P252" s="15"/>
      <c r="Q252" s="15"/>
      <c r="R252" s="15"/>
      <c r="S252" s="15"/>
    </row>
    <row r="253" spans="2:19" x14ac:dyDescent="0.3">
      <c r="B253" s="53">
        <v>2019</v>
      </c>
      <c r="C253" s="15" t="s">
        <v>152</v>
      </c>
      <c r="D253" s="15" t="s">
        <v>151</v>
      </c>
      <c r="E253" s="15">
        <v>2019</v>
      </c>
      <c r="F253" s="15" t="s">
        <v>90</v>
      </c>
      <c r="G253" s="15">
        <v>5</v>
      </c>
      <c r="H253" s="51">
        <v>2656</v>
      </c>
      <c r="I253" s="50">
        <f t="shared" si="9"/>
        <v>0</v>
      </c>
      <c r="J253" s="50">
        <f t="shared" si="10"/>
        <v>0</v>
      </c>
      <c r="K253" s="50">
        <f t="shared" si="11"/>
        <v>2656</v>
      </c>
      <c r="L253" s="15"/>
      <c r="M253" s="15"/>
      <c r="N253" s="15"/>
      <c r="O253" s="15"/>
      <c r="P253" s="15"/>
      <c r="Q253" s="15"/>
      <c r="R253" s="15"/>
      <c r="S253" s="15"/>
    </row>
    <row r="254" spans="2:19" x14ac:dyDescent="0.3">
      <c r="B254" s="53">
        <v>2019</v>
      </c>
      <c r="C254" s="15" t="s">
        <v>150</v>
      </c>
      <c r="D254" s="15" t="s">
        <v>88</v>
      </c>
      <c r="E254" s="15">
        <v>2014</v>
      </c>
      <c r="F254" s="15" t="s">
        <v>85</v>
      </c>
      <c r="G254" s="15">
        <v>5</v>
      </c>
      <c r="H254" s="51">
        <v>579</v>
      </c>
      <c r="I254" s="50">
        <f t="shared" si="9"/>
        <v>0</v>
      </c>
      <c r="J254" s="50">
        <f t="shared" si="10"/>
        <v>0</v>
      </c>
      <c r="K254" s="50">
        <f t="shared" si="11"/>
        <v>579</v>
      </c>
      <c r="L254" s="15"/>
      <c r="M254" s="15"/>
      <c r="N254" s="15"/>
      <c r="O254" s="15"/>
      <c r="P254" s="15"/>
      <c r="Q254" s="15"/>
      <c r="R254" s="15"/>
      <c r="S254" s="15"/>
    </row>
    <row r="255" spans="2:19" x14ac:dyDescent="0.3">
      <c r="B255" s="53">
        <v>2019</v>
      </c>
      <c r="C255" s="15" t="s">
        <v>149</v>
      </c>
      <c r="D255" s="15" t="s">
        <v>148</v>
      </c>
      <c r="E255" s="15">
        <v>2019</v>
      </c>
      <c r="F255" s="15" t="s">
        <v>77</v>
      </c>
      <c r="G255" s="15">
        <v>5</v>
      </c>
      <c r="H255" s="51">
        <v>423</v>
      </c>
      <c r="I255" s="50">
        <f t="shared" si="9"/>
        <v>0</v>
      </c>
      <c r="J255" s="50">
        <f t="shared" si="10"/>
        <v>0</v>
      </c>
      <c r="K255" s="50">
        <f t="shared" si="11"/>
        <v>423</v>
      </c>
      <c r="L255" s="15"/>
      <c r="M255" s="15"/>
      <c r="N255" s="15"/>
      <c r="O255" s="15"/>
      <c r="P255" s="15"/>
      <c r="Q255" s="15"/>
      <c r="R255" s="15"/>
      <c r="S255" s="15"/>
    </row>
    <row r="256" spans="2:19" x14ac:dyDescent="0.3">
      <c r="B256" s="53">
        <v>2019</v>
      </c>
      <c r="C256" s="15" t="s">
        <v>147</v>
      </c>
      <c r="D256" s="15" t="s">
        <v>88</v>
      </c>
      <c r="E256" s="15">
        <v>2013</v>
      </c>
      <c r="F256" s="15" t="s">
        <v>117</v>
      </c>
      <c r="G256" s="15">
        <v>5</v>
      </c>
      <c r="H256" s="51">
        <v>1274</v>
      </c>
      <c r="I256" s="50">
        <f t="shared" si="9"/>
        <v>0</v>
      </c>
      <c r="J256" s="50">
        <f t="shared" si="10"/>
        <v>0</v>
      </c>
      <c r="K256" s="50">
        <f t="shared" si="11"/>
        <v>1274</v>
      </c>
      <c r="L256" s="15"/>
      <c r="M256" s="15"/>
      <c r="N256" s="15"/>
      <c r="O256" s="15"/>
      <c r="P256" s="15"/>
      <c r="Q256" s="15"/>
      <c r="R256" s="15"/>
      <c r="S256" s="15"/>
    </row>
    <row r="257" spans="2:19" x14ac:dyDescent="0.3">
      <c r="B257" s="53">
        <v>2019</v>
      </c>
      <c r="C257" s="15" t="s">
        <v>146</v>
      </c>
      <c r="D257" s="15" t="s">
        <v>145</v>
      </c>
      <c r="E257" s="15">
        <v>2015</v>
      </c>
      <c r="F257" s="15" t="s">
        <v>90</v>
      </c>
      <c r="G257" s="15">
        <v>5</v>
      </c>
      <c r="H257" s="51">
        <v>13</v>
      </c>
      <c r="I257" s="50">
        <f t="shared" si="9"/>
        <v>0</v>
      </c>
      <c r="J257" s="50">
        <f t="shared" si="10"/>
        <v>0</v>
      </c>
      <c r="K257" s="50">
        <f t="shared" si="11"/>
        <v>13</v>
      </c>
      <c r="L257" s="15"/>
      <c r="M257" s="15"/>
      <c r="N257" s="15"/>
      <c r="O257" s="15"/>
      <c r="P257" s="15"/>
      <c r="Q257" s="15"/>
      <c r="R257" s="15"/>
      <c r="S257" s="15"/>
    </row>
    <row r="258" spans="2:19" x14ac:dyDescent="0.3">
      <c r="B258" s="53">
        <v>2019</v>
      </c>
      <c r="C258" s="15" t="s">
        <v>144</v>
      </c>
      <c r="D258" s="15" t="s">
        <v>143</v>
      </c>
      <c r="E258" s="15">
        <v>2017</v>
      </c>
      <c r="F258" s="15" t="s">
        <v>94</v>
      </c>
      <c r="G258" s="15">
        <v>4</v>
      </c>
      <c r="H258" s="51">
        <v>1987</v>
      </c>
      <c r="I258" s="50">
        <f t="shared" si="9"/>
        <v>0</v>
      </c>
      <c r="J258" s="50">
        <f t="shared" si="10"/>
        <v>1987</v>
      </c>
      <c r="K258" s="50">
        <f t="shared" si="11"/>
        <v>0</v>
      </c>
      <c r="L258" s="15"/>
      <c r="M258" s="15"/>
      <c r="N258" s="15"/>
      <c r="O258" s="15"/>
      <c r="P258" s="15"/>
      <c r="Q258" s="15"/>
      <c r="R258" s="15"/>
      <c r="S258" s="15"/>
    </row>
    <row r="259" spans="2:19" x14ac:dyDescent="0.3">
      <c r="B259" s="53">
        <v>2019</v>
      </c>
      <c r="C259" s="15" t="s">
        <v>142</v>
      </c>
      <c r="D259" s="15" t="s">
        <v>141</v>
      </c>
      <c r="E259" s="15">
        <v>2017</v>
      </c>
      <c r="F259" s="15" t="s">
        <v>82</v>
      </c>
      <c r="G259" s="15">
        <v>5</v>
      </c>
      <c r="H259" s="51">
        <v>4043</v>
      </c>
      <c r="I259" s="50">
        <f t="shared" si="9"/>
        <v>0</v>
      </c>
      <c r="J259" s="50">
        <f t="shared" si="10"/>
        <v>0</v>
      </c>
      <c r="K259" s="50">
        <f t="shared" si="11"/>
        <v>4043</v>
      </c>
      <c r="L259" s="15"/>
      <c r="M259" s="15"/>
      <c r="N259" s="15"/>
      <c r="O259" s="15"/>
      <c r="P259" s="15"/>
      <c r="Q259" s="15"/>
      <c r="R259" s="15"/>
      <c r="S259" s="15"/>
    </row>
    <row r="260" spans="2:19" x14ac:dyDescent="0.3">
      <c r="B260" s="53">
        <v>2019</v>
      </c>
      <c r="C260" s="15" t="s">
        <v>140</v>
      </c>
      <c r="D260" s="15" t="s">
        <v>88</v>
      </c>
      <c r="E260" s="15">
        <v>2019</v>
      </c>
      <c r="F260" s="15" t="s">
        <v>117</v>
      </c>
      <c r="G260" s="15">
        <v>5</v>
      </c>
      <c r="H260" s="51">
        <v>2958</v>
      </c>
      <c r="I260" s="50">
        <f t="shared" ref="I260:I291" si="12">IF(G260&lt;4,H260,0)</f>
        <v>0</v>
      </c>
      <c r="J260" s="50">
        <f t="shared" ref="J260:J291" si="13">IF(G260=4,H260,0)</f>
        <v>0</v>
      </c>
      <c r="K260" s="50">
        <f t="shared" ref="K260:K291" si="14">IF(G260=5,H260,0)</f>
        <v>2958</v>
      </c>
      <c r="L260" s="15"/>
      <c r="M260" s="15"/>
      <c r="N260" s="15"/>
      <c r="O260" s="15"/>
      <c r="P260" s="15"/>
      <c r="Q260" s="15"/>
      <c r="R260" s="15"/>
      <c r="S260" s="15"/>
    </row>
    <row r="261" spans="2:19" x14ac:dyDescent="0.3">
      <c r="B261" s="53">
        <v>2019</v>
      </c>
      <c r="C261" s="15" t="s">
        <v>139</v>
      </c>
      <c r="D261" s="15" t="s">
        <v>138</v>
      </c>
      <c r="E261" s="15">
        <v>2016</v>
      </c>
      <c r="F261" s="15" t="s">
        <v>137</v>
      </c>
      <c r="G261" s="15">
        <v>5</v>
      </c>
      <c r="H261" s="51">
        <v>0</v>
      </c>
      <c r="I261" s="50">
        <f t="shared" si="12"/>
        <v>0</v>
      </c>
      <c r="J261" s="50">
        <f t="shared" si="13"/>
        <v>0</v>
      </c>
      <c r="K261" s="50">
        <f t="shared" si="14"/>
        <v>0</v>
      </c>
      <c r="L261" s="15"/>
      <c r="M261" s="15"/>
      <c r="N261" s="15"/>
      <c r="O261" s="15"/>
      <c r="P261" s="15"/>
      <c r="Q261" s="15"/>
      <c r="R261" s="15"/>
      <c r="S261" s="15"/>
    </row>
    <row r="262" spans="2:19" x14ac:dyDescent="0.3">
      <c r="B262" s="53">
        <v>2019</v>
      </c>
      <c r="C262" s="15" t="s">
        <v>136</v>
      </c>
      <c r="D262" s="15" t="s">
        <v>135</v>
      </c>
      <c r="E262" s="15">
        <v>2016</v>
      </c>
      <c r="F262" s="15" t="s">
        <v>90</v>
      </c>
      <c r="G262" s="15">
        <v>5</v>
      </c>
      <c r="H262" s="51">
        <v>395</v>
      </c>
      <c r="I262" s="50">
        <f t="shared" si="12"/>
        <v>0</v>
      </c>
      <c r="J262" s="50">
        <f t="shared" si="13"/>
        <v>0</v>
      </c>
      <c r="K262" s="50">
        <f t="shared" si="14"/>
        <v>395</v>
      </c>
      <c r="L262" s="15"/>
      <c r="M262" s="15"/>
      <c r="N262" s="15"/>
      <c r="O262" s="15"/>
      <c r="P262" s="15"/>
      <c r="Q262" s="15"/>
      <c r="R262" s="15"/>
      <c r="S262" s="15"/>
    </row>
    <row r="263" spans="2:19" x14ac:dyDescent="0.3">
      <c r="B263" s="53">
        <v>2019</v>
      </c>
      <c r="C263" s="15" t="s">
        <v>134</v>
      </c>
      <c r="D263" s="15" t="s">
        <v>88</v>
      </c>
      <c r="E263" s="15">
        <v>2015</v>
      </c>
      <c r="F263" s="15" t="s">
        <v>133</v>
      </c>
      <c r="G263" s="15">
        <v>5</v>
      </c>
      <c r="H263" s="51">
        <v>281</v>
      </c>
      <c r="I263" s="50">
        <f t="shared" si="12"/>
        <v>0</v>
      </c>
      <c r="J263" s="50">
        <f t="shared" si="13"/>
        <v>0</v>
      </c>
      <c r="K263" s="50">
        <f t="shared" si="14"/>
        <v>281</v>
      </c>
      <c r="L263" s="15"/>
      <c r="M263" s="15"/>
      <c r="N263" s="15"/>
      <c r="O263" s="15"/>
      <c r="P263" s="15"/>
      <c r="Q263" s="15"/>
      <c r="R263" s="15"/>
      <c r="S263" s="15"/>
    </row>
    <row r="264" spans="2:19" x14ac:dyDescent="0.3">
      <c r="B264" s="53">
        <v>2019</v>
      </c>
      <c r="C264" s="15" t="s">
        <v>132</v>
      </c>
      <c r="D264" s="15" t="s">
        <v>88</v>
      </c>
      <c r="E264" s="15">
        <v>2018</v>
      </c>
      <c r="F264" s="15" t="s">
        <v>101</v>
      </c>
      <c r="G264" s="15">
        <v>4</v>
      </c>
      <c r="H264" s="51">
        <v>0</v>
      </c>
      <c r="I264" s="50">
        <f t="shared" si="12"/>
        <v>0</v>
      </c>
      <c r="J264" s="50">
        <f t="shared" si="13"/>
        <v>0</v>
      </c>
      <c r="K264" s="50">
        <f t="shared" si="14"/>
        <v>0</v>
      </c>
      <c r="L264" s="15"/>
      <c r="M264" s="15"/>
      <c r="N264" s="15"/>
      <c r="O264" s="15"/>
      <c r="P264" s="15"/>
      <c r="Q264" s="15"/>
      <c r="R264" s="15"/>
      <c r="S264" s="15"/>
    </row>
    <row r="265" spans="2:19" x14ac:dyDescent="0.3">
      <c r="B265" s="53">
        <v>2019</v>
      </c>
      <c r="C265" s="15" t="s">
        <v>131</v>
      </c>
      <c r="D265" s="15" t="s">
        <v>130</v>
      </c>
      <c r="E265" s="15">
        <v>2019</v>
      </c>
      <c r="F265" s="15" t="s">
        <v>82</v>
      </c>
      <c r="G265" s="15">
        <v>5</v>
      </c>
      <c r="H265" s="51">
        <v>2110</v>
      </c>
      <c r="I265" s="50">
        <f t="shared" si="12"/>
        <v>0</v>
      </c>
      <c r="J265" s="50">
        <f t="shared" si="13"/>
        <v>0</v>
      </c>
      <c r="K265" s="50">
        <f t="shared" si="14"/>
        <v>2110</v>
      </c>
      <c r="L265" s="15"/>
      <c r="M265" s="15"/>
      <c r="N265" s="15"/>
      <c r="O265" s="15"/>
      <c r="P265" s="15"/>
      <c r="Q265" s="15"/>
      <c r="R265" s="15"/>
      <c r="S265" s="15"/>
    </row>
    <row r="266" spans="2:19" x14ac:dyDescent="0.3">
      <c r="B266" s="53">
        <v>2019</v>
      </c>
      <c r="C266" s="15" t="s">
        <v>128</v>
      </c>
      <c r="D266" s="15" t="s">
        <v>129</v>
      </c>
      <c r="E266" s="15">
        <v>2017</v>
      </c>
      <c r="F266" s="15" t="s">
        <v>94</v>
      </c>
      <c r="G266" s="15">
        <v>5</v>
      </c>
      <c r="H266" s="51">
        <v>3970</v>
      </c>
      <c r="I266" s="50">
        <f t="shared" si="12"/>
        <v>0</v>
      </c>
      <c r="J266" s="50">
        <f t="shared" si="13"/>
        <v>0</v>
      </c>
      <c r="K266" s="50">
        <f t="shared" si="14"/>
        <v>3970</v>
      </c>
      <c r="L266" s="15"/>
      <c r="M266" s="15"/>
      <c r="N266" s="15"/>
      <c r="O266" s="15"/>
      <c r="P266" s="15"/>
      <c r="Q266" s="15"/>
      <c r="R266" s="15"/>
      <c r="S266" s="15"/>
    </row>
    <row r="267" spans="2:19" x14ac:dyDescent="0.3">
      <c r="B267" s="53">
        <v>2019</v>
      </c>
      <c r="C267" s="15" t="s">
        <v>128</v>
      </c>
      <c r="D267" s="15" t="s">
        <v>127</v>
      </c>
      <c r="E267" s="15">
        <v>2020</v>
      </c>
      <c r="F267" s="15" t="s">
        <v>117</v>
      </c>
      <c r="G267" s="15">
        <v>5</v>
      </c>
      <c r="H267" s="51">
        <v>0</v>
      </c>
      <c r="I267" s="50">
        <f t="shared" si="12"/>
        <v>0</v>
      </c>
      <c r="J267" s="50">
        <f t="shared" si="13"/>
        <v>0</v>
      </c>
      <c r="K267" s="50">
        <f t="shared" si="14"/>
        <v>0</v>
      </c>
      <c r="L267" s="15"/>
      <c r="M267" s="15"/>
      <c r="N267" s="15"/>
      <c r="O267" s="15"/>
      <c r="P267" s="15"/>
      <c r="Q267" s="15"/>
      <c r="R267" s="15"/>
      <c r="S267" s="15"/>
    </row>
    <row r="268" spans="2:19" x14ac:dyDescent="0.3">
      <c r="B268" s="53">
        <v>2019</v>
      </c>
      <c r="C268" s="15" t="s">
        <v>126</v>
      </c>
      <c r="D268" s="15" t="s">
        <v>125</v>
      </c>
      <c r="E268" s="15">
        <v>2017</v>
      </c>
      <c r="F268" s="15" t="s">
        <v>85</v>
      </c>
      <c r="G268" s="15">
        <v>5</v>
      </c>
      <c r="H268" s="51">
        <v>800</v>
      </c>
      <c r="I268" s="50">
        <f t="shared" si="12"/>
        <v>0</v>
      </c>
      <c r="J268" s="50">
        <f t="shared" si="13"/>
        <v>0</v>
      </c>
      <c r="K268" s="50">
        <f t="shared" si="14"/>
        <v>800</v>
      </c>
      <c r="L268" s="15"/>
      <c r="M268" s="15"/>
      <c r="N268" s="15"/>
      <c r="O268" s="15"/>
      <c r="P268" s="15"/>
      <c r="Q268" s="15"/>
      <c r="R268" s="15"/>
      <c r="S268" s="15"/>
    </row>
    <row r="269" spans="2:19" x14ac:dyDescent="0.3">
      <c r="B269" s="53">
        <v>2019</v>
      </c>
      <c r="C269" s="15" t="s">
        <v>124</v>
      </c>
      <c r="D269" s="15" t="s">
        <v>123</v>
      </c>
      <c r="E269" s="15">
        <v>2015</v>
      </c>
      <c r="F269" s="15" t="s">
        <v>101</v>
      </c>
      <c r="G269" s="15">
        <v>4</v>
      </c>
      <c r="H269" s="51">
        <v>3715</v>
      </c>
      <c r="I269" s="50">
        <f t="shared" si="12"/>
        <v>0</v>
      </c>
      <c r="J269" s="50">
        <f t="shared" si="13"/>
        <v>3715</v>
      </c>
      <c r="K269" s="50">
        <f t="shared" si="14"/>
        <v>0</v>
      </c>
      <c r="L269" s="15"/>
      <c r="M269" s="15"/>
      <c r="N269" s="15"/>
      <c r="O269" s="15"/>
      <c r="P269" s="15"/>
      <c r="Q269" s="15"/>
      <c r="R269" s="15"/>
      <c r="S269" s="15"/>
    </row>
    <row r="270" spans="2:19" x14ac:dyDescent="0.3">
      <c r="B270" s="53">
        <v>2019</v>
      </c>
      <c r="C270" s="15" t="s">
        <v>122</v>
      </c>
      <c r="D270" s="15" t="s">
        <v>121</v>
      </c>
      <c r="E270" s="15">
        <v>2019</v>
      </c>
      <c r="F270" s="15" t="s">
        <v>117</v>
      </c>
      <c r="G270" s="15">
        <v>5</v>
      </c>
      <c r="H270" s="51">
        <v>11335</v>
      </c>
      <c r="I270" s="50">
        <f t="shared" si="12"/>
        <v>0</v>
      </c>
      <c r="J270" s="50">
        <f t="shared" si="13"/>
        <v>0</v>
      </c>
      <c r="K270" s="50">
        <f t="shared" si="14"/>
        <v>11335</v>
      </c>
      <c r="L270" s="15"/>
      <c r="M270" s="15"/>
      <c r="N270" s="15"/>
      <c r="O270" s="15"/>
      <c r="P270" s="15"/>
      <c r="Q270" s="15"/>
      <c r="R270" s="15"/>
      <c r="S270" s="15"/>
    </row>
    <row r="271" spans="2:19" x14ac:dyDescent="0.3">
      <c r="B271" s="53">
        <v>2019</v>
      </c>
      <c r="C271" s="15" t="s">
        <v>120</v>
      </c>
      <c r="D271" s="15" t="s">
        <v>88</v>
      </c>
      <c r="E271" s="15">
        <v>2014</v>
      </c>
      <c r="F271" s="15" t="s">
        <v>101</v>
      </c>
      <c r="G271" s="15">
        <v>5</v>
      </c>
      <c r="H271" s="51">
        <v>1748</v>
      </c>
      <c r="I271" s="50">
        <f t="shared" si="12"/>
        <v>0</v>
      </c>
      <c r="J271" s="50">
        <f t="shared" si="13"/>
        <v>0</v>
      </c>
      <c r="K271" s="50">
        <f t="shared" si="14"/>
        <v>1748</v>
      </c>
      <c r="L271" s="15"/>
      <c r="M271" s="15"/>
      <c r="N271" s="15"/>
      <c r="O271" s="15"/>
      <c r="P271" s="15"/>
      <c r="Q271" s="15"/>
      <c r="R271" s="15"/>
      <c r="S271" s="15"/>
    </row>
    <row r="272" spans="2:19" x14ac:dyDescent="0.3">
      <c r="B272" s="53">
        <v>2019</v>
      </c>
      <c r="C272" s="15" t="s">
        <v>119</v>
      </c>
      <c r="D272" s="15" t="s">
        <v>118</v>
      </c>
      <c r="E272" s="15">
        <v>2020</v>
      </c>
      <c r="F272" s="15" t="s">
        <v>117</v>
      </c>
      <c r="G272" s="15">
        <v>5</v>
      </c>
      <c r="H272" s="51">
        <v>0</v>
      </c>
      <c r="I272" s="50">
        <f t="shared" si="12"/>
        <v>0</v>
      </c>
      <c r="J272" s="50">
        <f t="shared" si="13"/>
        <v>0</v>
      </c>
      <c r="K272" s="50">
        <f t="shared" si="14"/>
        <v>0</v>
      </c>
      <c r="L272" s="15"/>
      <c r="M272" s="15"/>
      <c r="N272" s="15"/>
      <c r="O272" s="15"/>
      <c r="P272" s="15"/>
      <c r="Q272" s="15"/>
      <c r="R272" s="15"/>
      <c r="S272" s="15"/>
    </row>
    <row r="273" spans="2:19" x14ac:dyDescent="0.3">
      <c r="B273" s="53">
        <v>2019</v>
      </c>
      <c r="C273" s="15" t="s">
        <v>116</v>
      </c>
      <c r="D273" s="15" t="s">
        <v>115</v>
      </c>
      <c r="E273" s="15">
        <v>2021</v>
      </c>
      <c r="F273" s="15" t="s">
        <v>82</v>
      </c>
      <c r="G273" s="15">
        <v>5</v>
      </c>
      <c r="H273" s="51">
        <v>0</v>
      </c>
      <c r="I273" s="50">
        <f t="shared" si="12"/>
        <v>0</v>
      </c>
      <c r="J273" s="50">
        <f t="shared" si="13"/>
        <v>0</v>
      </c>
      <c r="K273" s="50">
        <f t="shared" si="14"/>
        <v>0</v>
      </c>
      <c r="L273" s="15"/>
      <c r="M273" s="15"/>
      <c r="N273" s="15"/>
      <c r="O273" s="15"/>
      <c r="P273" s="15"/>
      <c r="Q273" s="15"/>
      <c r="R273" s="15"/>
      <c r="S273" s="15"/>
    </row>
    <row r="274" spans="2:19" x14ac:dyDescent="0.3">
      <c r="B274" s="53">
        <v>2019</v>
      </c>
      <c r="C274" s="15" t="s">
        <v>114</v>
      </c>
      <c r="D274" s="15" t="s">
        <v>113</v>
      </c>
      <c r="E274" s="15">
        <v>2014</v>
      </c>
      <c r="F274" s="15" t="s">
        <v>90</v>
      </c>
      <c r="G274" s="15">
        <v>5</v>
      </c>
      <c r="H274" s="51">
        <v>4055</v>
      </c>
      <c r="I274" s="50">
        <f t="shared" si="12"/>
        <v>0</v>
      </c>
      <c r="J274" s="50">
        <f t="shared" si="13"/>
        <v>0</v>
      </c>
      <c r="K274" s="50">
        <f t="shared" si="14"/>
        <v>4055</v>
      </c>
      <c r="L274" s="15"/>
      <c r="M274" s="15"/>
      <c r="N274" s="15"/>
      <c r="O274" s="15"/>
      <c r="P274" s="15"/>
      <c r="Q274" s="15"/>
      <c r="R274" s="15"/>
      <c r="S274" s="15"/>
    </row>
    <row r="275" spans="2:19" x14ac:dyDescent="0.3">
      <c r="B275" s="53">
        <v>2019</v>
      </c>
      <c r="C275" s="15" t="s">
        <v>112</v>
      </c>
      <c r="D275" s="15" t="s">
        <v>111</v>
      </c>
      <c r="E275" s="15">
        <v>2017</v>
      </c>
      <c r="F275" s="15" t="s">
        <v>94</v>
      </c>
      <c r="G275" s="15">
        <v>5</v>
      </c>
      <c r="H275" s="51">
        <v>8054</v>
      </c>
      <c r="I275" s="50">
        <f t="shared" si="12"/>
        <v>0</v>
      </c>
      <c r="J275" s="50">
        <f t="shared" si="13"/>
        <v>0</v>
      </c>
      <c r="K275" s="50">
        <f t="shared" si="14"/>
        <v>8054</v>
      </c>
      <c r="L275" s="15"/>
      <c r="M275" s="15"/>
      <c r="N275" s="15"/>
      <c r="O275" s="15"/>
      <c r="P275" s="15"/>
      <c r="Q275" s="15"/>
      <c r="R275" s="15"/>
      <c r="S275" s="15"/>
    </row>
    <row r="276" spans="2:19" x14ac:dyDescent="0.3">
      <c r="B276" s="53">
        <v>2019</v>
      </c>
      <c r="C276" s="15" t="s">
        <v>110</v>
      </c>
      <c r="D276" s="15" t="s">
        <v>109</v>
      </c>
      <c r="E276" s="15">
        <v>2019</v>
      </c>
      <c r="F276" s="15" t="s">
        <v>99</v>
      </c>
      <c r="G276" s="15">
        <v>4</v>
      </c>
      <c r="H276" s="51">
        <v>678</v>
      </c>
      <c r="I276" s="50">
        <f t="shared" si="12"/>
        <v>0</v>
      </c>
      <c r="J276" s="50">
        <f t="shared" si="13"/>
        <v>678</v>
      </c>
      <c r="K276" s="50">
        <f t="shared" si="14"/>
        <v>0</v>
      </c>
      <c r="L276" s="15"/>
      <c r="M276" s="15"/>
      <c r="N276" s="15"/>
      <c r="O276" s="15"/>
      <c r="P276" s="15"/>
      <c r="Q276" s="15"/>
      <c r="R276" s="15"/>
      <c r="S276" s="15"/>
    </row>
    <row r="277" spans="2:19" x14ac:dyDescent="0.3">
      <c r="B277" s="53">
        <v>2019</v>
      </c>
      <c r="C277" s="15" t="s">
        <v>108</v>
      </c>
      <c r="D277" s="15" t="s">
        <v>107</v>
      </c>
      <c r="E277" s="15">
        <v>2019</v>
      </c>
      <c r="F277" s="15" t="s">
        <v>101</v>
      </c>
      <c r="G277" s="15">
        <v>5</v>
      </c>
      <c r="H277" s="51">
        <v>2530</v>
      </c>
      <c r="I277" s="50">
        <f t="shared" si="12"/>
        <v>0</v>
      </c>
      <c r="J277" s="50">
        <f t="shared" si="13"/>
        <v>0</v>
      </c>
      <c r="K277" s="50">
        <f t="shared" si="14"/>
        <v>2530</v>
      </c>
      <c r="L277" s="15"/>
      <c r="M277" s="15"/>
      <c r="N277" s="15"/>
      <c r="O277" s="15"/>
      <c r="P277" s="15"/>
      <c r="Q277" s="15"/>
      <c r="R277" s="15"/>
      <c r="S277" s="15"/>
    </row>
    <row r="278" spans="2:19" x14ac:dyDescent="0.3">
      <c r="B278" s="53">
        <v>2019</v>
      </c>
      <c r="C278" s="15" t="s">
        <v>106</v>
      </c>
      <c r="D278" s="15" t="s">
        <v>105</v>
      </c>
      <c r="E278" s="15">
        <v>2016</v>
      </c>
      <c r="F278" s="15" t="s">
        <v>82</v>
      </c>
      <c r="G278" s="15">
        <v>5</v>
      </c>
      <c r="H278" s="51">
        <v>8658</v>
      </c>
      <c r="I278" s="50">
        <f t="shared" si="12"/>
        <v>0</v>
      </c>
      <c r="J278" s="50">
        <f t="shared" si="13"/>
        <v>0</v>
      </c>
      <c r="K278" s="50">
        <f t="shared" si="14"/>
        <v>8658</v>
      </c>
      <c r="L278" s="15"/>
      <c r="M278" s="15"/>
      <c r="N278" s="15"/>
      <c r="O278" s="15"/>
      <c r="P278" s="15"/>
      <c r="Q278" s="15"/>
      <c r="R278" s="15"/>
      <c r="S278" s="15"/>
    </row>
    <row r="279" spans="2:19" x14ac:dyDescent="0.3">
      <c r="B279" s="53">
        <v>2019</v>
      </c>
      <c r="C279" s="15" t="s">
        <v>104</v>
      </c>
      <c r="D279" s="15" t="s">
        <v>103</v>
      </c>
      <c r="E279" s="15">
        <v>2018</v>
      </c>
      <c r="F279" s="15" t="s">
        <v>77</v>
      </c>
      <c r="G279" s="15">
        <v>5</v>
      </c>
      <c r="H279" s="51">
        <v>178</v>
      </c>
      <c r="I279" s="50">
        <f t="shared" si="12"/>
        <v>0</v>
      </c>
      <c r="J279" s="50">
        <f t="shared" si="13"/>
        <v>0</v>
      </c>
      <c r="K279" s="50">
        <f t="shared" si="14"/>
        <v>178</v>
      </c>
      <c r="L279" s="15"/>
      <c r="M279" s="15"/>
      <c r="N279" s="15"/>
      <c r="O279" s="15"/>
      <c r="P279" s="15"/>
      <c r="Q279" s="15"/>
      <c r="R279" s="15"/>
      <c r="S279" s="15"/>
    </row>
    <row r="280" spans="2:19" x14ac:dyDescent="0.3">
      <c r="B280" s="53">
        <v>2019</v>
      </c>
      <c r="C280" s="15" t="s">
        <v>102</v>
      </c>
      <c r="D280" s="15" t="s">
        <v>88</v>
      </c>
      <c r="E280" s="15">
        <v>2015</v>
      </c>
      <c r="F280" s="15" t="s">
        <v>101</v>
      </c>
      <c r="G280" s="15">
        <v>5</v>
      </c>
      <c r="H280" s="51">
        <v>2964</v>
      </c>
      <c r="I280" s="50">
        <f t="shared" si="12"/>
        <v>0</v>
      </c>
      <c r="J280" s="50">
        <f t="shared" si="13"/>
        <v>0</v>
      </c>
      <c r="K280" s="50">
        <f t="shared" si="14"/>
        <v>2964</v>
      </c>
      <c r="L280" s="15"/>
      <c r="M280" s="15"/>
      <c r="N280" s="15"/>
      <c r="O280" s="15"/>
      <c r="P280" s="15"/>
      <c r="Q280" s="15"/>
      <c r="R280" s="15"/>
      <c r="S280" s="15"/>
    </row>
    <row r="281" spans="2:19" x14ac:dyDescent="0.3">
      <c r="B281" s="53">
        <v>2019</v>
      </c>
      <c r="C281" s="15" t="s">
        <v>100</v>
      </c>
      <c r="D281" s="15" t="s">
        <v>88</v>
      </c>
      <c r="E281" s="15">
        <v>2013</v>
      </c>
      <c r="F281" s="15" t="s">
        <v>99</v>
      </c>
      <c r="G281" s="15">
        <v>4</v>
      </c>
      <c r="H281" s="51">
        <v>1018</v>
      </c>
      <c r="I281" s="50">
        <f t="shared" si="12"/>
        <v>0</v>
      </c>
      <c r="J281" s="50">
        <f t="shared" si="13"/>
        <v>1018</v>
      </c>
      <c r="K281" s="50">
        <f t="shared" si="14"/>
        <v>0</v>
      </c>
      <c r="L281" s="15"/>
      <c r="M281" s="15"/>
      <c r="N281" s="15"/>
      <c r="O281" s="15"/>
      <c r="P281" s="15"/>
      <c r="Q281" s="15"/>
      <c r="R281" s="15"/>
      <c r="S281" s="15"/>
    </row>
    <row r="282" spans="2:19" x14ac:dyDescent="0.3">
      <c r="B282" s="53">
        <v>2019</v>
      </c>
      <c r="C282" s="15" t="s">
        <v>98</v>
      </c>
      <c r="D282" s="15" t="s">
        <v>97</v>
      </c>
      <c r="E282" s="15">
        <v>2017</v>
      </c>
      <c r="F282" s="15" t="s">
        <v>82</v>
      </c>
      <c r="G282" s="15">
        <v>5</v>
      </c>
      <c r="H282" s="51">
        <v>5755</v>
      </c>
      <c r="I282" s="50">
        <f t="shared" si="12"/>
        <v>0</v>
      </c>
      <c r="J282" s="50">
        <f t="shared" si="13"/>
        <v>0</v>
      </c>
      <c r="K282" s="50">
        <f t="shared" si="14"/>
        <v>5755</v>
      </c>
      <c r="L282" s="15"/>
      <c r="M282" s="15"/>
      <c r="N282" s="15"/>
      <c r="O282" s="15"/>
      <c r="P282" s="15"/>
      <c r="Q282" s="15"/>
      <c r="R282" s="15"/>
      <c r="S282" s="15"/>
    </row>
    <row r="283" spans="2:19" x14ac:dyDescent="0.3">
      <c r="B283" s="53">
        <v>2019</v>
      </c>
      <c r="C283" s="15" t="s">
        <v>96</v>
      </c>
      <c r="D283" s="15" t="s">
        <v>95</v>
      </c>
      <c r="E283" s="15">
        <v>2019</v>
      </c>
      <c r="F283" s="15" t="s">
        <v>94</v>
      </c>
      <c r="G283" s="15">
        <v>3</v>
      </c>
      <c r="H283" s="51">
        <v>744</v>
      </c>
      <c r="I283" s="50">
        <f t="shared" si="12"/>
        <v>744</v>
      </c>
      <c r="J283" s="50">
        <f t="shared" si="13"/>
        <v>0</v>
      </c>
      <c r="K283" s="50">
        <f t="shared" si="14"/>
        <v>0</v>
      </c>
      <c r="L283" s="15"/>
      <c r="M283" s="15"/>
      <c r="N283" s="15"/>
      <c r="O283" s="15"/>
      <c r="P283" s="15"/>
      <c r="Q283" s="15"/>
      <c r="R283" s="15"/>
      <c r="S283" s="15"/>
    </row>
    <row r="284" spans="2:19" x14ac:dyDescent="0.3">
      <c r="B284" s="53">
        <v>2019</v>
      </c>
      <c r="C284" s="15" t="s">
        <v>93</v>
      </c>
      <c r="D284" s="15" t="s">
        <v>92</v>
      </c>
      <c r="E284" s="15">
        <v>2018</v>
      </c>
      <c r="F284" s="15" t="s">
        <v>90</v>
      </c>
      <c r="G284" s="15">
        <v>5</v>
      </c>
      <c r="H284" s="51">
        <v>167</v>
      </c>
      <c r="I284" s="50">
        <f t="shared" si="12"/>
        <v>0</v>
      </c>
      <c r="J284" s="50">
        <f t="shared" si="13"/>
        <v>0</v>
      </c>
      <c r="K284" s="50">
        <f t="shared" si="14"/>
        <v>167</v>
      </c>
      <c r="L284" s="15"/>
      <c r="M284" s="15"/>
      <c r="N284" s="15"/>
      <c r="O284" s="15"/>
      <c r="P284" s="15"/>
      <c r="Q284" s="15"/>
      <c r="R284" s="15"/>
      <c r="S284" s="15"/>
    </row>
    <row r="285" spans="2:19" x14ac:dyDescent="0.3">
      <c r="B285" s="53">
        <v>2019</v>
      </c>
      <c r="C285" s="15" t="s">
        <v>91</v>
      </c>
      <c r="D285" s="15" t="s">
        <v>88</v>
      </c>
      <c r="E285" s="15">
        <v>2018</v>
      </c>
      <c r="F285" s="15" t="s">
        <v>90</v>
      </c>
      <c r="G285" s="15">
        <v>5</v>
      </c>
      <c r="H285" s="51">
        <v>4348</v>
      </c>
      <c r="I285" s="50">
        <f t="shared" si="12"/>
        <v>0</v>
      </c>
      <c r="J285" s="50">
        <f t="shared" si="13"/>
        <v>0</v>
      </c>
      <c r="K285" s="50">
        <f t="shared" si="14"/>
        <v>4348</v>
      </c>
      <c r="L285" s="15"/>
      <c r="M285" s="15"/>
      <c r="N285" s="15"/>
      <c r="O285" s="15"/>
      <c r="P285" s="15"/>
      <c r="Q285" s="15"/>
      <c r="R285" s="15"/>
      <c r="S285" s="15"/>
    </row>
    <row r="286" spans="2:19" x14ac:dyDescent="0.3">
      <c r="B286" s="53">
        <v>2019</v>
      </c>
      <c r="C286" s="15" t="s">
        <v>89</v>
      </c>
      <c r="D286" s="15" t="s">
        <v>88</v>
      </c>
      <c r="E286" s="15">
        <v>2017</v>
      </c>
      <c r="F286" s="15" t="s">
        <v>85</v>
      </c>
      <c r="G286" s="15">
        <v>5</v>
      </c>
      <c r="H286" s="51">
        <v>330</v>
      </c>
      <c r="I286" s="50">
        <f t="shared" si="12"/>
        <v>0</v>
      </c>
      <c r="J286" s="50">
        <f t="shared" si="13"/>
        <v>0</v>
      </c>
      <c r="K286" s="50">
        <f t="shared" si="14"/>
        <v>330</v>
      </c>
      <c r="L286" s="15"/>
      <c r="M286" s="15"/>
      <c r="N286" s="15"/>
      <c r="O286" s="15"/>
      <c r="P286" s="15"/>
      <c r="Q286" s="15"/>
      <c r="R286" s="15"/>
      <c r="S286" s="15"/>
    </row>
    <row r="287" spans="2:19" x14ac:dyDescent="0.3">
      <c r="B287" s="53">
        <v>2019</v>
      </c>
      <c r="C287" s="15" t="s">
        <v>87</v>
      </c>
      <c r="D287" s="15" t="s">
        <v>86</v>
      </c>
      <c r="E287" s="15">
        <v>2017</v>
      </c>
      <c r="F287" s="15" t="s">
        <v>85</v>
      </c>
      <c r="G287" s="15">
        <v>5</v>
      </c>
      <c r="H287" s="51">
        <v>1029</v>
      </c>
      <c r="I287" s="50">
        <f t="shared" si="12"/>
        <v>0</v>
      </c>
      <c r="J287" s="50">
        <f t="shared" si="13"/>
        <v>0</v>
      </c>
      <c r="K287" s="50">
        <f t="shared" si="14"/>
        <v>1029</v>
      </c>
      <c r="L287" s="15"/>
      <c r="M287" s="15"/>
      <c r="N287" s="15"/>
      <c r="O287" s="15"/>
      <c r="P287" s="15"/>
      <c r="Q287" s="15"/>
      <c r="R287" s="15"/>
      <c r="S287" s="15"/>
    </row>
    <row r="288" spans="2:19" x14ac:dyDescent="0.3">
      <c r="B288" s="53">
        <v>2019</v>
      </c>
      <c r="C288" s="15" t="s">
        <v>84</v>
      </c>
      <c r="D288" s="15" t="s">
        <v>83</v>
      </c>
      <c r="E288" s="15">
        <v>2018</v>
      </c>
      <c r="F288" s="15" t="s">
        <v>82</v>
      </c>
      <c r="G288" s="15">
        <v>5</v>
      </c>
      <c r="H288" s="51">
        <v>5768</v>
      </c>
      <c r="I288" s="50">
        <f t="shared" si="12"/>
        <v>0</v>
      </c>
      <c r="J288" s="50">
        <f t="shared" si="13"/>
        <v>0</v>
      </c>
      <c r="K288" s="50">
        <f t="shared" si="14"/>
        <v>5768</v>
      </c>
      <c r="L288" s="15"/>
      <c r="M288" s="15"/>
      <c r="N288" s="15"/>
      <c r="O288" s="15"/>
      <c r="P288" s="15"/>
      <c r="Q288" s="15"/>
      <c r="R288" s="15"/>
      <c r="S288" s="15"/>
    </row>
    <row r="289" spans="2:19" x14ac:dyDescent="0.3">
      <c r="B289" s="53">
        <v>2019</v>
      </c>
      <c r="C289" s="15" t="s">
        <v>81</v>
      </c>
      <c r="D289" s="15" t="s">
        <v>80</v>
      </c>
      <c r="E289" s="15">
        <v>2017</v>
      </c>
      <c r="F289" s="15" t="s">
        <v>77</v>
      </c>
      <c r="G289" s="15">
        <v>5</v>
      </c>
      <c r="H289" s="51">
        <v>4912</v>
      </c>
      <c r="I289" s="50">
        <f t="shared" si="12"/>
        <v>0</v>
      </c>
      <c r="J289" s="50">
        <f t="shared" si="13"/>
        <v>0</v>
      </c>
      <c r="K289" s="50">
        <f t="shared" si="14"/>
        <v>4912</v>
      </c>
      <c r="L289" s="15"/>
      <c r="M289" s="15"/>
      <c r="N289" s="15"/>
      <c r="O289" s="15"/>
      <c r="P289" s="15"/>
      <c r="Q289" s="15"/>
      <c r="R289" s="15"/>
      <c r="S289" s="15"/>
    </row>
    <row r="290" spans="2:19" x14ac:dyDescent="0.3">
      <c r="B290" s="53">
        <v>2019</v>
      </c>
      <c r="C290" s="15" t="s">
        <v>79</v>
      </c>
      <c r="D290" s="15" t="s">
        <v>78</v>
      </c>
      <c r="E290" s="15">
        <v>2015</v>
      </c>
      <c r="F290" s="15" t="s">
        <v>77</v>
      </c>
      <c r="G290" s="15">
        <v>5</v>
      </c>
      <c r="H290" s="51">
        <v>640</v>
      </c>
      <c r="I290" s="50">
        <f t="shared" si="12"/>
        <v>0</v>
      </c>
      <c r="J290" s="50">
        <f t="shared" si="13"/>
        <v>0</v>
      </c>
      <c r="K290" s="50">
        <f t="shared" si="14"/>
        <v>640</v>
      </c>
      <c r="L290" s="15"/>
      <c r="M290" s="15"/>
      <c r="N290" s="15"/>
      <c r="O290" s="15"/>
      <c r="P290" s="15"/>
      <c r="Q290" s="15"/>
      <c r="R290" s="15"/>
      <c r="S290" s="15"/>
    </row>
    <row r="291" spans="2:19" x14ac:dyDescent="0.3">
      <c r="B291" s="53">
        <v>2019</v>
      </c>
      <c r="C291" s="52" t="s">
        <v>47</v>
      </c>
      <c r="D291" s="52" t="s">
        <v>47</v>
      </c>
      <c r="E291" s="15" t="s">
        <v>47</v>
      </c>
      <c r="F291" s="15" t="s">
        <v>47</v>
      </c>
      <c r="G291" s="15" t="s">
        <v>76</v>
      </c>
      <c r="H291" s="51">
        <v>66556</v>
      </c>
      <c r="I291" s="50">
        <f t="shared" si="12"/>
        <v>0</v>
      </c>
      <c r="J291" s="50">
        <f t="shared" si="13"/>
        <v>0</v>
      </c>
      <c r="K291" s="50">
        <f t="shared" si="14"/>
        <v>0</v>
      </c>
      <c r="L291" s="15"/>
      <c r="M291" s="15"/>
      <c r="N291" s="15"/>
      <c r="O291" s="15"/>
      <c r="P291" s="15"/>
      <c r="Q291" s="15"/>
      <c r="R291" s="15"/>
      <c r="S291" s="15"/>
    </row>
    <row r="292" spans="2:19" x14ac:dyDescent="0.3">
      <c r="B292" s="13">
        <v>2019</v>
      </c>
      <c r="C292" s="14" t="s">
        <v>33</v>
      </c>
      <c r="D292" s="49" t="s">
        <v>47</v>
      </c>
      <c r="E292" s="49" t="s">
        <v>47</v>
      </c>
      <c r="F292" s="49" t="s">
        <v>47</v>
      </c>
      <c r="G292" s="49" t="s">
        <v>47</v>
      </c>
      <c r="H292" s="48">
        <f>SUM(H4:H290)</f>
        <v>483447</v>
      </c>
      <c r="I292" s="16">
        <f>SUM(I4:I290)</f>
        <v>26872</v>
      </c>
      <c r="J292" s="16">
        <f>SUM(J4:J290)</f>
        <v>76961</v>
      </c>
      <c r="K292" s="16">
        <f>SUM(K4:K290)</f>
        <v>379614</v>
      </c>
      <c r="L292" s="47">
        <f>SUM(J292:K292)/$H292</f>
        <v>0.94441583048400346</v>
      </c>
      <c r="M292" s="46">
        <f>K292/$H292</f>
        <v>0.78522361292964893</v>
      </c>
      <c r="N292" s="15"/>
      <c r="O292" s="15"/>
      <c r="P292" s="15"/>
      <c r="Q292" s="15"/>
      <c r="R292" s="15"/>
      <c r="S292" s="15"/>
    </row>
    <row r="293" spans="2:19" x14ac:dyDescent="0.3">
      <c r="B293" s="13">
        <v>2019</v>
      </c>
      <c r="C293" s="14" t="s">
        <v>34</v>
      </c>
      <c r="D293" s="49" t="s">
        <v>47</v>
      </c>
      <c r="E293" s="49" t="s">
        <v>47</v>
      </c>
      <c r="F293" s="49" t="s">
        <v>47</v>
      </c>
      <c r="G293" s="49" t="s">
        <v>47</v>
      </c>
      <c r="H293" s="48">
        <f>SUM(H4:H291)</f>
        <v>550003</v>
      </c>
      <c r="I293" s="16">
        <f>SUM(I4:I290)</f>
        <v>26872</v>
      </c>
      <c r="J293" s="16">
        <f>SUM(J4:J290)</f>
        <v>76961</v>
      </c>
      <c r="K293" s="16">
        <f>SUM(K4:K290)</f>
        <v>379614</v>
      </c>
      <c r="L293" s="47">
        <f>SUM(J293:K293)/$H293</f>
        <v>0.83013183564453286</v>
      </c>
      <c r="M293" s="46">
        <f>K293/$H293</f>
        <v>0.6902035079808656</v>
      </c>
      <c r="N293" s="16"/>
      <c r="O293" s="16"/>
      <c r="P293" s="16"/>
      <c r="Q293" s="16"/>
      <c r="R293" s="16"/>
      <c r="S293" s="16"/>
    </row>
    <row r="294" spans="2:19" x14ac:dyDescent="0.3">
      <c r="B294" s="53">
        <v>2020</v>
      </c>
      <c r="C294" s="15" t="s">
        <v>522</v>
      </c>
      <c r="D294" s="15" t="s">
        <v>88</v>
      </c>
      <c r="E294" s="15">
        <v>2019</v>
      </c>
      <c r="F294" s="15" t="s">
        <v>82</v>
      </c>
      <c r="G294" s="15">
        <v>3</v>
      </c>
      <c r="H294" s="51">
        <v>20</v>
      </c>
      <c r="I294" s="50">
        <f t="shared" ref="I294:I357" si="15">IF(G294&lt;4,H294,0)</f>
        <v>20</v>
      </c>
      <c r="J294" s="50">
        <f t="shared" ref="J294:J357" si="16">IF(G294=4,H294,0)</f>
        <v>0</v>
      </c>
      <c r="K294" s="50">
        <f t="shared" ref="K294:K357" si="17">IF(G294=5,H294,0)</f>
        <v>0</v>
      </c>
      <c r="L294" s="15"/>
      <c r="M294" s="15"/>
      <c r="N294" s="15"/>
      <c r="O294" s="15"/>
      <c r="P294" s="15"/>
      <c r="Q294" s="15"/>
      <c r="R294" s="15"/>
      <c r="S294" s="15"/>
    </row>
    <row r="295" spans="2:19" x14ac:dyDescent="0.3">
      <c r="B295" s="53">
        <v>2020</v>
      </c>
      <c r="C295" s="15" t="s">
        <v>521</v>
      </c>
      <c r="D295" s="15" t="s">
        <v>88</v>
      </c>
      <c r="E295" s="15">
        <v>2016</v>
      </c>
      <c r="F295" s="15" t="s">
        <v>90</v>
      </c>
      <c r="G295" s="15">
        <v>5</v>
      </c>
      <c r="H295" s="51">
        <v>355</v>
      </c>
      <c r="I295" s="50">
        <f t="shared" si="15"/>
        <v>0</v>
      </c>
      <c r="J295" s="50">
        <f t="shared" si="16"/>
        <v>0</v>
      </c>
      <c r="K295" s="50">
        <f t="shared" si="17"/>
        <v>355</v>
      </c>
      <c r="L295" s="15"/>
      <c r="M295" s="15"/>
      <c r="N295" s="15"/>
      <c r="O295" s="15"/>
      <c r="P295" s="15"/>
      <c r="Q295" s="15"/>
      <c r="R295" s="15"/>
      <c r="S295" s="15"/>
    </row>
    <row r="296" spans="2:19" x14ac:dyDescent="0.3">
      <c r="B296" s="53">
        <v>2020</v>
      </c>
      <c r="C296" s="15" t="s">
        <v>520</v>
      </c>
      <c r="D296" s="15" t="s">
        <v>519</v>
      </c>
      <c r="E296" s="15">
        <v>2017</v>
      </c>
      <c r="F296" s="15" t="s">
        <v>117</v>
      </c>
      <c r="G296" s="15">
        <v>3</v>
      </c>
      <c r="H296" s="51">
        <v>189</v>
      </c>
      <c r="I296" s="50">
        <f t="shared" si="15"/>
        <v>189</v>
      </c>
      <c r="J296" s="50">
        <f t="shared" si="16"/>
        <v>0</v>
      </c>
      <c r="K296" s="50">
        <f t="shared" si="17"/>
        <v>0</v>
      </c>
      <c r="L296" s="15"/>
      <c r="M296" s="15"/>
      <c r="N296" s="15"/>
      <c r="O296" s="15"/>
      <c r="P296" s="15"/>
      <c r="Q296" s="15"/>
      <c r="R296" s="15"/>
      <c r="S296" s="15"/>
    </row>
    <row r="297" spans="2:19" x14ac:dyDescent="0.3">
      <c r="B297" s="53">
        <v>2020</v>
      </c>
      <c r="C297" s="15" t="s">
        <v>518</v>
      </c>
      <c r="D297" s="15" t="s">
        <v>517</v>
      </c>
      <c r="E297" s="15">
        <v>2017</v>
      </c>
      <c r="F297" s="15" t="s">
        <v>77</v>
      </c>
      <c r="G297" s="15">
        <v>5</v>
      </c>
      <c r="H297" s="51">
        <v>710</v>
      </c>
      <c r="I297" s="50">
        <f t="shared" si="15"/>
        <v>0</v>
      </c>
      <c r="J297" s="50">
        <f t="shared" si="16"/>
        <v>0</v>
      </c>
      <c r="K297" s="50">
        <f t="shared" si="17"/>
        <v>710</v>
      </c>
      <c r="L297" s="15"/>
      <c r="M297" s="15"/>
      <c r="N297" s="15"/>
      <c r="O297" s="15"/>
      <c r="P297" s="15"/>
      <c r="Q297" s="15"/>
      <c r="R297" s="15"/>
      <c r="S297" s="15"/>
    </row>
    <row r="298" spans="2:19" x14ac:dyDescent="0.3">
      <c r="B298" s="53">
        <v>2020</v>
      </c>
      <c r="C298" s="15" t="s">
        <v>516</v>
      </c>
      <c r="D298" s="15" t="s">
        <v>515</v>
      </c>
      <c r="E298" s="15">
        <v>2019</v>
      </c>
      <c r="F298" s="15" t="s">
        <v>94</v>
      </c>
      <c r="G298" s="15">
        <v>5</v>
      </c>
      <c r="H298" s="51">
        <v>2595</v>
      </c>
      <c r="I298" s="50">
        <f t="shared" si="15"/>
        <v>0</v>
      </c>
      <c r="J298" s="50">
        <f t="shared" si="16"/>
        <v>0</v>
      </c>
      <c r="K298" s="50">
        <f t="shared" si="17"/>
        <v>2595</v>
      </c>
      <c r="L298" s="15"/>
      <c r="M298" s="15"/>
      <c r="N298" s="15"/>
      <c r="O298" s="15"/>
      <c r="P298" s="15"/>
      <c r="Q298" s="15"/>
      <c r="R298" s="15"/>
      <c r="S298" s="15"/>
    </row>
    <row r="299" spans="2:19" x14ac:dyDescent="0.3">
      <c r="B299" s="53">
        <v>2020</v>
      </c>
      <c r="C299" s="15" t="s">
        <v>514</v>
      </c>
      <c r="D299" s="15" t="s">
        <v>513</v>
      </c>
      <c r="E299" s="15">
        <v>2020</v>
      </c>
      <c r="F299" s="15" t="s">
        <v>117</v>
      </c>
      <c r="G299" s="15">
        <v>5</v>
      </c>
      <c r="H299" s="51">
        <v>1529</v>
      </c>
      <c r="I299" s="50">
        <f t="shared" si="15"/>
        <v>0</v>
      </c>
      <c r="J299" s="50">
        <f t="shared" si="16"/>
        <v>0</v>
      </c>
      <c r="K299" s="50">
        <f t="shared" si="17"/>
        <v>1529</v>
      </c>
      <c r="L299" s="15"/>
      <c r="M299" s="15"/>
      <c r="N299" s="15"/>
      <c r="O299" s="15"/>
      <c r="P299" s="15"/>
      <c r="Q299" s="15"/>
      <c r="R299" s="15"/>
      <c r="S299" s="15"/>
    </row>
    <row r="300" spans="2:19" x14ac:dyDescent="0.3">
      <c r="B300" s="53">
        <v>2020</v>
      </c>
      <c r="C300" s="15" t="s">
        <v>512</v>
      </c>
      <c r="D300" s="15" t="s">
        <v>88</v>
      </c>
      <c r="E300" s="15">
        <v>2014</v>
      </c>
      <c r="F300" s="15" t="s">
        <v>117</v>
      </c>
      <c r="G300" s="15">
        <v>5</v>
      </c>
      <c r="H300" s="51">
        <v>0</v>
      </c>
      <c r="I300" s="50">
        <f t="shared" si="15"/>
        <v>0</v>
      </c>
      <c r="J300" s="50">
        <f t="shared" si="16"/>
        <v>0</v>
      </c>
      <c r="K300" s="50">
        <f t="shared" si="17"/>
        <v>0</v>
      </c>
      <c r="L300" s="15"/>
      <c r="M300" s="15"/>
      <c r="N300" s="15"/>
      <c r="O300" s="15"/>
      <c r="P300" s="15"/>
      <c r="Q300" s="15"/>
      <c r="R300" s="15"/>
      <c r="S300" s="15"/>
    </row>
    <row r="301" spans="2:19" x14ac:dyDescent="0.3">
      <c r="B301" s="53">
        <v>2020</v>
      </c>
      <c r="C301" s="15" t="s">
        <v>511</v>
      </c>
      <c r="D301" s="15" t="s">
        <v>88</v>
      </c>
      <c r="E301" s="15">
        <v>2015</v>
      </c>
      <c r="F301" s="15" t="s">
        <v>90</v>
      </c>
      <c r="G301" s="15">
        <v>5</v>
      </c>
      <c r="H301" s="51">
        <v>3292</v>
      </c>
      <c r="I301" s="50">
        <f t="shared" si="15"/>
        <v>0</v>
      </c>
      <c r="J301" s="50">
        <f t="shared" si="16"/>
        <v>0</v>
      </c>
      <c r="K301" s="50">
        <f t="shared" si="17"/>
        <v>3292</v>
      </c>
      <c r="L301" s="15"/>
      <c r="M301" s="15"/>
      <c r="N301" s="15"/>
      <c r="O301" s="15"/>
      <c r="P301" s="15"/>
      <c r="Q301" s="15"/>
      <c r="R301" s="15"/>
      <c r="S301" s="15"/>
    </row>
    <row r="302" spans="2:19" x14ac:dyDescent="0.3">
      <c r="B302" s="53">
        <v>2020</v>
      </c>
      <c r="C302" s="15" t="s">
        <v>510</v>
      </c>
      <c r="D302" s="15" t="s">
        <v>88</v>
      </c>
      <c r="E302" s="15">
        <v>2015</v>
      </c>
      <c r="F302" s="15" t="s">
        <v>90</v>
      </c>
      <c r="G302" s="15">
        <v>5</v>
      </c>
      <c r="H302" s="51">
        <v>1717</v>
      </c>
      <c r="I302" s="50">
        <f t="shared" si="15"/>
        <v>0</v>
      </c>
      <c r="J302" s="50">
        <f t="shared" si="16"/>
        <v>0</v>
      </c>
      <c r="K302" s="50">
        <f t="shared" si="17"/>
        <v>1717</v>
      </c>
      <c r="L302" s="15"/>
      <c r="M302" s="15"/>
      <c r="N302" s="15"/>
      <c r="O302" s="15"/>
      <c r="P302" s="15"/>
      <c r="Q302" s="15"/>
      <c r="R302" s="15"/>
      <c r="S302" s="15"/>
    </row>
    <row r="303" spans="2:19" x14ac:dyDescent="0.3">
      <c r="B303" s="53">
        <v>2020</v>
      </c>
      <c r="C303" s="15" t="s">
        <v>509</v>
      </c>
      <c r="D303" s="15" t="s">
        <v>508</v>
      </c>
      <c r="E303" s="15">
        <v>2018</v>
      </c>
      <c r="F303" s="15" t="s">
        <v>85</v>
      </c>
      <c r="G303" s="15">
        <v>5</v>
      </c>
      <c r="H303" s="51">
        <v>2272</v>
      </c>
      <c r="I303" s="50">
        <f t="shared" si="15"/>
        <v>0</v>
      </c>
      <c r="J303" s="50">
        <f t="shared" si="16"/>
        <v>0</v>
      </c>
      <c r="K303" s="50">
        <f t="shared" si="17"/>
        <v>2272</v>
      </c>
      <c r="L303" s="15"/>
      <c r="M303" s="15"/>
      <c r="N303" s="15"/>
      <c r="O303" s="15"/>
      <c r="P303" s="15"/>
      <c r="Q303" s="15"/>
      <c r="R303" s="15"/>
      <c r="S303" s="15"/>
    </row>
    <row r="304" spans="2:19" x14ac:dyDescent="0.3">
      <c r="B304" s="53">
        <v>2020</v>
      </c>
      <c r="C304" s="15" t="s">
        <v>507</v>
      </c>
      <c r="D304" s="15" t="s">
        <v>88</v>
      </c>
      <c r="E304" s="15">
        <v>2018</v>
      </c>
      <c r="F304" s="15" t="s">
        <v>85</v>
      </c>
      <c r="G304" s="15">
        <v>5</v>
      </c>
      <c r="H304" s="51">
        <v>429</v>
      </c>
      <c r="I304" s="50">
        <f t="shared" si="15"/>
        <v>0</v>
      </c>
      <c r="J304" s="50">
        <f t="shared" si="16"/>
        <v>0</v>
      </c>
      <c r="K304" s="50">
        <f t="shared" si="17"/>
        <v>429</v>
      </c>
      <c r="L304" s="15"/>
      <c r="M304" s="15"/>
      <c r="N304" s="15"/>
      <c r="O304" s="15"/>
      <c r="P304" s="15"/>
      <c r="Q304" s="15"/>
      <c r="R304" s="15"/>
      <c r="S304" s="15"/>
    </row>
    <row r="305" spans="2:19" x14ac:dyDescent="0.3">
      <c r="B305" s="53">
        <v>2020</v>
      </c>
      <c r="C305" s="15" t="s">
        <v>506</v>
      </c>
      <c r="D305" s="15" t="s">
        <v>505</v>
      </c>
      <c r="E305" s="15">
        <v>2019</v>
      </c>
      <c r="F305" s="15" t="s">
        <v>77</v>
      </c>
      <c r="G305" s="15">
        <v>5</v>
      </c>
      <c r="H305" s="51">
        <v>1253</v>
      </c>
      <c r="I305" s="50">
        <f t="shared" si="15"/>
        <v>0</v>
      </c>
      <c r="J305" s="50">
        <f t="shared" si="16"/>
        <v>0</v>
      </c>
      <c r="K305" s="50">
        <f t="shared" si="17"/>
        <v>1253</v>
      </c>
      <c r="L305" s="15"/>
      <c r="M305" s="15"/>
      <c r="N305" s="15"/>
      <c r="O305" s="15"/>
      <c r="P305" s="15"/>
      <c r="Q305" s="15"/>
      <c r="R305" s="15"/>
      <c r="S305" s="15"/>
    </row>
    <row r="306" spans="2:19" x14ac:dyDescent="0.3">
      <c r="B306" s="53">
        <v>2020</v>
      </c>
      <c r="C306" s="15" t="s">
        <v>504</v>
      </c>
      <c r="D306" s="15" t="s">
        <v>503</v>
      </c>
      <c r="E306" s="15">
        <v>2016</v>
      </c>
      <c r="F306" s="15" t="s">
        <v>82</v>
      </c>
      <c r="G306" s="15">
        <v>5</v>
      </c>
      <c r="H306" s="51">
        <v>3399</v>
      </c>
      <c r="I306" s="50">
        <f t="shared" si="15"/>
        <v>0</v>
      </c>
      <c r="J306" s="50">
        <f t="shared" si="16"/>
        <v>0</v>
      </c>
      <c r="K306" s="50">
        <f t="shared" si="17"/>
        <v>3399</v>
      </c>
      <c r="L306" s="15"/>
      <c r="M306" s="15"/>
      <c r="N306" s="15"/>
      <c r="O306" s="15"/>
      <c r="P306" s="15"/>
      <c r="Q306" s="15"/>
      <c r="R306" s="15"/>
      <c r="S306" s="15"/>
    </row>
    <row r="307" spans="2:19" x14ac:dyDescent="0.3">
      <c r="B307" s="53">
        <v>2020</v>
      </c>
      <c r="C307" s="15" t="s">
        <v>502</v>
      </c>
      <c r="D307" s="15" t="s">
        <v>501</v>
      </c>
      <c r="E307" s="15">
        <v>2018</v>
      </c>
      <c r="F307" s="15" t="s">
        <v>82</v>
      </c>
      <c r="G307" s="15">
        <v>5</v>
      </c>
      <c r="H307" s="51">
        <v>5495</v>
      </c>
      <c r="I307" s="50">
        <f t="shared" si="15"/>
        <v>0</v>
      </c>
      <c r="J307" s="50">
        <f t="shared" si="16"/>
        <v>0</v>
      </c>
      <c r="K307" s="50">
        <f t="shared" si="17"/>
        <v>5495</v>
      </c>
      <c r="L307" s="15"/>
      <c r="M307" s="15"/>
      <c r="N307" s="15"/>
      <c r="O307" s="15"/>
      <c r="P307" s="15"/>
      <c r="Q307" s="15"/>
      <c r="R307" s="15"/>
      <c r="S307" s="15"/>
    </row>
    <row r="308" spans="2:19" x14ac:dyDescent="0.3">
      <c r="B308" s="53">
        <v>2020</v>
      </c>
      <c r="C308" s="15" t="s">
        <v>500</v>
      </c>
      <c r="D308" s="15" t="s">
        <v>499</v>
      </c>
      <c r="E308" s="15">
        <v>2017</v>
      </c>
      <c r="F308" s="15" t="s">
        <v>77</v>
      </c>
      <c r="G308" s="15">
        <v>5</v>
      </c>
      <c r="H308" s="51">
        <v>2370</v>
      </c>
      <c r="I308" s="50">
        <f t="shared" si="15"/>
        <v>0</v>
      </c>
      <c r="J308" s="50">
        <f t="shared" si="16"/>
        <v>0</v>
      </c>
      <c r="K308" s="50">
        <f t="shared" si="17"/>
        <v>2370</v>
      </c>
      <c r="L308" s="15"/>
      <c r="M308" s="15"/>
      <c r="N308" s="15"/>
      <c r="O308" s="15"/>
      <c r="P308" s="15"/>
      <c r="Q308" s="15"/>
      <c r="R308" s="15"/>
      <c r="S308" s="15"/>
    </row>
    <row r="309" spans="2:19" x14ac:dyDescent="0.3">
      <c r="B309" s="53">
        <v>2020</v>
      </c>
      <c r="C309" s="15" t="s">
        <v>497</v>
      </c>
      <c r="D309" s="15" t="s">
        <v>498</v>
      </c>
      <c r="E309" s="15">
        <v>2015</v>
      </c>
      <c r="F309" s="15" t="s">
        <v>77</v>
      </c>
      <c r="G309" s="15">
        <v>5</v>
      </c>
      <c r="H309" s="51">
        <v>0</v>
      </c>
      <c r="I309" s="50">
        <f t="shared" si="15"/>
        <v>0</v>
      </c>
      <c r="J309" s="50">
        <f t="shared" si="16"/>
        <v>0</v>
      </c>
      <c r="K309" s="50">
        <f t="shared" si="17"/>
        <v>0</v>
      </c>
      <c r="L309" s="15"/>
      <c r="M309" s="15"/>
      <c r="N309" s="15"/>
      <c r="O309" s="15"/>
      <c r="P309" s="15"/>
      <c r="Q309" s="15"/>
      <c r="R309" s="15"/>
      <c r="S309" s="15"/>
    </row>
    <row r="310" spans="2:19" x14ac:dyDescent="0.3">
      <c r="B310" s="53">
        <v>2020</v>
      </c>
      <c r="C310" s="15" t="s">
        <v>497</v>
      </c>
      <c r="D310" s="15" t="s">
        <v>496</v>
      </c>
      <c r="E310" s="15">
        <v>2019</v>
      </c>
      <c r="F310" s="15" t="s">
        <v>77</v>
      </c>
      <c r="G310" s="15">
        <v>5</v>
      </c>
      <c r="H310" s="51">
        <v>238</v>
      </c>
      <c r="I310" s="50">
        <f t="shared" si="15"/>
        <v>0</v>
      </c>
      <c r="J310" s="50">
        <f t="shared" si="16"/>
        <v>0</v>
      </c>
      <c r="K310" s="50">
        <f t="shared" si="17"/>
        <v>238</v>
      </c>
      <c r="L310" s="15"/>
      <c r="M310" s="15"/>
      <c r="N310" s="15"/>
      <c r="O310" s="15"/>
      <c r="P310" s="15"/>
      <c r="Q310" s="15"/>
      <c r="R310" s="15"/>
      <c r="S310" s="15"/>
    </row>
    <row r="311" spans="2:19" x14ac:dyDescent="0.3">
      <c r="B311" s="53">
        <v>2020</v>
      </c>
      <c r="C311" s="15" t="s">
        <v>495</v>
      </c>
      <c r="D311" s="15" t="s">
        <v>494</v>
      </c>
      <c r="E311" s="15">
        <v>2019</v>
      </c>
      <c r="F311" s="15" t="s">
        <v>77</v>
      </c>
      <c r="G311" s="15">
        <v>5</v>
      </c>
      <c r="H311" s="51">
        <v>302</v>
      </c>
      <c r="I311" s="50">
        <f t="shared" si="15"/>
        <v>0</v>
      </c>
      <c r="J311" s="50">
        <f t="shared" si="16"/>
        <v>0</v>
      </c>
      <c r="K311" s="50">
        <f t="shared" si="17"/>
        <v>302</v>
      </c>
      <c r="L311" s="15"/>
      <c r="M311" s="15"/>
      <c r="N311" s="15"/>
      <c r="O311" s="15"/>
      <c r="P311" s="15"/>
      <c r="Q311" s="15"/>
      <c r="R311" s="15"/>
      <c r="S311" s="15"/>
    </row>
    <row r="312" spans="2:19" x14ac:dyDescent="0.3">
      <c r="B312" s="53">
        <v>2020</v>
      </c>
      <c r="C312" s="15" t="s">
        <v>493</v>
      </c>
      <c r="D312" s="15" t="s">
        <v>492</v>
      </c>
      <c r="E312" s="15">
        <v>2015</v>
      </c>
      <c r="F312" s="15" t="s">
        <v>307</v>
      </c>
      <c r="G312" s="15">
        <v>4</v>
      </c>
      <c r="H312" s="51">
        <v>125</v>
      </c>
      <c r="I312" s="50">
        <f t="shared" si="15"/>
        <v>0</v>
      </c>
      <c r="J312" s="50">
        <f t="shared" si="16"/>
        <v>125</v>
      </c>
      <c r="K312" s="50">
        <f t="shared" si="17"/>
        <v>0</v>
      </c>
      <c r="L312" s="15"/>
      <c r="M312" s="15"/>
      <c r="N312" s="15"/>
      <c r="O312" s="15"/>
      <c r="P312" s="15"/>
      <c r="Q312" s="15"/>
      <c r="R312" s="15"/>
      <c r="S312" s="15"/>
    </row>
    <row r="313" spans="2:19" x14ac:dyDescent="0.3">
      <c r="B313" s="53">
        <v>2020</v>
      </c>
      <c r="C313" s="15" t="s">
        <v>491</v>
      </c>
      <c r="D313" s="15" t="s">
        <v>88</v>
      </c>
      <c r="E313" s="15">
        <v>2019</v>
      </c>
      <c r="F313" s="15" t="s">
        <v>117</v>
      </c>
      <c r="G313" s="15">
        <v>5</v>
      </c>
      <c r="H313" s="51">
        <v>5809</v>
      </c>
      <c r="I313" s="50">
        <f t="shared" si="15"/>
        <v>0</v>
      </c>
      <c r="J313" s="50">
        <f t="shared" si="16"/>
        <v>0</v>
      </c>
      <c r="K313" s="50">
        <f t="shared" si="17"/>
        <v>5809</v>
      </c>
      <c r="L313" s="15"/>
      <c r="M313" s="15"/>
      <c r="N313" s="15"/>
      <c r="O313" s="15"/>
      <c r="P313" s="15"/>
      <c r="Q313" s="15"/>
      <c r="R313" s="15"/>
      <c r="S313" s="15"/>
    </row>
    <row r="314" spans="2:19" x14ac:dyDescent="0.3">
      <c r="B314" s="53">
        <v>2020</v>
      </c>
      <c r="C314" s="15" t="s">
        <v>490</v>
      </c>
      <c r="D314" s="15" t="s">
        <v>88</v>
      </c>
      <c r="E314" s="15">
        <v>2014</v>
      </c>
      <c r="F314" s="15" t="s">
        <v>117</v>
      </c>
      <c r="G314" s="15">
        <v>5</v>
      </c>
      <c r="H314" s="51">
        <v>627</v>
      </c>
      <c r="I314" s="50">
        <f t="shared" si="15"/>
        <v>0</v>
      </c>
      <c r="J314" s="50">
        <f t="shared" si="16"/>
        <v>0</v>
      </c>
      <c r="K314" s="50">
        <f t="shared" si="17"/>
        <v>627</v>
      </c>
      <c r="L314" s="15"/>
      <c r="M314" s="15"/>
      <c r="N314" s="15"/>
      <c r="O314" s="15"/>
      <c r="P314" s="15"/>
      <c r="Q314" s="15"/>
      <c r="R314" s="15"/>
      <c r="S314" s="15"/>
    </row>
    <row r="315" spans="2:19" x14ac:dyDescent="0.3">
      <c r="B315" s="53">
        <v>2020</v>
      </c>
      <c r="C315" s="15" t="s">
        <v>489</v>
      </c>
      <c r="D315" s="15" t="s">
        <v>88</v>
      </c>
      <c r="E315" s="15">
        <v>2019</v>
      </c>
      <c r="F315" s="15" t="s">
        <v>90</v>
      </c>
      <c r="G315" s="15">
        <v>5</v>
      </c>
      <c r="H315" s="51">
        <v>5899</v>
      </c>
      <c r="I315" s="50">
        <f t="shared" si="15"/>
        <v>0</v>
      </c>
      <c r="J315" s="50">
        <f t="shared" si="16"/>
        <v>0</v>
      </c>
      <c r="K315" s="50">
        <f t="shared" si="17"/>
        <v>5899</v>
      </c>
      <c r="L315" s="15"/>
      <c r="M315" s="15"/>
      <c r="N315" s="15"/>
      <c r="O315" s="15"/>
      <c r="P315" s="15"/>
      <c r="Q315" s="15"/>
      <c r="R315" s="15"/>
      <c r="S315" s="15"/>
    </row>
    <row r="316" spans="2:19" x14ac:dyDescent="0.3">
      <c r="B316" s="53">
        <v>2020</v>
      </c>
      <c r="C316" s="15" t="s">
        <v>488</v>
      </c>
      <c r="D316" s="15" t="s">
        <v>487</v>
      </c>
      <c r="E316" s="15">
        <v>2017</v>
      </c>
      <c r="F316" s="15" t="s">
        <v>85</v>
      </c>
      <c r="G316" s="15">
        <v>5</v>
      </c>
      <c r="H316" s="51">
        <v>2249</v>
      </c>
      <c r="I316" s="50">
        <f t="shared" si="15"/>
        <v>0</v>
      </c>
      <c r="J316" s="50">
        <f t="shared" si="16"/>
        <v>0</v>
      </c>
      <c r="K316" s="50">
        <f t="shared" si="17"/>
        <v>2249</v>
      </c>
      <c r="L316" s="15"/>
      <c r="M316" s="15"/>
      <c r="N316" s="15"/>
      <c r="O316" s="15"/>
      <c r="P316" s="15"/>
      <c r="Q316" s="15"/>
      <c r="R316" s="15"/>
      <c r="S316" s="15"/>
    </row>
    <row r="317" spans="2:19" x14ac:dyDescent="0.3">
      <c r="B317" s="53">
        <v>2020</v>
      </c>
      <c r="C317" s="15" t="s">
        <v>486</v>
      </c>
      <c r="D317" s="15" t="s">
        <v>88</v>
      </c>
      <c r="E317" s="15">
        <v>2017</v>
      </c>
      <c r="F317" s="15" t="s">
        <v>85</v>
      </c>
      <c r="G317" s="15">
        <v>5</v>
      </c>
      <c r="H317" s="51">
        <v>189</v>
      </c>
      <c r="I317" s="50">
        <f t="shared" si="15"/>
        <v>0</v>
      </c>
      <c r="J317" s="50">
        <f t="shared" si="16"/>
        <v>0</v>
      </c>
      <c r="K317" s="50">
        <f t="shared" si="17"/>
        <v>189</v>
      </c>
      <c r="L317" s="15"/>
      <c r="M317" s="15"/>
      <c r="N317" s="15"/>
      <c r="O317" s="15"/>
      <c r="P317" s="15"/>
      <c r="Q317" s="15"/>
      <c r="R317" s="15"/>
      <c r="S317" s="15"/>
    </row>
    <row r="318" spans="2:19" x14ac:dyDescent="0.3">
      <c r="B318" s="53">
        <v>2020</v>
      </c>
      <c r="C318" s="15" t="s">
        <v>485</v>
      </c>
      <c r="D318" s="15" t="s">
        <v>88</v>
      </c>
      <c r="E318" s="15">
        <v>2013</v>
      </c>
      <c r="F318" s="15" t="s">
        <v>117</v>
      </c>
      <c r="G318" s="15">
        <v>4</v>
      </c>
      <c r="H318" s="51">
        <v>210</v>
      </c>
      <c r="I318" s="50">
        <f t="shared" si="15"/>
        <v>0</v>
      </c>
      <c r="J318" s="50">
        <f t="shared" si="16"/>
        <v>210</v>
      </c>
      <c r="K318" s="50">
        <f t="shared" si="17"/>
        <v>0</v>
      </c>
      <c r="L318" s="15"/>
      <c r="M318" s="15"/>
      <c r="N318" s="15"/>
      <c r="O318" s="15"/>
      <c r="P318" s="15"/>
      <c r="Q318" s="15"/>
      <c r="R318" s="15"/>
      <c r="S318" s="15"/>
    </row>
    <row r="319" spans="2:19" x14ac:dyDescent="0.3">
      <c r="B319" s="53">
        <v>2020</v>
      </c>
      <c r="C319" s="15" t="s">
        <v>484</v>
      </c>
      <c r="D319" s="15" t="s">
        <v>483</v>
      </c>
      <c r="E319" s="15">
        <v>2015</v>
      </c>
      <c r="F319" s="15" t="s">
        <v>82</v>
      </c>
      <c r="G319" s="15">
        <v>5</v>
      </c>
      <c r="H319" s="51">
        <v>6517</v>
      </c>
      <c r="I319" s="50">
        <f t="shared" si="15"/>
        <v>0</v>
      </c>
      <c r="J319" s="50">
        <f t="shared" si="16"/>
        <v>0</v>
      </c>
      <c r="K319" s="50">
        <f t="shared" si="17"/>
        <v>6517</v>
      </c>
      <c r="L319" s="15"/>
      <c r="M319" s="15"/>
      <c r="N319" s="15"/>
      <c r="O319" s="15"/>
      <c r="P319" s="15"/>
      <c r="Q319" s="15"/>
      <c r="R319" s="15"/>
      <c r="S319" s="15"/>
    </row>
    <row r="320" spans="2:19" x14ac:dyDescent="0.3">
      <c r="B320" s="53">
        <v>2020</v>
      </c>
      <c r="C320" s="15" t="s">
        <v>482</v>
      </c>
      <c r="D320" s="15" t="s">
        <v>88</v>
      </c>
      <c r="E320" s="15">
        <v>2015</v>
      </c>
      <c r="F320" s="15" t="s">
        <v>82</v>
      </c>
      <c r="G320" s="15">
        <v>5</v>
      </c>
      <c r="H320" s="51">
        <v>2227</v>
      </c>
      <c r="I320" s="50">
        <f t="shared" si="15"/>
        <v>0</v>
      </c>
      <c r="J320" s="50">
        <f t="shared" si="16"/>
        <v>0</v>
      </c>
      <c r="K320" s="50">
        <f t="shared" si="17"/>
        <v>2227</v>
      </c>
      <c r="L320" s="15"/>
      <c r="M320" s="15"/>
      <c r="N320" s="15"/>
      <c r="O320" s="15"/>
      <c r="P320" s="15"/>
      <c r="Q320" s="15"/>
      <c r="R320" s="15"/>
      <c r="S320" s="15"/>
    </row>
    <row r="321" spans="2:19" x14ac:dyDescent="0.3">
      <c r="B321" s="53">
        <v>2020</v>
      </c>
      <c r="C321" s="15" t="s">
        <v>481</v>
      </c>
      <c r="D321" s="15" t="s">
        <v>88</v>
      </c>
      <c r="E321" s="15">
        <v>2017</v>
      </c>
      <c r="F321" s="15" t="s">
        <v>82</v>
      </c>
      <c r="G321" s="15">
        <v>5</v>
      </c>
      <c r="H321" s="51">
        <v>3045</v>
      </c>
      <c r="I321" s="50">
        <f t="shared" si="15"/>
        <v>0</v>
      </c>
      <c r="J321" s="50">
        <f t="shared" si="16"/>
        <v>0</v>
      </c>
      <c r="K321" s="50">
        <f t="shared" si="17"/>
        <v>3045</v>
      </c>
      <c r="L321" s="15"/>
      <c r="M321" s="15"/>
      <c r="N321" s="15"/>
      <c r="O321" s="15"/>
      <c r="P321" s="15"/>
      <c r="Q321" s="15"/>
      <c r="R321" s="15"/>
      <c r="S321" s="15"/>
    </row>
    <row r="322" spans="2:19" x14ac:dyDescent="0.3">
      <c r="B322" s="53">
        <v>2020</v>
      </c>
      <c r="C322" s="15" t="s">
        <v>480</v>
      </c>
      <c r="D322" s="15" t="s">
        <v>88</v>
      </c>
      <c r="E322" s="15">
        <v>2017</v>
      </c>
      <c r="F322" s="15" t="s">
        <v>82</v>
      </c>
      <c r="G322" s="15">
        <v>5</v>
      </c>
      <c r="H322" s="51">
        <v>781</v>
      </c>
      <c r="I322" s="50">
        <f t="shared" si="15"/>
        <v>0</v>
      </c>
      <c r="J322" s="50">
        <f t="shared" si="16"/>
        <v>0</v>
      </c>
      <c r="K322" s="50">
        <f t="shared" si="17"/>
        <v>781</v>
      </c>
      <c r="L322" s="15"/>
      <c r="M322" s="15"/>
      <c r="N322" s="15"/>
      <c r="O322" s="15"/>
      <c r="P322" s="15"/>
      <c r="Q322" s="15"/>
      <c r="R322" s="15"/>
      <c r="S322" s="15"/>
    </row>
    <row r="323" spans="2:19" x14ac:dyDescent="0.3">
      <c r="B323" s="53">
        <v>2020</v>
      </c>
      <c r="C323" s="15" t="s">
        <v>479</v>
      </c>
      <c r="D323" s="15" t="s">
        <v>478</v>
      </c>
      <c r="E323" s="15">
        <v>2018</v>
      </c>
      <c r="F323" s="15" t="s">
        <v>77</v>
      </c>
      <c r="G323" s="15">
        <v>5</v>
      </c>
      <c r="H323" s="51">
        <v>4169</v>
      </c>
      <c r="I323" s="50">
        <f t="shared" si="15"/>
        <v>0</v>
      </c>
      <c r="J323" s="50">
        <f t="shared" si="16"/>
        <v>0</v>
      </c>
      <c r="K323" s="50">
        <f t="shared" si="17"/>
        <v>4169</v>
      </c>
      <c r="L323" s="15"/>
      <c r="M323" s="15"/>
      <c r="N323" s="15"/>
      <c r="O323" s="15"/>
      <c r="P323" s="15"/>
      <c r="Q323" s="15"/>
      <c r="R323" s="15"/>
      <c r="S323" s="15"/>
    </row>
    <row r="324" spans="2:19" x14ac:dyDescent="0.3">
      <c r="B324" s="53">
        <v>2020</v>
      </c>
      <c r="C324" s="15" t="s">
        <v>477</v>
      </c>
      <c r="D324" s="15" t="s">
        <v>88</v>
      </c>
      <c r="E324" s="15">
        <v>2019</v>
      </c>
      <c r="F324" s="15" t="s">
        <v>307</v>
      </c>
      <c r="G324" s="15">
        <v>5</v>
      </c>
      <c r="H324" s="51">
        <v>468</v>
      </c>
      <c r="I324" s="50">
        <f t="shared" si="15"/>
        <v>0</v>
      </c>
      <c r="J324" s="50">
        <f t="shared" si="16"/>
        <v>0</v>
      </c>
      <c r="K324" s="50">
        <f t="shared" si="17"/>
        <v>468</v>
      </c>
      <c r="L324" s="15"/>
      <c r="M324" s="15"/>
      <c r="N324" s="15"/>
      <c r="O324" s="15"/>
      <c r="P324" s="15"/>
      <c r="Q324" s="15"/>
      <c r="R324" s="15"/>
      <c r="S324" s="15"/>
    </row>
    <row r="325" spans="2:19" x14ac:dyDescent="0.3">
      <c r="B325" s="53">
        <v>2020</v>
      </c>
      <c r="C325" s="15" t="s">
        <v>476</v>
      </c>
      <c r="D325" s="15" t="s">
        <v>88</v>
      </c>
      <c r="E325" s="15">
        <v>2013</v>
      </c>
      <c r="F325" s="15" t="s">
        <v>117</v>
      </c>
      <c r="G325" s="15">
        <v>5</v>
      </c>
      <c r="H325" s="51">
        <v>0</v>
      </c>
      <c r="I325" s="50">
        <f t="shared" si="15"/>
        <v>0</v>
      </c>
      <c r="J325" s="50">
        <f t="shared" si="16"/>
        <v>0</v>
      </c>
      <c r="K325" s="50">
        <f t="shared" si="17"/>
        <v>0</v>
      </c>
      <c r="L325" s="15"/>
      <c r="M325" s="15"/>
      <c r="N325" s="15"/>
      <c r="O325" s="15"/>
      <c r="P325" s="15"/>
      <c r="Q325" s="15"/>
      <c r="R325" s="15"/>
      <c r="S325" s="15"/>
    </row>
    <row r="326" spans="2:19" x14ac:dyDescent="0.3">
      <c r="B326" s="53">
        <v>2020</v>
      </c>
      <c r="C326" s="15" t="s">
        <v>475</v>
      </c>
      <c r="D326" s="15" t="s">
        <v>88</v>
      </c>
      <c r="E326" s="15">
        <v>2018</v>
      </c>
      <c r="F326" s="15" t="s">
        <v>101</v>
      </c>
      <c r="G326" s="15">
        <v>4</v>
      </c>
      <c r="H326" s="51">
        <v>3441</v>
      </c>
      <c r="I326" s="50">
        <f t="shared" si="15"/>
        <v>0</v>
      </c>
      <c r="J326" s="50">
        <f t="shared" si="16"/>
        <v>3441</v>
      </c>
      <c r="K326" s="50">
        <f t="shared" si="17"/>
        <v>0</v>
      </c>
      <c r="L326" s="15"/>
      <c r="M326" s="15"/>
      <c r="N326" s="15"/>
      <c r="O326" s="15"/>
      <c r="P326" s="15"/>
      <c r="Q326" s="15"/>
      <c r="R326" s="15"/>
      <c r="S326" s="15"/>
    </row>
    <row r="327" spans="2:19" x14ac:dyDescent="0.3">
      <c r="B327" s="53">
        <v>2020</v>
      </c>
      <c r="C327" s="15" t="s">
        <v>474</v>
      </c>
      <c r="D327" s="15" t="s">
        <v>88</v>
      </c>
      <c r="E327" s="15">
        <v>2014</v>
      </c>
      <c r="F327" s="15" t="s">
        <v>94</v>
      </c>
      <c r="G327" s="15">
        <v>4</v>
      </c>
      <c r="H327" s="51">
        <v>989</v>
      </c>
      <c r="I327" s="50">
        <f t="shared" si="15"/>
        <v>0</v>
      </c>
      <c r="J327" s="50">
        <f t="shared" si="16"/>
        <v>989</v>
      </c>
      <c r="K327" s="50">
        <f t="shared" si="17"/>
        <v>0</v>
      </c>
      <c r="L327" s="15"/>
      <c r="M327" s="15"/>
      <c r="N327" s="15"/>
      <c r="O327" s="15"/>
      <c r="P327" s="15"/>
      <c r="Q327" s="15"/>
      <c r="R327" s="15"/>
      <c r="S327" s="15"/>
    </row>
    <row r="328" spans="2:19" x14ac:dyDescent="0.3">
      <c r="B328" s="53">
        <v>2020</v>
      </c>
      <c r="C328" s="15" t="s">
        <v>473</v>
      </c>
      <c r="D328" s="15" t="s">
        <v>88</v>
      </c>
      <c r="E328" s="15">
        <v>2017</v>
      </c>
      <c r="F328" s="15" t="s">
        <v>94</v>
      </c>
      <c r="G328" s="15">
        <v>4</v>
      </c>
      <c r="H328" s="51">
        <v>7020</v>
      </c>
      <c r="I328" s="50">
        <f t="shared" si="15"/>
        <v>0</v>
      </c>
      <c r="J328" s="50">
        <f t="shared" si="16"/>
        <v>7020</v>
      </c>
      <c r="K328" s="50">
        <f t="shared" si="17"/>
        <v>0</v>
      </c>
      <c r="L328" s="15"/>
      <c r="M328" s="15"/>
      <c r="N328" s="15"/>
      <c r="O328" s="15"/>
      <c r="P328" s="15"/>
      <c r="Q328" s="15"/>
      <c r="R328" s="15"/>
      <c r="S328" s="15"/>
    </row>
    <row r="329" spans="2:19" x14ac:dyDescent="0.3">
      <c r="B329" s="53">
        <v>2020</v>
      </c>
      <c r="C329" s="15" t="s">
        <v>472</v>
      </c>
      <c r="D329" s="15" t="s">
        <v>88</v>
      </c>
      <c r="E329" s="15">
        <v>2017</v>
      </c>
      <c r="F329" s="15" t="s">
        <v>101</v>
      </c>
      <c r="G329" s="15">
        <v>5</v>
      </c>
      <c r="H329" s="51">
        <v>3400</v>
      </c>
      <c r="I329" s="50">
        <f t="shared" si="15"/>
        <v>0</v>
      </c>
      <c r="J329" s="50">
        <f t="shared" si="16"/>
        <v>0</v>
      </c>
      <c r="K329" s="50">
        <f t="shared" si="17"/>
        <v>3400</v>
      </c>
      <c r="L329" s="15"/>
      <c r="M329" s="15"/>
      <c r="N329" s="15"/>
      <c r="O329" s="15"/>
      <c r="P329" s="15"/>
      <c r="Q329" s="15"/>
      <c r="R329" s="15"/>
      <c r="S329" s="15"/>
    </row>
    <row r="330" spans="2:19" x14ac:dyDescent="0.3">
      <c r="B330" s="53">
        <v>2020</v>
      </c>
      <c r="C330" s="15" t="s">
        <v>471</v>
      </c>
      <c r="D330" s="15" t="s">
        <v>470</v>
      </c>
      <c r="E330" s="15">
        <v>2021</v>
      </c>
      <c r="F330" s="15" t="s">
        <v>117</v>
      </c>
      <c r="G330" s="15">
        <v>4</v>
      </c>
      <c r="H330" s="51">
        <v>97</v>
      </c>
      <c r="I330" s="50">
        <f t="shared" si="15"/>
        <v>0</v>
      </c>
      <c r="J330" s="50">
        <f t="shared" si="16"/>
        <v>97</v>
      </c>
      <c r="K330" s="50">
        <f t="shared" si="17"/>
        <v>0</v>
      </c>
      <c r="L330" s="15"/>
      <c r="M330" s="15"/>
      <c r="N330" s="15"/>
      <c r="O330" s="15"/>
      <c r="P330" s="15"/>
      <c r="Q330" s="15"/>
      <c r="R330" s="15"/>
      <c r="S330" s="15"/>
    </row>
    <row r="331" spans="2:19" x14ac:dyDescent="0.3">
      <c r="B331" s="53">
        <v>2020</v>
      </c>
      <c r="C331" s="15" t="s">
        <v>469</v>
      </c>
      <c r="D331" s="15" t="s">
        <v>468</v>
      </c>
      <c r="E331" s="15">
        <v>2014</v>
      </c>
      <c r="F331" s="15" t="s">
        <v>117</v>
      </c>
      <c r="G331" s="15">
        <v>4</v>
      </c>
      <c r="H331" s="51">
        <v>625</v>
      </c>
      <c r="I331" s="50">
        <f t="shared" si="15"/>
        <v>0</v>
      </c>
      <c r="J331" s="50">
        <f t="shared" si="16"/>
        <v>625</v>
      </c>
      <c r="K331" s="50">
        <f t="shared" si="17"/>
        <v>0</v>
      </c>
      <c r="L331" s="15"/>
      <c r="M331" s="15"/>
      <c r="N331" s="15"/>
      <c r="O331" s="15"/>
      <c r="P331" s="15"/>
      <c r="Q331" s="15"/>
      <c r="R331" s="15"/>
      <c r="S331" s="15"/>
    </row>
    <row r="332" spans="2:19" x14ac:dyDescent="0.3">
      <c r="B332" s="53">
        <v>2020</v>
      </c>
      <c r="C332" s="15" t="s">
        <v>467</v>
      </c>
      <c r="D332" s="15" t="s">
        <v>88</v>
      </c>
      <c r="E332" s="15">
        <v>2013</v>
      </c>
      <c r="F332" s="15" t="s">
        <v>101</v>
      </c>
      <c r="G332" s="15">
        <v>5</v>
      </c>
      <c r="H332" s="51">
        <v>0</v>
      </c>
      <c r="I332" s="50">
        <f t="shared" si="15"/>
        <v>0</v>
      </c>
      <c r="J332" s="50">
        <f t="shared" si="16"/>
        <v>0</v>
      </c>
      <c r="K332" s="50">
        <f t="shared" si="17"/>
        <v>0</v>
      </c>
      <c r="L332" s="15"/>
      <c r="M332" s="15"/>
      <c r="N332" s="15"/>
      <c r="O332" s="15"/>
      <c r="P332" s="15"/>
      <c r="Q332" s="15"/>
      <c r="R332" s="15"/>
      <c r="S332" s="15"/>
    </row>
    <row r="333" spans="2:19" x14ac:dyDescent="0.3">
      <c r="B333" s="53">
        <v>2020</v>
      </c>
      <c r="C333" s="15" t="s">
        <v>466</v>
      </c>
      <c r="D333" s="15" t="s">
        <v>465</v>
      </c>
      <c r="E333" s="15">
        <v>2019</v>
      </c>
      <c r="F333" s="15" t="s">
        <v>82</v>
      </c>
      <c r="G333" s="15">
        <v>5</v>
      </c>
      <c r="H333" s="51">
        <v>2848</v>
      </c>
      <c r="I333" s="50">
        <f t="shared" si="15"/>
        <v>0</v>
      </c>
      <c r="J333" s="50">
        <f t="shared" si="16"/>
        <v>0</v>
      </c>
      <c r="K333" s="50">
        <f t="shared" si="17"/>
        <v>2848</v>
      </c>
      <c r="L333" s="15"/>
      <c r="M333" s="15"/>
      <c r="N333" s="15"/>
      <c r="O333" s="15"/>
      <c r="P333" s="15"/>
      <c r="Q333" s="15"/>
      <c r="R333" s="15"/>
      <c r="S333" s="15"/>
    </row>
    <row r="334" spans="2:19" x14ac:dyDescent="0.3">
      <c r="B334" s="53">
        <v>2020</v>
      </c>
      <c r="C334" s="15" t="s">
        <v>464</v>
      </c>
      <c r="D334" s="15" t="s">
        <v>463</v>
      </c>
      <c r="E334" s="15">
        <v>2014</v>
      </c>
      <c r="F334" s="15" t="s">
        <v>117</v>
      </c>
      <c r="G334" s="15">
        <v>3</v>
      </c>
      <c r="H334" s="51">
        <v>1</v>
      </c>
      <c r="I334" s="50">
        <f t="shared" si="15"/>
        <v>1</v>
      </c>
      <c r="J334" s="50">
        <f t="shared" si="16"/>
        <v>0</v>
      </c>
      <c r="K334" s="50">
        <f t="shared" si="17"/>
        <v>0</v>
      </c>
      <c r="L334" s="15"/>
      <c r="M334" s="15"/>
      <c r="N334" s="15"/>
      <c r="O334" s="15"/>
      <c r="P334" s="15"/>
      <c r="Q334" s="15"/>
      <c r="R334" s="15"/>
      <c r="S334" s="15"/>
    </row>
    <row r="335" spans="2:19" x14ac:dyDescent="0.3">
      <c r="B335" s="53">
        <v>2020</v>
      </c>
      <c r="C335" s="15" t="s">
        <v>462</v>
      </c>
      <c r="D335" s="15" t="s">
        <v>461</v>
      </c>
      <c r="E335" s="15">
        <v>2017</v>
      </c>
      <c r="F335" s="15" t="s">
        <v>117</v>
      </c>
      <c r="G335" s="15">
        <v>3</v>
      </c>
      <c r="H335" s="51">
        <v>6</v>
      </c>
      <c r="I335" s="50">
        <f t="shared" si="15"/>
        <v>6</v>
      </c>
      <c r="J335" s="50">
        <f t="shared" si="16"/>
        <v>0</v>
      </c>
      <c r="K335" s="50">
        <f t="shared" si="17"/>
        <v>0</v>
      </c>
      <c r="L335" s="15"/>
      <c r="M335" s="15"/>
      <c r="N335" s="15"/>
      <c r="O335" s="15"/>
      <c r="P335" s="15"/>
      <c r="Q335" s="15"/>
      <c r="R335" s="15"/>
      <c r="S335" s="15"/>
    </row>
    <row r="336" spans="2:19" x14ac:dyDescent="0.3">
      <c r="B336" s="53">
        <v>2020</v>
      </c>
      <c r="C336" s="15" t="s">
        <v>460</v>
      </c>
      <c r="D336" s="15" t="s">
        <v>88</v>
      </c>
      <c r="E336" s="15">
        <v>2015</v>
      </c>
      <c r="F336" s="15" t="s">
        <v>133</v>
      </c>
      <c r="G336" s="15">
        <v>5</v>
      </c>
      <c r="H336" s="51">
        <v>236</v>
      </c>
      <c r="I336" s="50">
        <f t="shared" si="15"/>
        <v>0</v>
      </c>
      <c r="J336" s="50">
        <f t="shared" si="16"/>
        <v>0</v>
      </c>
      <c r="K336" s="50">
        <f t="shared" si="17"/>
        <v>236</v>
      </c>
      <c r="L336" s="15"/>
      <c r="M336" s="15"/>
      <c r="N336" s="15"/>
      <c r="O336" s="15"/>
      <c r="P336" s="15"/>
      <c r="Q336" s="15"/>
      <c r="R336" s="15"/>
      <c r="S336" s="15"/>
    </row>
    <row r="337" spans="2:19" x14ac:dyDescent="0.3">
      <c r="B337" s="53">
        <v>2020</v>
      </c>
      <c r="C337" s="15" t="s">
        <v>459</v>
      </c>
      <c r="D337" s="15" t="s">
        <v>458</v>
      </c>
      <c r="E337" s="15">
        <v>2021</v>
      </c>
      <c r="F337" s="15" t="s">
        <v>82</v>
      </c>
      <c r="G337" s="15">
        <v>5</v>
      </c>
      <c r="H337" s="51">
        <v>2</v>
      </c>
      <c r="I337" s="50">
        <f t="shared" si="15"/>
        <v>0</v>
      </c>
      <c r="J337" s="50">
        <f t="shared" si="16"/>
        <v>0</v>
      </c>
      <c r="K337" s="50">
        <f t="shared" si="17"/>
        <v>2</v>
      </c>
      <c r="L337" s="15"/>
      <c r="M337" s="15"/>
      <c r="N337" s="15"/>
      <c r="O337" s="15"/>
      <c r="P337" s="15"/>
      <c r="Q337" s="15"/>
      <c r="R337" s="15"/>
      <c r="S337" s="15"/>
    </row>
    <row r="338" spans="2:19" x14ac:dyDescent="0.3">
      <c r="B338" s="53">
        <v>2020</v>
      </c>
      <c r="C338" s="15" t="s">
        <v>457</v>
      </c>
      <c r="D338" s="15" t="s">
        <v>456</v>
      </c>
      <c r="E338" s="15">
        <v>2017</v>
      </c>
      <c r="F338" s="15" t="s">
        <v>82</v>
      </c>
      <c r="G338" s="15">
        <v>3</v>
      </c>
      <c r="H338" s="51">
        <v>5858</v>
      </c>
      <c r="I338" s="50">
        <f t="shared" si="15"/>
        <v>5858</v>
      </c>
      <c r="J338" s="50">
        <f t="shared" si="16"/>
        <v>0</v>
      </c>
      <c r="K338" s="50">
        <f t="shared" si="17"/>
        <v>0</v>
      </c>
      <c r="L338" s="15"/>
      <c r="M338" s="15"/>
      <c r="N338" s="15"/>
      <c r="O338" s="15"/>
      <c r="P338" s="15"/>
      <c r="Q338" s="15"/>
      <c r="R338" s="15"/>
      <c r="S338" s="15"/>
    </row>
    <row r="339" spans="2:19" x14ac:dyDescent="0.3">
      <c r="B339" s="53">
        <v>2020</v>
      </c>
      <c r="C339" s="15" t="s">
        <v>455</v>
      </c>
      <c r="D339" s="15" t="s">
        <v>454</v>
      </c>
      <c r="E339" s="15">
        <v>2014</v>
      </c>
      <c r="F339" s="15" t="s">
        <v>101</v>
      </c>
      <c r="G339" s="15">
        <v>3</v>
      </c>
      <c r="H339" s="51">
        <v>1884</v>
      </c>
      <c r="I339" s="50">
        <f t="shared" si="15"/>
        <v>1884</v>
      </c>
      <c r="J339" s="50">
        <f t="shared" si="16"/>
        <v>0</v>
      </c>
      <c r="K339" s="50">
        <f t="shared" si="17"/>
        <v>0</v>
      </c>
      <c r="L339" s="15"/>
      <c r="M339" s="15"/>
      <c r="N339" s="15"/>
      <c r="O339" s="15"/>
      <c r="P339" s="15"/>
      <c r="Q339" s="15"/>
      <c r="R339" s="15"/>
      <c r="S339" s="15"/>
    </row>
    <row r="340" spans="2:19" x14ac:dyDescent="0.3">
      <c r="B340" s="53">
        <v>2020</v>
      </c>
      <c r="C340" s="15" t="s">
        <v>453</v>
      </c>
      <c r="D340" s="15" t="s">
        <v>88</v>
      </c>
      <c r="E340" s="15">
        <v>2013</v>
      </c>
      <c r="F340" s="15" t="s">
        <v>94</v>
      </c>
      <c r="G340" s="15">
        <v>4</v>
      </c>
      <c r="H340" s="51">
        <v>1440</v>
      </c>
      <c r="I340" s="50">
        <f t="shared" si="15"/>
        <v>0</v>
      </c>
      <c r="J340" s="50">
        <f t="shared" si="16"/>
        <v>1440</v>
      </c>
      <c r="K340" s="50">
        <f t="shared" si="17"/>
        <v>0</v>
      </c>
      <c r="L340" s="15"/>
      <c r="M340" s="15"/>
      <c r="N340" s="15"/>
      <c r="O340" s="15"/>
      <c r="P340" s="15"/>
      <c r="Q340" s="15"/>
      <c r="R340" s="15"/>
      <c r="S340" s="15"/>
    </row>
    <row r="341" spans="2:19" x14ac:dyDescent="0.3">
      <c r="B341" s="53">
        <v>2020</v>
      </c>
      <c r="C341" s="15" t="s">
        <v>453</v>
      </c>
      <c r="D341" s="15" t="s">
        <v>88</v>
      </c>
      <c r="E341" s="15">
        <v>2021</v>
      </c>
      <c r="F341" s="15" t="s">
        <v>94</v>
      </c>
      <c r="G341" s="15">
        <v>2</v>
      </c>
      <c r="H341" s="51">
        <v>0</v>
      </c>
      <c r="I341" s="50">
        <f t="shared" si="15"/>
        <v>0</v>
      </c>
      <c r="J341" s="50">
        <f t="shared" si="16"/>
        <v>0</v>
      </c>
      <c r="K341" s="50">
        <f t="shared" si="17"/>
        <v>0</v>
      </c>
      <c r="L341" s="15"/>
      <c r="M341" s="15"/>
      <c r="N341" s="15"/>
      <c r="O341" s="15"/>
      <c r="P341" s="15"/>
      <c r="Q341" s="15"/>
      <c r="R341" s="15"/>
      <c r="S341" s="15"/>
    </row>
    <row r="342" spans="2:19" x14ac:dyDescent="0.3">
      <c r="B342" s="53">
        <v>2020</v>
      </c>
      <c r="C342" s="15" t="s">
        <v>452</v>
      </c>
      <c r="D342" s="15" t="s">
        <v>451</v>
      </c>
      <c r="E342" s="15">
        <v>2021</v>
      </c>
      <c r="F342" s="15" t="s">
        <v>94</v>
      </c>
      <c r="G342" s="15">
        <v>2</v>
      </c>
      <c r="H342" s="51">
        <v>5</v>
      </c>
      <c r="I342" s="50">
        <f t="shared" si="15"/>
        <v>5</v>
      </c>
      <c r="J342" s="50">
        <f t="shared" si="16"/>
        <v>0</v>
      </c>
      <c r="K342" s="50">
        <f t="shared" si="17"/>
        <v>0</v>
      </c>
      <c r="L342" s="15"/>
      <c r="M342" s="15"/>
      <c r="N342" s="15"/>
      <c r="O342" s="15"/>
      <c r="P342" s="15"/>
      <c r="Q342" s="15"/>
      <c r="R342" s="15"/>
      <c r="S342" s="15"/>
    </row>
    <row r="343" spans="2:19" x14ac:dyDescent="0.3">
      <c r="B343" s="53">
        <v>2020</v>
      </c>
      <c r="C343" s="15" t="s">
        <v>450</v>
      </c>
      <c r="D343" s="15" t="s">
        <v>449</v>
      </c>
      <c r="E343" s="15">
        <v>2017</v>
      </c>
      <c r="F343" s="15" t="s">
        <v>94</v>
      </c>
      <c r="G343" s="15">
        <v>3</v>
      </c>
      <c r="H343" s="51">
        <v>0</v>
      </c>
      <c r="I343" s="50">
        <f t="shared" si="15"/>
        <v>0</v>
      </c>
      <c r="J343" s="50">
        <f t="shared" si="16"/>
        <v>0</v>
      </c>
      <c r="K343" s="50">
        <f t="shared" si="17"/>
        <v>0</v>
      </c>
      <c r="L343" s="15"/>
      <c r="M343" s="15"/>
      <c r="N343" s="15"/>
      <c r="O343" s="15"/>
      <c r="P343" s="15"/>
      <c r="Q343" s="15"/>
      <c r="R343" s="15"/>
      <c r="S343" s="15"/>
    </row>
    <row r="344" spans="2:19" x14ac:dyDescent="0.3">
      <c r="B344" s="53">
        <v>2020</v>
      </c>
      <c r="C344" s="15" t="s">
        <v>448</v>
      </c>
      <c r="D344" s="15" t="s">
        <v>447</v>
      </c>
      <c r="E344" s="15">
        <v>2019</v>
      </c>
      <c r="F344" s="15" t="s">
        <v>82</v>
      </c>
      <c r="G344" s="15">
        <v>4</v>
      </c>
      <c r="H344" s="51">
        <v>598</v>
      </c>
      <c r="I344" s="50">
        <f t="shared" si="15"/>
        <v>0</v>
      </c>
      <c r="J344" s="50">
        <f t="shared" si="16"/>
        <v>598</v>
      </c>
      <c r="K344" s="50">
        <f t="shared" si="17"/>
        <v>0</v>
      </c>
      <c r="L344" s="15"/>
      <c r="M344" s="15"/>
      <c r="N344" s="15"/>
      <c r="O344" s="15"/>
      <c r="P344" s="15"/>
      <c r="Q344" s="15"/>
      <c r="R344" s="15"/>
      <c r="S344" s="15"/>
    </row>
    <row r="345" spans="2:19" x14ac:dyDescent="0.3">
      <c r="B345" s="53">
        <v>2020</v>
      </c>
      <c r="C345" s="15" t="s">
        <v>446</v>
      </c>
      <c r="D345" s="15" t="s">
        <v>88</v>
      </c>
      <c r="E345" s="15">
        <v>2017</v>
      </c>
      <c r="F345" s="15" t="s">
        <v>82</v>
      </c>
      <c r="G345" s="15">
        <v>5</v>
      </c>
      <c r="H345" s="51">
        <v>1669</v>
      </c>
      <c r="I345" s="50">
        <f t="shared" si="15"/>
        <v>0</v>
      </c>
      <c r="J345" s="50">
        <f t="shared" si="16"/>
        <v>0</v>
      </c>
      <c r="K345" s="50">
        <f t="shared" si="17"/>
        <v>1669</v>
      </c>
      <c r="L345" s="15"/>
      <c r="M345" s="15"/>
      <c r="N345" s="15"/>
      <c r="O345" s="15"/>
      <c r="P345" s="15"/>
      <c r="Q345" s="15"/>
      <c r="R345" s="15"/>
      <c r="S345" s="15"/>
    </row>
    <row r="346" spans="2:19" x14ac:dyDescent="0.3">
      <c r="B346" s="53">
        <v>2020</v>
      </c>
      <c r="C346" s="15" t="s">
        <v>445</v>
      </c>
      <c r="D346" s="15" t="s">
        <v>444</v>
      </c>
      <c r="E346" s="15">
        <v>2017</v>
      </c>
      <c r="F346" s="15" t="s">
        <v>94</v>
      </c>
      <c r="G346" s="15">
        <v>3</v>
      </c>
      <c r="H346" s="51">
        <v>5705</v>
      </c>
      <c r="I346" s="50">
        <f t="shared" si="15"/>
        <v>5705</v>
      </c>
      <c r="J346" s="50">
        <f t="shared" si="16"/>
        <v>0</v>
      </c>
      <c r="K346" s="50">
        <f t="shared" si="17"/>
        <v>0</v>
      </c>
      <c r="L346" s="15"/>
      <c r="M346" s="15"/>
      <c r="N346" s="15"/>
      <c r="O346" s="15"/>
      <c r="P346" s="15"/>
      <c r="Q346" s="15"/>
      <c r="R346" s="15"/>
      <c r="S346" s="15"/>
    </row>
    <row r="347" spans="2:19" x14ac:dyDescent="0.3">
      <c r="B347" s="53">
        <v>2020</v>
      </c>
      <c r="C347" s="15" t="s">
        <v>443</v>
      </c>
      <c r="D347" s="15" t="s">
        <v>88</v>
      </c>
      <c r="E347" s="15">
        <v>2015</v>
      </c>
      <c r="F347" s="15" t="s">
        <v>101</v>
      </c>
      <c r="G347" s="15">
        <v>4</v>
      </c>
      <c r="H347" s="51">
        <v>3405</v>
      </c>
      <c r="I347" s="50">
        <f t="shared" si="15"/>
        <v>0</v>
      </c>
      <c r="J347" s="50">
        <f t="shared" si="16"/>
        <v>3405</v>
      </c>
      <c r="K347" s="50">
        <f t="shared" si="17"/>
        <v>0</v>
      </c>
      <c r="L347" s="15"/>
      <c r="M347" s="15"/>
      <c r="N347" s="15"/>
      <c r="O347" s="15"/>
      <c r="P347" s="15"/>
      <c r="Q347" s="15"/>
      <c r="R347" s="15"/>
      <c r="S347" s="15"/>
    </row>
    <row r="348" spans="2:19" x14ac:dyDescent="0.3">
      <c r="B348" s="53">
        <v>2020</v>
      </c>
      <c r="C348" s="15" t="s">
        <v>442</v>
      </c>
      <c r="D348" s="15" t="s">
        <v>441</v>
      </c>
      <c r="E348" s="15">
        <v>2017</v>
      </c>
      <c r="F348" s="15" t="s">
        <v>101</v>
      </c>
      <c r="G348" s="15">
        <v>3</v>
      </c>
      <c r="H348" s="51">
        <v>28</v>
      </c>
      <c r="I348" s="50">
        <f t="shared" si="15"/>
        <v>28</v>
      </c>
      <c r="J348" s="50">
        <f t="shared" si="16"/>
        <v>0</v>
      </c>
      <c r="K348" s="50">
        <f t="shared" si="17"/>
        <v>0</v>
      </c>
      <c r="L348" s="15"/>
      <c r="M348" s="15"/>
      <c r="N348" s="15"/>
      <c r="O348" s="15"/>
      <c r="P348" s="15"/>
      <c r="Q348" s="15"/>
      <c r="R348" s="15"/>
      <c r="S348" s="15"/>
    </row>
    <row r="349" spans="2:19" x14ac:dyDescent="0.3">
      <c r="B349" s="53">
        <v>2020</v>
      </c>
      <c r="C349" s="15" t="s">
        <v>440</v>
      </c>
      <c r="D349" s="15" t="s">
        <v>438</v>
      </c>
      <c r="E349" s="15">
        <v>2018</v>
      </c>
      <c r="F349" s="15" t="s">
        <v>94</v>
      </c>
      <c r="G349" s="15">
        <v>0</v>
      </c>
      <c r="H349" s="51">
        <v>710</v>
      </c>
      <c r="I349" s="50">
        <f t="shared" si="15"/>
        <v>710</v>
      </c>
      <c r="J349" s="50">
        <f t="shared" si="16"/>
        <v>0</v>
      </c>
      <c r="K349" s="50">
        <f t="shared" si="17"/>
        <v>0</v>
      </c>
      <c r="L349" s="15"/>
      <c r="M349" s="15"/>
      <c r="N349" s="15"/>
      <c r="O349" s="15"/>
      <c r="P349" s="15"/>
      <c r="Q349" s="15"/>
      <c r="R349" s="15"/>
      <c r="S349" s="15"/>
    </row>
    <row r="350" spans="2:19" x14ac:dyDescent="0.3">
      <c r="B350" s="53">
        <v>2020</v>
      </c>
      <c r="C350" s="15" t="s">
        <v>439</v>
      </c>
      <c r="D350" s="15" t="s">
        <v>438</v>
      </c>
      <c r="E350" s="15">
        <v>2015</v>
      </c>
      <c r="F350" s="15" t="s">
        <v>82</v>
      </c>
      <c r="G350" s="15">
        <v>3</v>
      </c>
      <c r="H350" s="51">
        <v>0</v>
      </c>
      <c r="I350" s="50">
        <f t="shared" si="15"/>
        <v>0</v>
      </c>
      <c r="J350" s="50">
        <f t="shared" si="16"/>
        <v>0</v>
      </c>
      <c r="K350" s="50">
        <f t="shared" si="17"/>
        <v>0</v>
      </c>
      <c r="L350" s="15"/>
      <c r="M350" s="15"/>
      <c r="N350" s="15"/>
      <c r="O350" s="15"/>
      <c r="P350" s="15"/>
      <c r="Q350" s="15"/>
      <c r="R350" s="15"/>
      <c r="S350" s="15"/>
    </row>
    <row r="351" spans="2:19" x14ac:dyDescent="0.3">
      <c r="B351" s="53">
        <v>2020</v>
      </c>
      <c r="C351" s="15" t="s">
        <v>437</v>
      </c>
      <c r="D351" s="15" t="s">
        <v>436</v>
      </c>
      <c r="E351" s="15">
        <v>2017</v>
      </c>
      <c r="F351" s="15" t="s">
        <v>117</v>
      </c>
      <c r="G351" s="15">
        <v>0</v>
      </c>
      <c r="H351" s="51">
        <v>0</v>
      </c>
      <c r="I351" s="50">
        <f t="shared" si="15"/>
        <v>0</v>
      </c>
      <c r="J351" s="50">
        <f t="shared" si="16"/>
        <v>0</v>
      </c>
      <c r="K351" s="50">
        <f t="shared" si="17"/>
        <v>0</v>
      </c>
      <c r="L351" s="15"/>
      <c r="M351" s="15"/>
      <c r="N351" s="15"/>
      <c r="O351" s="15"/>
      <c r="P351" s="15"/>
      <c r="Q351" s="15"/>
      <c r="R351" s="15"/>
      <c r="S351" s="15"/>
    </row>
    <row r="352" spans="2:19" x14ac:dyDescent="0.3">
      <c r="B352" s="53">
        <v>2020</v>
      </c>
      <c r="C352" s="15" t="s">
        <v>435</v>
      </c>
      <c r="D352" s="15" t="s">
        <v>434</v>
      </c>
      <c r="E352" s="15">
        <v>2016</v>
      </c>
      <c r="F352" s="15" t="s">
        <v>117</v>
      </c>
      <c r="G352" s="15">
        <v>4</v>
      </c>
      <c r="H352" s="51">
        <v>1936</v>
      </c>
      <c r="I352" s="50">
        <f t="shared" si="15"/>
        <v>0</v>
      </c>
      <c r="J352" s="50">
        <f t="shared" si="16"/>
        <v>1936</v>
      </c>
      <c r="K352" s="50">
        <f t="shared" si="17"/>
        <v>0</v>
      </c>
      <c r="L352" s="15"/>
      <c r="M352" s="15"/>
      <c r="N352" s="15"/>
      <c r="O352" s="15"/>
      <c r="P352" s="15"/>
      <c r="Q352" s="15"/>
      <c r="R352" s="15"/>
      <c r="S352" s="15"/>
    </row>
    <row r="353" spans="2:19" x14ac:dyDescent="0.3">
      <c r="B353" s="53">
        <v>2020</v>
      </c>
      <c r="C353" s="15" t="s">
        <v>433</v>
      </c>
      <c r="D353" s="15" t="s">
        <v>88</v>
      </c>
      <c r="E353" s="15">
        <v>2017</v>
      </c>
      <c r="F353" s="15" t="s">
        <v>101</v>
      </c>
      <c r="G353" s="15">
        <v>3</v>
      </c>
      <c r="H353" s="51">
        <v>0</v>
      </c>
      <c r="I353" s="50">
        <f t="shared" si="15"/>
        <v>0</v>
      </c>
      <c r="J353" s="50">
        <f t="shared" si="16"/>
        <v>0</v>
      </c>
      <c r="K353" s="50">
        <f t="shared" si="17"/>
        <v>0</v>
      </c>
      <c r="L353" s="15"/>
      <c r="M353" s="15"/>
      <c r="N353" s="15"/>
      <c r="O353" s="15"/>
      <c r="P353" s="15"/>
      <c r="Q353" s="15"/>
      <c r="R353" s="15"/>
      <c r="S353" s="15"/>
    </row>
    <row r="354" spans="2:19" x14ac:dyDescent="0.3">
      <c r="B354" s="53">
        <v>2020</v>
      </c>
      <c r="C354" s="15" t="s">
        <v>432</v>
      </c>
      <c r="D354" s="15" t="s">
        <v>88</v>
      </c>
      <c r="E354" s="15">
        <v>2013</v>
      </c>
      <c r="F354" s="15" t="s">
        <v>117</v>
      </c>
      <c r="G354" s="15">
        <v>4</v>
      </c>
      <c r="H354" s="51">
        <v>1442</v>
      </c>
      <c r="I354" s="50">
        <f t="shared" si="15"/>
        <v>0</v>
      </c>
      <c r="J354" s="50">
        <f t="shared" si="16"/>
        <v>1442</v>
      </c>
      <c r="K354" s="50">
        <f t="shared" si="17"/>
        <v>0</v>
      </c>
      <c r="L354" s="15"/>
      <c r="M354" s="15"/>
      <c r="N354" s="15"/>
      <c r="O354" s="15"/>
      <c r="P354" s="15"/>
      <c r="Q354" s="15"/>
      <c r="R354" s="15"/>
      <c r="S354" s="15"/>
    </row>
    <row r="355" spans="2:19" x14ac:dyDescent="0.3">
      <c r="B355" s="53">
        <v>2020</v>
      </c>
      <c r="C355" s="15" t="s">
        <v>431</v>
      </c>
      <c r="D355" s="15" t="s">
        <v>430</v>
      </c>
      <c r="E355" s="15">
        <v>2016</v>
      </c>
      <c r="F355" s="15" t="s">
        <v>77</v>
      </c>
      <c r="G355" s="15">
        <v>5</v>
      </c>
      <c r="H355" s="51">
        <v>117</v>
      </c>
      <c r="I355" s="50">
        <f t="shared" si="15"/>
        <v>0</v>
      </c>
      <c r="J355" s="50">
        <f t="shared" si="16"/>
        <v>0</v>
      </c>
      <c r="K355" s="50">
        <f t="shared" si="17"/>
        <v>117</v>
      </c>
      <c r="L355" s="15"/>
      <c r="M355" s="15"/>
      <c r="N355" s="15"/>
      <c r="O355" s="15"/>
      <c r="P355" s="15"/>
      <c r="Q355" s="15"/>
      <c r="R355" s="15"/>
      <c r="S355" s="15"/>
    </row>
    <row r="356" spans="2:19" x14ac:dyDescent="0.3">
      <c r="B356" s="53">
        <v>2020</v>
      </c>
      <c r="C356" s="15" t="s">
        <v>429</v>
      </c>
      <c r="D356" s="15" t="s">
        <v>88</v>
      </c>
      <c r="E356" s="15">
        <v>2019</v>
      </c>
      <c r="F356" s="15" t="s">
        <v>77</v>
      </c>
      <c r="G356" s="15">
        <v>5</v>
      </c>
      <c r="H356" s="51">
        <v>104</v>
      </c>
      <c r="I356" s="50">
        <f t="shared" si="15"/>
        <v>0</v>
      </c>
      <c r="J356" s="50">
        <f t="shared" si="16"/>
        <v>0</v>
      </c>
      <c r="K356" s="50">
        <f t="shared" si="17"/>
        <v>104</v>
      </c>
      <c r="L356" s="15"/>
      <c r="M356" s="15"/>
      <c r="N356" s="15"/>
      <c r="O356" s="15"/>
      <c r="P356" s="15"/>
      <c r="Q356" s="15"/>
      <c r="R356" s="15"/>
      <c r="S356" s="15"/>
    </row>
    <row r="357" spans="2:19" x14ac:dyDescent="0.3">
      <c r="B357" s="53">
        <v>2020</v>
      </c>
      <c r="C357" s="15" t="s">
        <v>428</v>
      </c>
      <c r="D357" s="15" t="s">
        <v>88</v>
      </c>
      <c r="E357" s="15">
        <v>2017</v>
      </c>
      <c r="F357" s="15" t="s">
        <v>94</v>
      </c>
      <c r="G357" s="15">
        <v>5</v>
      </c>
      <c r="H357" s="51">
        <v>4531</v>
      </c>
      <c r="I357" s="50">
        <f t="shared" si="15"/>
        <v>0</v>
      </c>
      <c r="J357" s="50">
        <f t="shared" si="16"/>
        <v>0</v>
      </c>
      <c r="K357" s="50">
        <f t="shared" si="17"/>
        <v>4531</v>
      </c>
      <c r="L357" s="15"/>
      <c r="M357" s="15"/>
      <c r="N357" s="15"/>
      <c r="O357" s="15"/>
      <c r="P357" s="15"/>
      <c r="Q357" s="15"/>
      <c r="R357" s="15"/>
      <c r="S357" s="15"/>
    </row>
    <row r="358" spans="2:19" x14ac:dyDescent="0.3">
      <c r="B358" s="53">
        <v>2020</v>
      </c>
      <c r="C358" s="15" t="s">
        <v>427</v>
      </c>
      <c r="D358" s="15" t="s">
        <v>88</v>
      </c>
      <c r="E358" s="15">
        <v>2019</v>
      </c>
      <c r="F358" s="15" t="s">
        <v>117</v>
      </c>
      <c r="G358" s="15">
        <v>5</v>
      </c>
      <c r="H358" s="51">
        <v>5214</v>
      </c>
      <c r="I358" s="50">
        <f t="shared" ref="I358:I421" si="18">IF(G358&lt;4,H358,0)</f>
        <v>0</v>
      </c>
      <c r="J358" s="50">
        <f t="shared" ref="J358:J421" si="19">IF(G358=4,H358,0)</f>
        <v>0</v>
      </c>
      <c r="K358" s="50">
        <f t="shared" ref="K358:K421" si="20">IF(G358=5,H358,0)</f>
        <v>5214</v>
      </c>
      <c r="L358" s="15"/>
      <c r="M358" s="15"/>
      <c r="N358" s="15"/>
      <c r="O358" s="15"/>
      <c r="P358" s="15"/>
      <c r="Q358" s="15"/>
      <c r="R358" s="15"/>
      <c r="S358" s="15"/>
    </row>
    <row r="359" spans="2:19" x14ac:dyDescent="0.3">
      <c r="B359" s="53">
        <v>2020</v>
      </c>
      <c r="C359" s="15" t="s">
        <v>426</v>
      </c>
      <c r="D359" s="15" t="s">
        <v>425</v>
      </c>
      <c r="E359" s="15">
        <v>2015</v>
      </c>
      <c r="F359" s="15" t="s">
        <v>99</v>
      </c>
      <c r="G359" s="15">
        <v>5</v>
      </c>
      <c r="H359" s="51">
        <v>205</v>
      </c>
      <c r="I359" s="50">
        <f t="shared" si="18"/>
        <v>0</v>
      </c>
      <c r="J359" s="50">
        <f t="shared" si="19"/>
        <v>0</v>
      </c>
      <c r="K359" s="50">
        <f t="shared" si="20"/>
        <v>205</v>
      </c>
      <c r="L359" s="15"/>
      <c r="M359" s="15"/>
      <c r="N359" s="15"/>
      <c r="O359" s="15"/>
      <c r="P359" s="15"/>
      <c r="Q359" s="15"/>
      <c r="R359" s="15"/>
      <c r="S359" s="15"/>
    </row>
    <row r="360" spans="2:19" x14ac:dyDescent="0.3">
      <c r="B360" s="53">
        <v>2020</v>
      </c>
      <c r="C360" s="15" t="s">
        <v>424</v>
      </c>
      <c r="D360" s="15" t="s">
        <v>88</v>
      </c>
      <c r="E360" s="15">
        <v>2017</v>
      </c>
      <c r="F360" s="15" t="s">
        <v>101</v>
      </c>
      <c r="G360" s="15">
        <v>3</v>
      </c>
      <c r="H360" s="51">
        <v>0</v>
      </c>
      <c r="I360" s="50">
        <f t="shared" si="18"/>
        <v>0</v>
      </c>
      <c r="J360" s="50">
        <f t="shared" si="19"/>
        <v>0</v>
      </c>
      <c r="K360" s="50">
        <f t="shared" si="20"/>
        <v>0</v>
      </c>
      <c r="L360" s="15"/>
      <c r="M360" s="15"/>
      <c r="N360" s="15"/>
      <c r="O360" s="15"/>
      <c r="P360" s="15"/>
      <c r="Q360" s="15"/>
      <c r="R360" s="15"/>
      <c r="S360" s="15"/>
    </row>
    <row r="361" spans="2:19" x14ac:dyDescent="0.3">
      <c r="B361" s="53">
        <v>2020</v>
      </c>
      <c r="C361" s="15" t="s">
        <v>423</v>
      </c>
      <c r="D361" s="15" t="s">
        <v>422</v>
      </c>
      <c r="E361" s="15">
        <v>2017</v>
      </c>
      <c r="F361" s="15" t="s">
        <v>94</v>
      </c>
      <c r="G361" s="15">
        <v>3</v>
      </c>
      <c r="H361" s="51">
        <v>0</v>
      </c>
      <c r="I361" s="50">
        <f t="shared" si="18"/>
        <v>0</v>
      </c>
      <c r="J361" s="50">
        <f t="shared" si="19"/>
        <v>0</v>
      </c>
      <c r="K361" s="50">
        <f t="shared" si="20"/>
        <v>0</v>
      </c>
      <c r="L361" s="15"/>
      <c r="M361" s="15"/>
      <c r="N361" s="15"/>
      <c r="O361" s="15"/>
      <c r="P361" s="15"/>
      <c r="Q361" s="15"/>
      <c r="R361" s="15"/>
      <c r="S361" s="15"/>
    </row>
    <row r="362" spans="2:19" x14ac:dyDescent="0.3">
      <c r="B362" s="53">
        <v>2020</v>
      </c>
      <c r="C362" s="15" t="s">
        <v>421</v>
      </c>
      <c r="D362" s="15" t="s">
        <v>420</v>
      </c>
      <c r="E362" s="15">
        <v>2019</v>
      </c>
      <c r="F362" s="15" t="s">
        <v>82</v>
      </c>
      <c r="G362" s="15">
        <v>5</v>
      </c>
      <c r="H362" s="51">
        <v>1324</v>
      </c>
      <c r="I362" s="50">
        <f t="shared" si="18"/>
        <v>0</v>
      </c>
      <c r="J362" s="50">
        <f t="shared" si="19"/>
        <v>0</v>
      </c>
      <c r="K362" s="50">
        <f t="shared" si="20"/>
        <v>1324</v>
      </c>
      <c r="L362" s="15"/>
      <c r="M362" s="15"/>
      <c r="N362" s="15"/>
      <c r="O362" s="15"/>
      <c r="P362" s="15"/>
      <c r="Q362" s="15"/>
      <c r="R362" s="15"/>
      <c r="S362" s="15"/>
    </row>
    <row r="363" spans="2:19" x14ac:dyDescent="0.3">
      <c r="B363" s="53">
        <v>2020</v>
      </c>
      <c r="C363" s="15" t="s">
        <v>419</v>
      </c>
      <c r="D363" s="15" t="s">
        <v>88</v>
      </c>
      <c r="E363" s="15">
        <v>2014</v>
      </c>
      <c r="F363" s="15" t="s">
        <v>90</v>
      </c>
      <c r="G363" s="15">
        <v>5</v>
      </c>
      <c r="H363" s="51">
        <v>0</v>
      </c>
      <c r="I363" s="50">
        <f t="shared" si="18"/>
        <v>0</v>
      </c>
      <c r="J363" s="50">
        <f t="shared" si="19"/>
        <v>0</v>
      </c>
      <c r="K363" s="50">
        <f t="shared" si="20"/>
        <v>0</v>
      </c>
      <c r="L363" s="15"/>
      <c r="M363" s="15"/>
      <c r="N363" s="15"/>
      <c r="O363" s="15"/>
      <c r="P363" s="15"/>
      <c r="Q363" s="15"/>
      <c r="R363" s="15"/>
      <c r="S363" s="15"/>
    </row>
    <row r="364" spans="2:19" x14ac:dyDescent="0.3">
      <c r="B364" s="53">
        <v>2020</v>
      </c>
      <c r="C364" s="15" t="s">
        <v>419</v>
      </c>
      <c r="D364" s="15" t="s">
        <v>418</v>
      </c>
      <c r="E364" s="15">
        <v>2019</v>
      </c>
      <c r="F364" s="15" t="s">
        <v>90</v>
      </c>
      <c r="G364" s="15">
        <v>5</v>
      </c>
      <c r="H364" s="51">
        <v>525</v>
      </c>
      <c r="I364" s="50">
        <f t="shared" si="18"/>
        <v>0</v>
      </c>
      <c r="J364" s="50">
        <f t="shared" si="19"/>
        <v>0</v>
      </c>
      <c r="K364" s="50">
        <f t="shared" si="20"/>
        <v>525</v>
      </c>
      <c r="L364" s="15"/>
      <c r="M364" s="15"/>
      <c r="N364" s="15"/>
      <c r="O364" s="15"/>
      <c r="P364" s="15"/>
      <c r="Q364" s="15"/>
      <c r="R364" s="15"/>
      <c r="S364" s="15"/>
    </row>
    <row r="365" spans="2:19" x14ac:dyDescent="0.3">
      <c r="B365" s="53">
        <v>2020</v>
      </c>
      <c r="C365" s="15" t="s">
        <v>417</v>
      </c>
      <c r="D365" s="15" t="s">
        <v>88</v>
      </c>
      <c r="E365" s="15">
        <v>2017</v>
      </c>
      <c r="F365" s="15" t="s">
        <v>307</v>
      </c>
      <c r="G365" s="15">
        <v>3</v>
      </c>
      <c r="H365" s="51">
        <v>273</v>
      </c>
      <c r="I365" s="50">
        <f t="shared" si="18"/>
        <v>273</v>
      </c>
      <c r="J365" s="50">
        <f t="shared" si="19"/>
        <v>0</v>
      </c>
      <c r="K365" s="50">
        <f t="shared" si="20"/>
        <v>0</v>
      </c>
      <c r="L365" s="15"/>
      <c r="M365" s="15"/>
      <c r="N365" s="15"/>
      <c r="O365" s="15"/>
      <c r="P365" s="15"/>
      <c r="Q365" s="15"/>
      <c r="R365" s="15"/>
      <c r="S365" s="15"/>
    </row>
    <row r="366" spans="2:19" x14ac:dyDescent="0.3">
      <c r="B366" s="53">
        <v>2020</v>
      </c>
      <c r="C366" s="15" t="s">
        <v>416</v>
      </c>
      <c r="D366" s="15" t="s">
        <v>88</v>
      </c>
      <c r="E366" s="15">
        <v>2019</v>
      </c>
      <c r="F366" s="15" t="s">
        <v>94</v>
      </c>
      <c r="G366" s="15">
        <v>5</v>
      </c>
      <c r="H366" s="51">
        <v>2883</v>
      </c>
      <c r="I366" s="50">
        <f t="shared" si="18"/>
        <v>0</v>
      </c>
      <c r="J366" s="50">
        <f t="shared" si="19"/>
        <v>0</v>
      </c>
      <c r="K366" s="50">
        <f t="shared" si="20"/>
        <v>2883</v>
      </c>
      <c r="L366" s="15"/>
      <c r="M366" s="15"/>
      <c r="N366" s="15"/>
      <c r="O366" s="15"/>
      <c r="P366" s="15"/>
      <c r="Q366" s="15"/>
      <c r="R366" s="15"/>
      <c r="S366" s="15"/>
    </row>
    <row r="367" spans="2:19" x14ac:dyDescent="0.3">
      <c r="B367" s="53">
        <v>2020</v>
      </c>
      <c r="C367" s="15" t="s">
        <v>415</v>
      </c>
      <c r="D367" s="15" t="s">
        <v>88</v>
      </c>
      <c r="E367" s="15">
        <v>2015</v>
      </c>
      <c r="F367" s="15" t="s">
        <v>99</v>
      </c>
      <c r="G367" s="15">
        <v>5</v>
      </c>
      <c r="H367" s="51">
        <v>329</v>
      </c>
      <c r="I367" s="50">
        <f t="shared" si="18"/>
        <v>0</v>
      </c>
      <c r="J367" s="50">
        <f t="shared" si="19"/>
        <v>0</v>
      </c>
      <c r="K367" s="50">
        <f t="shared" si="20"/>
        <v>329</v>
      </c>
      <c r="L367" s="15"/>
      <c r="M367" s="15"/>
      <c r="N367" s="15"/>
      <c r="O367" s="15"/>
      <c r="P367" s="15"/>
      <c r="Q367" s="15"/>
      <c r="R367" s="15"/>
      <c r="S367" s="15"/>
    </row>
    <row r="368" spans="2:19" x14ac:dyDescent="0.3">
      <c r="B368" s="53">
        <v>2020</v>
      </c>
      <c r="C368" s="15" t="s">
        <v>414</v>
      </c>
      <c r="D368" s="15" t="s">
        <v>413</v>
      </c>
      <c r="E368" s="15">
        <v>2018</v>
      </c>
      <c r="F368" s="15" t="s">
        <v>101</v>
      </c>
      <c r="G368" s="15">
        <v>4</v>
      </c>
      <c r="H368" s="51">
        <v>308</v>
      </c>
      <c r="I368" s="50">
        <f t="shared" si="18"/>
        <v>0</v>
      </c>
      <c r="J368" s="50">
        <f t="shared" si="19"/>
        <v>308</v>
      </c>
      <c r="K368" s="50">
        <f t="shared" si="20"/>
        <v>0</v>
      </c>
      <c r="L368" s="15"/>
      <c r="M368" s="15"/>
      <c r="N368" s="15"/>
      <c r="O368" s="15"/>
      <c r="P368" s="15"/>
      <c r="Q368" s="15"/>
      <c r="R368" s="15"/>
      <c r="S368" s="15"/>
    </row>
    <row r="369" spans="2:19" x14ac:dyDescent="0.3">
      <c r="B369" s="53">
        <v>2020</v>
      </c>
      <c r="C369" s="15" t="s">
        <v>412</v>
      </c>
      <c r="D369" s="15" t="s">
        <v>411</v>
      </c>
      <c r="E369" s="15">
        <v>2014</v>
      </c>
      <c r="F369" s="15" t="s">
        <v>94</v>
      </c>
      <c r="G369" s="15">
        <v>4</v>
      </c>
      <c r="H369" s="51">
        <v>159</v>
      </c>
      <c r="I369" s="50">
        <f t="shared" si="18"/>
        <v>0</v>
      </c>
      <c r="J369" s="50">
        <f t="shared" si="19"/>
        <v>159</v>
      </c>
      <c r="K369" s="50">
        <f t="shared" si="20"/>
        <v>0</v>
      </c>
      <c r="L369" s="15"/>
      <c r="M369" s="15"/>
      <c r="N369" s="15"/>
      <c r="O369" s="15"/>
      <c r="P369" s="15"/>
      <c r="Q369" s="15"/>
      <c r="R369" s="15"/>
      <c r="S369" s="15"/>
    </row>
    <row r="370" spans="2:19" x14ac:dyDescent="0.3">
      <c r="B370" s="53">
        <v>2020</v>
      </c>
      <c r="C370" s="15" t="s">
        <v>410</v>
      </c>
      <c r="D370" s="15" t="s">
        <v>409</v>
      </c>
      <c r="E370" s="15">
        <v>2021</v>
      </c>
      <c r="F370" s="15" t="s">
        <v>85</v>
      </c>
      <c r="G370" s="15">
        <v>5</v>
      </c>
      <c r="H370" s="51">
        <v>0</v>
      </c>
      <c r="I370" s="50">
        <f t="shared" si="18"/>
        <v>0</v>
      </c>
      <c r="J370" s="50">
        <f t="shared" si="19"/>
        <v>0</v>
      </c>
      <c r="K370" s="50">
        <f t="shared" si="20"/>
        <v>0</v>
      </c>
      <c r="L370" s="15"/>
      <c r="M370" s="15"/>
      <c r="N370" s="15"/>
      <c r="O370" s="15"/>
      <c r="P370" s="15"/>
      <c r="Q370" s="15"/>
      <c r="R370" s="15"/>
      <c r="S370" s="15"/>
    </row>
    <row r="371" spans="2:19" x14ac:dyDescent="0.3">
      <c r="B371" s="53">
        <v>2020</v>
      </c>
      <c r="C371" s="15" t="s">
        <v>408</v>
      </c>
      <c r="D371" s="15" t="s">
        <v>407</v>
      </c>
      <c r="E371" s="15">
        <v>2021</v>
      </c>
      <c r="F371" s="15" t="s">
        <v>77</v>
      </c>
      <c r="G371" s="15">
        <v>5</v>
      </c>
      <c r="H371" s="51">
        <v>0</v>
      </c>
      <c r="I371" s="50">
        <f t="shared" si="18"/>
        <v>0</v>
      </c>
      <c r="J371" s="50">
        <f t="shared" si="19"/>
        <v>0</v>
      </c>
      <c r="K371" s="50">
        <f t="shared" si="20"/>
        <v>0</v>
      </c>
      <c r="L371" s="15"/>
      <c r="M371" s="15"/>
      <c r="N371" s="15"/>
      <c r="O371" s="15"/>
      <c r="P371" s="15"/>
      <c r="Q371" s="15"/>
      <c r="R371" s="15"/>
      <c r="S371" s="15"/>
    </row>
    <row r="372" spans="2:19" x14ac:dyDescent="0.3">
      <c r="B372" s="53">
        <v>2020</v>
      </c>
      <c r="C372" s="15" t="s">
        <v>406</v>
      </c>
      <c r="D372" s="15" t="s">
        <v>88</v>
      </c>
      <c r="E372" s="15">
        <v>2017</v>
      </c>
      <c r="F372" s="15" t="s">
        <v>117</v>
      </c>
      <c r="G372" s="15">
        <v>5</v>
      </c>
      <c r="H372" s="51">
        <v>421</v>
      </c>
      <c r="I372" s="50">
        <f t="shared" si="18"/>
        <v>0</v>
      </c>
      <c r="J372" s="50">
        <f t="shared" si="19"/>
        <v>0</v>
      </c>
      <c r="K372" s="50">
        <f t="shared" si="20"/>
        <v>421</v>
      </c>
      <c r="L372" s="15"/>
      <c r="M372" s="15"/>
      <c r="N372" s="15"/>
      <c r="O372" s="15"/>
      <c r="P372" s="15"/>
      <c r="Q372" s="15"/>
      <c r="R372" s="15"/>
      <c r="S372" s="15"/>
    </row>
    <row r="373" spans="2:19" x14ac:dyDescent="0.3">
      <c r="B373" s="53">
        <v>2020</v>
      </c>
      <c r="C373" s="15" t="s">
        <v>405</v>
      </c>
      <c r="D373" s="15" t="s">
        <v>88</v>
      </c>
      <c r="E373" s="15">
        <v>2019</v>
      </c>
      <c r="F373" s="15" t="s">
        <v>77</v>
      </c>
      <c r="G373" s="15">
        <v>5</v>
      </c>
      <c r="H373" s="51">
        <v>418</v>
      </c>
      <c r="I373" s="50">
        <f t="shared" si="18"/>
        <v>0</v>
      </c>
      <c r="J373" s="50">
        <f t="shared" si="19"/>
        <v>0</v>
      </c>
      <c r="K373" s="50">
        <f t="shared" si="20"/>
        <v>418</v>
      </c>
      <c r="L373" s="15"/>
      <c r="M373" s="15"/>
      <c r="N373" s="15"/>
      <c r="O373" s="15"/>
      <c r="P373" s="15"/>
      <c r="Q373" s="15"/>
      <c r="R373" s="15"/>
      <c r="S373" s="15"/>
    </row>
    <row r="374" spans="2:19" x14ac:dyDescent="0.3">
      <c r="B374" s="53">
        <v>2020</v>
      </c>
      <c r="C374" s="15" t="s">
        <v>404</v>
      </c>
      <c r="D374" s="15" t="s">
        <v>88</v>
      </c>
      <c r="E374" s="15">
        <v>2020</v>
      </c>
      <c r="F374" s="15" t="s">
        <v>117</v>
      </c>
      <c r="G374" s="15">
        <v>4</v>
      </c>
      <c r="H374" s="51">
        <v>125</v>
      </c>
      <c r="I374" s="50">
        <f t="shared" si="18"/>
        <v>0</v>
      </c>
      <c r="J374" s="50">
        <f t="shared" si="19"/>
        <v>125</v>
      </c>
      <c r="K374" s="50">
        <f t="shared" si="20"/>
        <v>0</v>
      </c>
      <c r="L374" s="15"/>
      <c r="M374" s="15"/>
      <c r="N374" s="15"/>
      <c r="O374" s="15"/>
      <c r="P374" s="15"/>
      <c r="Q374" s="15"/>
      <c r="R374" s="15"/>
      <c r="S374" s="15"/>
    </row>
    <row r="375" spans="2:19" x14ac:dyDescent="0.3">
      <c r="B375" s="53">
        <v>2020</v>
      </c>
      <c r="C375" s="15" t="s">
        <v>403</v>
      </c>
      <c r="D375" s="15" t="s">
        <v>402</v>
      </c>
      <c r="E375" s="15">
        <v>2015</v>
      </c>
      <c r="F375" s="15" t="s">
        <v>117</v>
      </c>
      <c r="G375" s="15">
        <v>5</v>
      </c>
      <c r="H375" s="51">
        <v>546</v>
      </c>
      <c r="I375" s="50">
        <f t="shared" si="18"/>
        <v>0</v>
      </c>
      <c r="J375" s="50">
        <f t="shared" si="19"/>
        <v>0</v>
      </c>
      <c r="K375" s="50">
        <f t="shared" si="20"/>
        <v>546</v>
      </c>
      <c r="L375" s="15"/>
      <c r="M375" s="15"/>
      <c r="N375" s="15"/>
      <c r="O375" s="15"/>
      <c r="P375" s="15"/>
      <c r="Q375" s="15"/>
      <c r="R375" s="15"/>
      <c r="S375" s="15"/>
    </row>
    <row r="376" spans="2:19" x14ac:dyDescent="0.3">
      <c r="B376" s="53">
        <v>2020</v>
      </c>
      <c r="C376" s="15" t="s">
        <v>400</v>
      </c>
      <c r="D376" s="15" t="s">
        <v>401</v>
      </c>
      <c r="E376" s="15">
        <v>2015</v>
      </c>
      <c r="F376" s="15" t="s">
        <v>94</v>
      </c>
      <c r="G376" s="15">
        <v>5</v>
      </c>
      <c r="H376" s="51">
        <v>16</v>
      </c>
      <c r="I376" s="50">
        <f t="shared" si="18"/>
        <v>0</v>
      </c>
      <c r="J376" s="50">
        <f t="shared" si="19"/>
        <v>0</v>
      </c>
      <c r="K376" s="50">
        <f t="shared" si="20"/>
        <v>16</v>
      </c>
      <c r="L376" s="15"/>
      <c r="M376" s="15"/>
      <c r="N376" s="15"/>
      <c r="O376" s="15"/>
      <c r="P376" s="15"/>
      <c r="Q376" s="15"/>
      <c r="R376" s="15"/>
      <c r="S376" s="15"/>
    </row>
    <row r="377" spans="2:19" x14ac:dyDescent="0.3">
      <c r="B377" s="53">
        <v>2020</v>
      </c>
      <c r="C377" s="15" t="s">
        <v>400</v>
      </c>
      <c r="D377" s="15" t="s">
        <v>399</v>
      </c>
      <c r="E377" s="15">
        <v>2020</v>
      </c>
      <c r="F377" s="15" t="s">
        <v>117</v>
      </c>
      <c r="G377" s="15">
        <v>5</v>
      </c>
      <c r="H377" s="51">
        <v>436</v>
      </c>
      <c r="I377" s="50">
        <f t="shared" si="18"/>
        <v>0</v>
      </c>
      <c r="J377" s="50">
        <f t="shared" si="19"/>
        <v>0</v>
      </c>
      <c r="K377" s="50">
        <f t="shared" si="20"/>
        <v>436</v>
      </c>
      <c r="L377" s="15"/>
      <c r="M377" s="15"/>
      <c r="N377" s="15"/>
      <c r="O377" s="15"/>
      <c r="P377" s="15"/>
      <c r="Q377" s="15"/>
      <c r="R377" s="15"/>
      <c r="S377" s="15"/>
    </row>
    <row r="378" spans="2:19" x14ac:dyDescent="0.3">
      <c r="B378" s="53">
        <v>2020</v>
      </c>
      <c r="C378" s="15" t="s">
        <v>398</v>
      </c>
      <c r="D378" s="15" t="s">
        <v>88</v>
      </c>
      <c r="E378" s="15">
        <v>2014</v>
      </c>
      <c r="F378" s="15" t="s">
        <v>94</v>
      </c>
      <c r="G378" s="15">
        <v>4</v>
      </c>
      <c r="H378" s="51">
        <v>408</v>
      </c>
      <c r="I378" s="50">
        <f t="shared" si="18"/>
        <v>0</v>
      </c>
      <c r="J378" s="50">
        <f t="shared" si="19"/>
        <v>408</v>
      </c>
      <c r="K378" s="50">
        <f t="shared" si="20"/>
        <v>0</v>
      </c>
      <c r="L378" s="15"/>
      <c r="M378" s="15"/>
      <c r="N378" s="15"/>
      <c r="O378" s="15"/>
      <c r="P378" s="15"/>
      <c r="Q378" s="15"/>
      <c r="R378" s="15"/>
      <c r="S378" s="15"/>
    </row>
    <row r="379" spans="2:19" x14ac:dyDescent="0.3">
      <c r="B379" s="53">
        <v>2020</v>
      </c>
      <c r="C379" s="15" t="s">
        <v>398</v>
      </c>
      <c r="D379" s="15" t="s">
        <v>397</v>
      </c>
      <c r="E379" s="15">
        <v>2020</v>
      </c>
      <c r="F379" s="15" t="s">
        <v>94</v>
      </c>
      <c r="G379" s="15">
        <v>3</v>
      </c>
      <c r="H379" s="51">
        <v>897</v>
      </c>
      <c r="I379" s="50">
        <f t="shared" si="18"/>
        <v>897</v>
      </c>
      <c r="J379" s="50">
        <f t="shared" si="19"/>
        <v>0</v>
      </c>
      <c r="K379" s="50">
        <f t="shared" si="20"/>
        <v>0</v>
      </c>
      <c r="L379" s="15"/>
      <c r="M379" s="15"/>
      <c r="N379" s="15"/>
      <c r="O379" s="15"/>
      <c r="P379" s="15"/>
      <c r="Q379" s="15"/>
      <c r="R379" s="15"/>
      <c r="S379" s="15"/>
    </row>
    <row r="380" spans="2:19" x14ac:dyDescent="0.3">
      <c r="B380" s="53">
        <v>2020</v>
      </c>
      <c r="C380" s="15" t="s">
        <v>396</v>
      </c>
      <c r="D380" s="15" t="s">
        <v>395</v>
      </c>
      <c r="E380" s="15">
        <v>2015</v>
      </c>
      <c r="F380" s="15" t="s">
        <v>94</v>
      </c>
      <c r="G380" s="15">
        <v>4</v>
      </c>
      <c r="H380" s="51">
        <v>1813</v>
      </c>
      <c r="I380" s="50">
        <f t="shared" si="18"/>
        <v>0</v>
      </c>
      <c r="J380" s="50">
        <f t="shared" si="19"/>
        <v>1813</v>
      </c>
      <c r="K380" s="50">
        <f t="shared" si="20"/>
        <v>0</v>
      </c>
      <c r="L380" s="15"/>
      <c r="M380" s="15"/>
      <c r="N380" s="15"/>
      <c r="O380" s="15"/>
      <c r="P380" s="15"/>
      <c r="Q380" s="15"/>
      <c r="R380" s="15"/>
      <c r="S380" s="15"/>
    </row>
    <row r="381" spans="2:19" x14ac:dyDescent="0.3">
      <c r="B381" s="53">
        <v>2020</v>
      </c>
      <c r="C381" s="15" t="s">
        <v>394</v>
      </c>
      <c r="D381" s="15" t="s">
        <v>88</v>
      </c>
      <c r="E381" s="15">
        <v>2017</v>
      </c>
      <c r="F381" s="15" t="s">
        <v>117</v>
      </c>
      <c r="G381" s="15">
        <v>5</v>
      </c>
      <c r="H381" s="51">
        <v>1079</v>
      </c>
      <c r="I381" s="50">
        <f t="shared" si="18"/>
        <v>0</v>
      </c>
      <c r="J381" s="50">
        <f t="shared" si="19"/>
        <v>0</v>
      </c>
      <c r="K381" s="50">
        <f t="shared" si="20"/>
        <v>1079</v>
      </c>
      <c r="L381" s="15"/>
      <c r="M381" s="15"/>
      <c r="N381" s="15"/>
      <c r="O381" s="15"/>
      <c r="P381" s="15"/>
      <c r="Q381" s="15"/>
      <c r="R381" s="15"/>
      <c r="S381" s="15"/>
    </row>
    <row r="382" spans="2:19" x14ac:dyDescent="0.3">
      <c r="B382" s="53">
        <v>2020</v>
      </c>
      <c r="C382" s="15" t="s">
        <v>393</v>
      </c>
      <c r="D382" s="15" t="s">
        <v>88</v>
      </c>
      <c r="E382" s="15">
        <v>2016</v>
      </c>
      <c r="F382" s="15" t="s">
        <v>117</v>
      </c>
      <c r="G382" s="15">
        <v>5</v>
      </c>
      <c r="H382" s="51">
        <v>578</v>
      </c>
      <c r="I382" s="50">
        <f t="shared" si="18"/>
        <v>0</v>
      </c>
      <c r="J382" s="50">
        <f t="shared" si="19"/>
        <v>0</v>
      </c>
      <c r="K382" s="50">
        <f t="shared" si="20"/>
        <v>578</v>
      </c>
      <c r="L382" s="15"/>
      <c r="M382" s="15"/>
      <c r="N382" s="15"/>
      <c r="O382" s="15"/>
      <c r="P382" s="15"/>
      <c r="Q382" s="15"/>
      <c r="R382" s="15"/>
      <c r="S382" s="15"/>
    </row>
    <row r="383" spans="2:19" x14ac:dyDescent="0.3">
      <c r="B383" s="53">
        <v>2020</v>
      </c>
      <c r="C383" s="15" t="s">
        <v>392</v>
      </c>
      <c r="D383" s="15" t="s">
        <v>391</v>
      </c>
      <c r="E383" s="15">
        <v>2017</v>
      </c>
      <c r="F383" s="15" t="s">
        <v>82</v>
      </c>
      <c r="G383" s="15">
        <v>5</v>
      </c>
      <c r="H383" s="51">
        <v>4258</v>
      </c>
      <c r="I383" s="50">
        <f t="shared" si="18"/>
        <v>0</v>
      </c>
      <c r="J383" s="50">
        <f t="shared" si="19"/>
        <v>0</v>
      </c>
      <c r="K383" s="50">
        <f t="shared" si="20"/>
        <v>4258</v>
      </c>
      <c r="L383" s="15"/>
      <c r="M383" s="15"/>
      <c r="N383" s="15"/>
      <c r="O383" s="15"/>
      <c r="P383" s="15"/>
      <c r="Q383" s="15"/>
      <c r="R383" s="15"/>
      <c r="S383" s="15"/>
    </row>
    <row r="384" spans="2:19" x14ac:dyDescent="0.3">
      <c r="B384" s="53">
        <v>2020</v>
      </c>
      <c r="C384" s="15" t="s">
        <v>390</v>
      </c>
      <c r="D384" s="15" t="s">
        <v>389</v>
      </c>
      <c r="E384" s="15">
        <v>2018</v>
      </c>
      <c r="F384" s="15" t="s">
        <v>77</v>
      </c>
      <c r="G384" s="15">
        <v>5</v>
      </c>
      <c r="H384" s="51">
        <v>7</v>
      </c>
      <c r="I384" s="50">
        <f t="shared" si="18"/>
        <v>0</v>
      </c>
      <c r="J384" s="50">
        <f t="shared" si="19"/>
        <v>0</v>
      </c>
      <c r="K384" s="50">
        <f t="shared" si="20"/>
        <v>7</v>
      </c>
      <c r="L384" s="15"/>
      <c r="M384" s="15"/>
      <c r="N384" s="15"/>
      <c r="O384" s="15"/>
      <c r="P384" s="15"/>
      <c r="Q384" s="15"/>
      <c r="R384" s="15"/>
      <c r="S384" s="15"/>
    </row>
    <row r="385" spans="2:19" x14ac:dyDescent="0.3">
      <c r="B385" s="53">
        <v>2020</v>
      </c>
      <c r="C385" s="15" t="s">
        <v>388</v>
      </c>
      <c r="D385" s="15" t="s">
        <v>387</v>
      </c>
      <c r="E385" s="15">
        <v>2018</v>
      </c>
      <c r="F385" s="15" t="s">
        <v>77</v>
      </c>
      <c r="G385" s="15">
        <v>5</v>
      </c>
      <c r="H385" s="51">
        <v>123</v>
      </c>
      <c r="I385" s="50">
        <f t="shared" si="18"/>
        <v>0</v>
      </c>
      <c r="J385" s="50">
        <f t="shared" si="19"/>
        <v>0</v>
      </c>
      <c r="K385" s="50">
        <f t="shared" si="20"/>
        <v>123</v>
      </c>
      <c r="L385" s="15"/>
      <c r="M385" s="15"/>
      <c r="N385" s="15"/>
      <c r="O385" s="15"/>
      <c r="P385" s="15"/>
      <c r="Q385" s="15"/>
      <c r="R385" s="15"/>
      <c r="S385" s="15"/>
    </row>
    <row r="386" spans="2:19" x14ac:dyDescent="0.3">
      <c r="B386" s="53">
        <v>2020</v>
      </c>
      <c r="C386" s="15" t="s">
        <v>386</v>
      </c>
      <c r="D386" s="15" t="s">
        <v>385</v>
      </c>
      <c r="E386" s="15">
        <v>2015</v>
      </c>
      <c r="F386" s="15" t="s">
        <v>82</v>
      </c>
      <c r="G386" s="15">
        <v>5</v>
      </c>
      <c r="H386" s="51">
        <v>5356</v>
      </c>
      <c r="I386" s="50">
        <f t="shared" si="18"/>
        <v>0</v>
      </c>
      <c r="J386" s="50">
        <f t="shared" si="19"/>
        <v>0</v>
      </c>
      <c r="K386" s="50">
        <f t="shared" si="20"/>
        <v>5356</v>
      </c>
      <c r="L386" s="15"/>
      <c r="M386" s="15"/>
      <c r="N386" s="15"/>
      <c r="O386" s="15"/>
      <c r="P386" s="15"/>
      <c r="Q386" s="15"/>
      <c r="R386" s="15"/>
      <c r="S386" s="15"/>
    </row>
    <row r="387" spans="2:19" x14ac:dyDescent="0.3">
      <c r="B387" s="53">
        <v>2020</v>
      </c>
      <c r="C387" s="15" t="s">
        <v>384</v>
      </c>
      <c r="D387" s="15" t="s">
        <v>383</v>
      </c>
      <c r="E387" s="15">
        <v>2015</v>
      </c>
      <c r="F387" s="15" t="s">
        <v>117</v>
      </c>
      <c r="G387" s="15">
        <v>5</v>
      </c>
      <c r="H387" s="51">
        <v>11</v>
      </c>
      <c r="I387" s="50">
        <f t="shared" si="18"/>
        <v>0</v>
      </c>
      <c r="J387" s="50">
        <f t="shared" si="19"/>
        <v>0</v>
      </c>
      <c r="K387" s="50">
        <f t="shared" si="20"/>
        <v>11</v>
      </c>
      <c r="L387" s="15"/>
      <c r="M387" s="15"/>
      <c r="N387" s="15"/>
      <c r="O387" s="15"/>
      <c r="P387" s="15"/>
      <c r="Q387" s="15"/>
      <c r="R387" s="15"/>
      <c r="S387" s="15"/>
    </row>
    <row r="388" spans="2:19" x14ac:dyDescent="0.3">
      <c r="B388" s="53">
        <v>2020</v>
      </c>
      <c r="C388" s="15" t="s">
        <v>382</v>
      </c>
      <c r="D388" s="15" t="s">
        <v>88</v>
      </c>
      <c r="E388" s="15">
        <v>2013</v>
      </c>
      <c r="F388" s="15" t="s">
        <v>85</v>
      </c>
      <c r="G388" s="15">
        <v>5</v>
      </c>
      <c r="H388" s="51">
        <v>0</v>
      </c>
      <c r="I388" s="50">
        <f t="shared" si="18"/>
        <v>0</v>
      </c>
      <c r="J388" s="50">
        <f t="shared" si="19"/>
        <v>0</v>
      </c>
      <c r="K388" s="50">
        <f t="shared" si="20"/>
        <v>0</v>
      </c>
      <c r="L388" s="15"/>
      <c r="M388" s="15"/>
      <c r="N388" s="15"/>
      <c r="O388" s="15"/>
      <c r="P388" s="15"/>
      <c r="Q388" s="15"/>
      <c r="R388" s="15"/>
      <c r="S388" s="15"/>
    </row>
    <row r="389" spans="2:19" x14ac:dyDescent="0.3">
      <c r="B389" s="53">
        <v>2020</v>
      </c>
      <c r="C389" s="15" t="s">
        <v>381</v>
      </c>
      <c r="D389" s="15" t="s">
        <v>380</v>
      </c>
      <c r="E389" s="15">
        <v>2020</v>
      </c>
      <c r="F389" s="15" t="s">
        <v>137</v>
      </c>
      <c r="G389" s="15">
        <v>5</v>
      </c>
      <c r="H389" s="51">
        <v>0</v>
      </c>
      <c r="I389" s="50">
        <f t="shared" si="18"/>
        <v>0</v>
      </c>
      <c r="J389" s="50">
        <f t="shared" si="19"/>
        <v>0</v>
      </c>
      <c r="K389" s="50">
        <f t="shared" si="20"/>
        <v>0</v>
      </c>
      <c r="L389" s="15"/>
      <c r="M389" s="15"/>
      <c r="N389" s="15"/>
      <c r="O389" s="15"/>
      <c r="P389" s="15"/>
      <c r="Q389" s="15"/>
      <c r="R389" s="15"/>
      <c r="S389" s="15"/>
    </row>
    <row r="390" spans="2:19" x14ac:dyDescent="0.3">
      <c r="B390" s="53">
        <v>2020</v>
      </c>
      <c r="C390" s="15" t="s">
        <v>379</v>
      </c>
      <c r="D390" s="15" t="s">
        <v>88</v>
      </c>
      <c r="E390" s="15">
        <v>2017</v>
      </c>
      <c r="F390" s="15" t="s">
        <v>82</v>
      </c>
      <c r="G390" s="15">
        <v>5</v>
      </c>
      <c r="H390" s="51">
        <v>1099</v>
      </c>
      <c r="I390" s="50">
        <f t="shared" si="18"/>
        <v>0</v>
      </c>
      <c r="J390" s="50">
        <f t="shared" si="19"/>
        <v>0</v>
      </c>
      <c r="K390" s="50">
        <f t="shared" si="20"/>
        <v>1099</v>
      </c>
      <c r="L390" s="15"/>
      <c r="M390" s="15"/>
      <c r="N390" s="15"/>
      <c r="O390" s="15"/>
      <c r="P390" s="15"/>
      <c r="Q390" s="15"/>
      <c r="R390" s="15"/>
      <c r="S390" s="15"/>
    </row>
    <row r="391" spans="2:19" x14ac:dyDescent="0.3">
      <c r="B391" s="53">
        <v>2020</v>
      </c>
      <c r="C391" s="15" t="s">
        <v>378</v>
      </c>
      <c r="D391" s="15" t="s">
        <v>377</v>
      </c>
      <c r="E391" s="15">
        <v>2017</v>
      </c>
      <c r="F391" s="15" t="s">
        <v>82</v>
      </c>
      <c r="G391" s="15">
        <v>5</v>
      </c>
      <c r="H391" s="51">
        <v>482</v>
      </c>
      <c r="I391" s="50">
        <f t="shared" si="18"/>
        <v>0</v>
      </c>
      <c r="J391" s="50">
        <f t="shared" si="19"/>
        <v>0</v>
      </c>
      <c r="K391" s="50">
        <f t="shared" si="20"/>
        <v>482</v>
      </c>
      <c r="L391" s="15"/>
      <c r="M391" s="15"/>
      <c r="N391" s="15"/>
      <c r="O391" s="15"/>
      <c r="P391" s="15"/>
      <c r="Q391" s="15"/>
      <c r="R391" s="15"/>
      <c r="S391" s="15"/>
    </row>
    <row r="392" spans="2:19" x14ac:dyDescent="0.3">
      <c r="B392" s="53">
        <v>2020</v>
      </c>
      <c r="C392" s="15" t="s">
        <v>376</v>
      </c>
      <c r="D392" s="15" t="s">
        <v>375</v>
      </c>
      <c r="E392" s="15">
        <v>2018</v>
      </c>
      <c r="F392" s="15" t="s">
        <v>85</v>
      </c>
      <c r="G392" s="15">
        <v>5</v>
      </c>
      <c r="H392" s="51">
        <v>367</v>
      </c>
      <c r="I392" s="50">
        <f t="shared" si="18"/>
        <v>0</v>
      </c>
      <c r="J392" s="50">
        <f t="shared" si="19"/>
        <v>0</v>
      </c>
      <c r="K392" s="50">
        <f t="shared" si="20"/>
        <v>367</v>
      </c>
      <c r="L392" s="15"/>
      <c r="M392" s="15"/>
      <c r="N392" s="15"/>
      <c r="O392" s="15"/>
      <c r="P392" s="15"/>
      <c r="Q392" s="15"/>
      <c r="R392" s="15"/>
      <c r="S392" s="15"/>
    </row>
    <row r="393" spans="2:19" x14ac:dyDescent="0.3">
      <c r="B393" s="53">
        <v>2020</v>
      </c>
      <c r="C393" s="15" t="s">
        <v>374</v>
      </c>
      <c r="D393" s="15" t="s">
        <v>373</v>
      </c>
      <c r="E393" s="15">
        <v>2015</v>
      </c>
      <c r="F393" s="15" t="s">
        <v>90</v>
      </c>
      <c r="G393" s="15">
        <v>5</v>
      </c>
      <c r="H393" s="51">
        <v>158</v>
      </c>
      <c r="I393" s="50">
        <f t="shared" si="18"/>
        <v>0</v>
      </c>
      <c r="J393" s="50">
        <f t="shared" si="19"/>
        <v>0</v>
      </c>
      <c r="K393" s="50">
        <f t="shared" si="20"/>
        <v>158</v>
      </c>
      <c r="L393" s="15"/>
      <c r="M393" s="15"/>
      <c r="N393" s="15"/>
      <c r="O393" s="15"/>
      <c r="P393" s="15"/>
      <c r="Q393" s="15"/>
      <c r="R393" s="15"/>
      <c r="S393" s="15"/>
    </row>
    <row r="394" spans="2:19" x14ac:dyDescent="0.3">
      <c r="B394" s="53">
        <v>2020</v>
      </c>
      <c r="C394" s="15" t="s">
        <v>372</v>
      </c>
      <c r="D394" s="15" t="s">
        <v>88</v>
      </c>
      <c r="E394" s="15">
        <v>2015</v>
      </c>
      <c r="F394" s="15" t="s">
        <v>85</v>
      </c>
      <c r="G394" s="15">
        <v>5</v>
      </c>
      <c r="H394" s="51">
        <v>140</v>
      </c>
      <c r="I394" s="50">
        <f t="shared" si="18"/>
        <v>0</v>
      </c>
      <c r="J394" s="50">
        <f t="shared" si="19"/>
        <v>0</v>
      </c>
      <c r="K394" s="50">
        <f t="shared" si="20"/>
        <v>140</v>
      </c>
      <c r="L394" s="15"/>
      <c r="M394" s="15"/>
      <c r="N394" s="15"/>
      <c r="O394" s="15"/>
      <c r="P394" s="15"/>
      <c r="Q394" s="15"/>
      <c r="R394" s="15"/>
      <c r="S394" s="15"/>
    </row>
    <row r="395" spans="2:19" x14ac:dyDescent="0.3">
      <c r="B395" s="53">
        <v>2020</v>
      </c>
      <c r="C395" s="15" t="s">
        <v>371</v>
      </c>
      <c r="D395" s="15" t="s">
        <v>88</v>
      </c>
      <c r="E395" s="15">
        <v>2013</v>
      </c>
      <c r="F395" s="15" t="s">
        <v>82</v>
      </c>
      <c r="G395" s="15">
        <v>5</v>
      </c>
      <c r="H395" s="51">
        <v>0</v>
      </c>
      <c r="I395" s="50">
        <f t="shared" si="18"/>
        <v>0</v>
      </c>
      <c r="J395" s="50">
        <f t="shared" si="19"/>
        <v>0</v>
      </c>
      <c r="K395" s="50">
        <f t="shared" si="20"/>
        <v>0</v>
      </c>
      <c r="L395" s="15"/>
      <c r="M395" s="15"/>
      <c r="N395" s="15"/>
      <c r="O395" s="15"/>
      <c r="P395" s="15"/>
      <c r="Q395" s="15"/>
      <c r="R395" s="15"/>
      <c r="S395" s="15"/>
    </row>
    <row r="396" spans="2:19" x14ac:dyDescent="0.3">
      <c r="B396" s="53">
        <v>2020</v>
      </c>
      <c r="C396" s="15" t="s">
        <v>371</v>
      </c>
      <c r="D396" s="15" t="s">
        <v>370</v>
      </c>
      <c r="E396" s="15">
        <v>2019</v>
      </c>
      <c r="F396" s="15" t="s">
        <v>82</v>
      </c>
      <c r="G396" s="15">
        <v>4</v>
      </c>
      <c r="H396" s="51">
        <v>86</v>
      </c>
      <c r="I396" s="50">
        <f t="shared" si="18"/>
        <v>0</v>
      </c>
      <c r="J396" s="50">
        <f t="shared" si="19"/>
        <v>86</v>
      </c>
      <c r="K396" s="50">
        <f t="shared" si="20"/>
        <v>0</v>
      </c>
      <c r="L396" s="15"/>
      <c r="M396" s="15"/>
      <c r="N396" s="15"/>
      <c r="O396" s="15"/>
      <c r="P396" s="15"/>
      <c r="Q396" s="15"/>
      <c r="R396" s="15"/>
      <c r="S396" s="15"/>
    </row>
    <row r="397" spans="2:19" x14ac:dyDescent="0.3">
      <c r="B397" s="53">
        <v>2020</v>
      </c>
      <c r="C397" s="15" t="s">
        <v>369</v>
      </c>
      <c r="D397" s="15" t="s">
        <v>368</v>
      </c>
      <c r="E397" s="15">
        <v>2017</v>
      </c>
      <c r="F397" s="15" t="s">
        <v>82</v>
      </c>
      <c r="G397" s="15">
        <v>5</v>
      </c>
      <c r="H397" s="51">
        <v>1332</v>
      </c>
      <c r="I397" s="50">
        <f t="shared" si="18"/>
        <v>0</v>
      </c>
      <c r="J397" s="50">
        <f t="shared" si="19"/>
        <v>0</v>
      </c>
      <c r="K397" s="50">
        <f t="shared" si="20"/>
        <v>1332</v>
      </c>
      <c r="L397" s="15"/>
      <c r="M397" s="15"/>
      <c r="N397" s="15"/>
      <c r="O397" s="15"/>
      <c r="P397" s="15"/>
      <c r="Q397" s="15"/>
      <c r="R397" s="15"/>
      <c r="S397" s="15"/>
    </row>
    <row r="398" spans="2:19" x14ac:dyDescent="0.3">
      <c r="B398" s="53">
        <v>2020</v>
      </c>
      <c r="C398" s="15" t="s">
        <v>367</v>
      </c>
      <c r="D398" s="15" t="s">
        <v>88</v>
      </c>
      <c r="E398" s="15">
        <v>2014</v>
      </c>
      <c r="F398" s="15" t="s">
        <v>82</v>
      </c>
      <c r="G398" s="15">
        <v>5</v>
      </c>
      <c r="H398" s="51">
        <v>0</v>
      </c>
      <c r="I398" s="50">
        <f t="shared" si="18"/>
        <v>0</v>
      </c>
      <c r="J398" s="50">
        <f t="shared" si="19"/>
        <v>0</v>
      </c>
      <c r="K398" s="50">
        <f t="shared" si="20"/>
        <v>0</v>
      </c>
      <c r="L398" s="15"/>
      <c r="M398" s="15"/>
      <c r="N398" s="15"/>
      <c r="O398" s="15"/>
      <c r="P398" s="15"/>
      <c r="Q398" s="15"/>
      <c r="R398" s="15"/>
      <c r="S398" s="15"/>
    </row>
    <row r="399" spans="2:19" x14ac:dyDescent="0.3">
      <c r="B399" s="53">
        <v>2020</v>
      </c>
      <c r="C399" s="15" t="s">
        <v>367</v>
      </c>
      <c r="D399" s="15" t="s">
        <v>366</v>
      </c>
      <c r="E399" s="15">
        <v>2019</v>
      </c>
      <c r="F399" s="15" t="s">
        <v>82</v>
      </c>
      <c r="G399" s="15">
        <v>3</v>
      </c>
      <c r="H399" s="51">
        <v>2293</v>
      </c>
      <c r="I399" s="50">
        <f t="shared" si="18"/>
        <v>2293</v>
      </c>
      <c r="J399" s="50">
        <f t="shared" si="19"/>
        <v>0</v>
      </c>
      <c r="K399" s="50">
        <f t="shared" si="20"/>
        <v>0</v>
      </c>
      <c r="L399" s="15"/>
      <c r="M399" s="15"/>
      <c r="N399" s="15"/>
      <c r="O399" s="15"/>
      <c r="P399" s="15"/>
      <c r="Q399" s="15"/>
      <c r="R399" s="15"/>
      <c r="S399" s="15"/>
    </row>
    <row r="400" spans="2:19" x14ac:dyDescent="0.3">
      <c r="B400" s="53">
        <v>2020</v>
      </c>
      <c r="C400" s="15" t="s">
        <v>365</v>
      </c>
      <c r="D400" s="15" t="s">
        <v>364</v>
      </c>
      <c r="E400" s="15">
        <v>2018</v>
      </c>
      <c r="F400" s="15" t="s">
        <v>77</v>
      </c>
      <c r="G400" s="15">
        <v>1</v>
      </c>
      <c r="H400" s="51">
        <v>174</v>
      </c>
      <c r="I400" s="50">
        <f t="shared" si="18"/>
        <v>174</v>
      </c>
      <c r="J400" s="50">
        <f t="shared" si="19"/>
        <v>0</v>
      </c>
      <c r="K400" s="50">
        <f t="shared" si="20"/>
        <v>0</v>
      </c>
      <c r="L400" s="15"/>
      <c r="M400" s="15"/>
      <c r="N400" s="15"/>
      <c r="O400" s="15"/>
      <c r="P400" s="15"/>
      <c r="Q400" s="15"/>
      <c r="R400" s="15"/>
      <c r="S400" s="15"/>
    </row>
    <row r="401" spans="2:19" x14ac:dyDescent="0.3">
      <c r="B401" s="53">
        <v>2020</v>
      </c>
      <c r="C401" s="15" t="s">
        <v>363</v>
      </c>
      <c r="D401" s="15" t="s">
        <v>88</v>
      </c>
      <c r="E401" s="15">
        <v>2013</v>
      </c>
      <c r="F401" s="15" t="s">
        <v>101</v>
      </c>
      <c r="G401" s="15">
        <v>5</v>
      </c>
      <c r="H401" s="51">
        <v>0</v>
      </c>
      <c r="I401" s="50">
        <f t="shared" si="18"/>
        <v>0</v>
      </c>
      <c r="J401" s="50">
        <f t="shared" si="19"/>
        <v>0</v>
      </c>
      <c r="K401" s="50">
        <f t="shared" si="20"/>
        <v>0</v>
      </c>
      <c r="L401" s="15"/>
      <c r="M401" s="15"/>
      <c r="N401" s="15"/>
      <c r="O401" s="15"/>
      <c r="P401" s="15"/>
      <c r="Q401" s="15"/>
      <c r="R401" s="15"/>
      <c r="S401" s="15"/>
    </row>
    <row r="402" spans="2:19" x14ac:dyDescent="0.3">
      <c r="B402" s="53">
        <v>2020</v>
      </c>
      <c r="C402" s="15" t="s">
        <v>362</v>
      </c>
      <c r="D402" s="15" t="s">
        <v>361</v>
      </c>
      <c r="E402" s="15">
        <v>2019</v>
      </c>
      <c r="F402" s="15" t="s">
        <v>117</v>
      </c>
      <c r="G402" s="15">
        <v>5</v>
      </c>
      <c r="H402" s="51">
        <v>3391</v>
      </c>
      <c r="I402" s="50">
        <f t="shared" si="18"/>
        <v>0</v>
      </c>
      <c r="J402" s="50">
        <f t="shared" si="19"/>
        <v>0</v>
      </c>
      <c r="K402" s="50">
        <f t="shared" si="20"/>
        <v>3391</v>
      </c>
      <c r="L402" s="15"/>
      <c r="M402" s="15"/>
      <c r="N402" s="15"/>
      <c r="O402" s="15"/>
      <c r="P402" s="15"/>
      <c r="Q402" s="15"/>
      <c r="R402" s="15"/>
      <c r="S402" s="15"/>
    </row>
    <row r="403" spans="2:19" x14ac:dyDescent="0.3">
      <c r="B403" s="53">
        <v>2020</v>
      </c>
      <c r="C403" s="15" t="s">
        <v>360</v>
      </c>
      <c r="D403" s="15" t="s">
        <v>359</v>
      </c>
      <c r="E403" s="15">
        <v>2016</v>
      </c>
      <c r="F403" s="15" t="s">
        <v>117</v>
      </c>
      <c r="G403" s="15">
        <v>5</v>
      </c>
      <c r="H403" s="51">
        <v>1785</v>
      </c>
      <c r="I403" s="50">
        <f t="shared" si="18"/>
        <v>0</v>
      </c>
      <c r="J403" s="50">
        <f t="shared" si="19"/>
        <v>0</v>
      </c>
      <c r="K403" s="50">
        <f t="shared" si="20"/>
        <v>1785</v>
      </c>
      <c r="L403" s="15"/>
      <c r="M403" s="15"/>
      <c r="N403" s="15"/>
      <c r="O403" s="15"/>
      <c r="P403" s="15"/>
      <c r="Q403" s="15"/>
      <c r="R403" s="15"/>
      <c r="S403" s="15"/>
    </row>
    <row r="404" spans="2:19" x14ac:dyDescent="0.3">
      <c r="B404" s="53">
        <v>2020</v>
      </c>
      <c r="C404" s="15" t="s">
        <v>358</v>
      </c>
      <c r="D404" s="15" t="s">
        <v>357</v>
      </c>
      <c r="E404" s="15">
        <v>2015</v>
      </c>
      <c r="F404" s="15" t="s">
        <v>90</v>
      </c>
      <c r="G404" s="15">
        <v>5</v>
      </c>
      <c r="H404" s="51">
        <v>34</v>
      </c>
      <c r="I404" s="50">
        <f t="shared" si="18"/>
        <v>0</v>
      </c>
      <c r="J404" s="50">
        <f t="shared" si="19"/>
        <v>0</v>
      </c>
      <c r="K404" s="50">
        <f t="shared" si="20"/>
        <v>34</v>
      </c>
      <c r="L404" s="15"/>
      <c r="M404" s="15"/>
      <c r="N404" s="15"/>
      <c r="O404" s="15"/>
      <c r="P404" s="15"/>
      <c r="Q404" s="15"/>
      <c r="R404" s="15"/>
      <c r="S404" s="15"/>
    </row>
    <row r="405" spans="2:19" x14ac:dyDescent="0.3">
      <c r="B405" s="53">
        <v>2020</v>
      </c>
      <c r="C405" s="15" t="s">
        <v>356</v>
      </c>
      <c r="D405" s="15" t="s">
        <v>88</v>
      </c>
      <c r="E405" s="15">
        <v>2017</v>
      </c>
      <c r="F405" s="15" t="s">
        <v>94</v>
      </c>
      <c r="G405" s="15">
        <v>4</v>
      </c>
      <c r="H405" s="51">
        <v>1448</v>
      </c>
      <c r="I405" s="50">
        <f t="shared" si="18"/>
        <v>0</v>
      </c>
      <c r="J405" s="50">
        <f t="shared" si="19"/>
        <v>1448</v>
      </c>
      <c r="K405" s="50">
        <f t="shared" si="20"/>
        <v>0</v>
      </c>
      <c r="L405" s="15"/>
      <c r="M405" s="15"/>
      <c r="N405" s="15"/>
      <c r="O405" s="15"/>
      <c r="P405" s="15"/>
      <c r="Q405" s="15"/>
      <c r="R405" s="15"/>
      <c r="S405" s="15"/>
    </row>
    <row r="406" spans="2:19" x14ac:dyDescent="0.3">
      <c r="B406" s="53">
        <v>2020</v>
      </c>
      <c r="C406" s="15" t="s">
        <v>355</v>
      </c>
      <c r="D406" s="15" t="s">
        <v>354</v>
      </c>
      <c r="E406" s="15">
        <v>2017</v>
      </c>
      <c r="F406" s="15" t="s">
        <v>117</v>
      </c>
      <c r="G406" s="15">
        <v>5</v>
      </c>
      <c r="H406" s="51">
        <v>1377</v>
      </c>
      <c r="I406" s="50">
        <f t="shared" si="18"/>
        <v>0</v>
      </c>
      <c r="J406" s="50">
        <f t="shared" si="19"/>
        <v>0</v>
      </c>
      <c r="K406" s="50">
        <f t="shared" si="20"/>
        <v>1377</v>
      </c>
      <c r="L406" s="15"/>
      <c r="M406" s="15"/>
      <c r="N406" s="15"/>
      <c r="O406" s="15"/>
      <c r="P406" s="15"/>
      <c r="Q406" s="15"/>
      <c r="R406" s="15"/>
      <c r="S406" s="15"/>
    </row>
    <row r="407" spans="2:19" x14ac:dyDescent="0.3">
      <c r="B407" s="53">
        <v>2020</v>
      </c>
      <c r="C407" s="15" t="s">
        <v>352</v>
      </c>
      <c r="D407" s="15" t="s">
        <v>353</v>
      </c>
      <c r="E407" s="15">
        <v>2014</v>
      </c>
      <c r="F407" s="15" t="s">
        <v>77</v>
      </c>
      <c r="G407" s="15">
        <v>5</v>
      </c>
      <c r="H407" s="51">
        <v>74</v>
      </c>
      <c r="I407" s="50">
        <f t="shared" si="18"/>
        <v>0</v>
      </c>
      <c r="J407" s="50">
        <f t="shared" si="19"/>
        <v>0</v>
      </c>
      <c r="K407" s="50">
        <f t="shared" si="20"/>
        <v>74</v>
      </c>
      <c r="L407" s="15"/>
      <c r="M407" s="15"/>
      <c r="N407" s="15"/>
      <c r="O407" s="15"/>
      <c r="P407" s="15"/>
      <c r="Q407" s="15"/>
      <c r="R407" s="15"/>
      <c r="S407" s="15"/>
    </row>
    <row r="408" spans="2:19" x14ac:dyDescent="0.3">
      <c r="B408" s="53">
        <v>2020</v>
      </c>
      <c r="C408" s="15" t="s">
        <v>352</v>
      </c>
      <c r="D408" s="15" t="s">
        <v>351</v>
      </c>
      <c r="E408" s="15">
        <v>2020</v>
      </c>
      <c r="F408" s="15" t="s">
        <v>77</v>
      </c>
      <c r="G408" s="15">
        <v>5</v>
      </c>
      <c r="H408" s="51">
        <v>75</v>
      </c>
      <c r="I408" s="50">
        <f t="shared" si="18"/>
        <v>0</v>
      </c>
      <c r="J408" s="50">
        <f t="shared" si="19"/>
        <v>0</v>
      </c>
      <c r="K408" s="50">
        <f t="shared" si="20"/>
        <v>75</v>
      </c>
      <c r="L408" s="15"/>
      <c r="M408" s="15"/>
      <c r="N408" s="15"/>
      <c r="O408" s="15"/>
      <c r="P408" s="15"/>
      <c r="Q408" s="15"/>
      <c r="R408" s="15"/>
      <c r="S408" s="15"/>
    </row>
    <row r="409" spans="2:19" x14ac:dyDescent="0.3">
      <c r="B409" s="53">
        <v>2020</v>
      </c>
      <c r="C409" s="15" t="s">
        <v>350</v>
      </c>
      <c r="D409" s="15" t="s">
        <v>349</v>
      </c>
      <c r="E409" s="15">
        <v>2014</v>
      </c>
      <c r="F409" s="15" t="s">
        <v>101</v>
      </c>
      <c r="G409" s="15">
        <v>4</v>
      </c>
      <c r="H409" s="51">
        <v>57</v>
      </c>
      <c r="I409" s="50">
        <f t="shared" si="18"/>
        <v>0</v>
      </c>
      <c r="J409" s="50">
        <f t="shared" si="19"/>
        <v>57</v>
      </c>
      <c r="K409" s="50">
        <f t="shared" si="20"/>
        <v>0</v>
      </c>
      <c r="L409" s="15"/>
      <c r="M409" s="15"/>
      <c r="N409" s="15"/>
      <c r="O409" s="15"/>
      <c r="P409" s="15"/>
      <c r="Q409" s="15"/>
      <c r="R409" s="15"/>
      <c r="S409" s="15"/>
    </row>
    <row r="410" spans="2:19" x14ac:dyDescent="0.3">
      <c r="B410" s="53">
        <v>2020</v>
      </c>
      <c r="C410" s="15" t="s">
        <v>348</v>
      </c>
      <c r="D410" s="15" t="s">
        <v>88</v>
      </c>
      <c r="E410" s="15">
        <v>2014</v>
      </c>
      <c r="F410" s="15" t="s">
        <v>101</v>
      </c>
      <c r="G410" s="15">
        <v>4</v>
      </c>
      <c r="H410" s="51">
        <v>0</v>
      </c>
      <c r="I410" s="50">
        <f t="shared" si="18"/>
        <v>0</v>
      </c>
      <c r="J410" s="50">
        <f t="shared" si="19"/>
        <v>0</v>
      </c>
      <c r="K410" s="50">
        <f t="shared" si="20"/>
        <v>0</v>
      </c>
      <c r="L410" s="15"/>
      <c r="M410" s="15"/>
      <c r="N410" s="15"/>
      <c r="O410" s="15"/>
      <c r="P410" s="15"/>
      <c r="Q410" s="15"/>
      <c r="R410" s="15"/>
      <c r="S410" s="15"/>
    </row>
    <row r="411" spans="2:19" x14ac:dyDescent="0.3">
      <c r="B411" s="53">
        <v>2020</v>
      </c>
      <c r="C411" s="15" t="s">
        <v>347</v>
      </c>
      <c r="D411" s="15" t="s">
        <v>346</v>
      </c>
      <c r="E411" s="15">
        <v>2015</v>
      </c>
      <c r="F411" s="15" t="s">
        <v>82</v>
      </c>
      <c r="G411" s="15">
        <v>5</v>
      </c>
      <c r="H411" s="51">
        <v>2054</v>
      </c>
      <c r="I411" s="50">
        <f t="shared" si="18"/>
        <v>0</v>
      </c>
      <c r="J411" s="50">
        <f t="shared" si="19"/>
        <v>0</v>
      </c>
      <c r="K411" s="50">
        <f t="shared" si="20"/>
        <v>2054</v>
      </c>
      <c r="L411" s="15"/>
      <c r="M411" s="15"/>
      <c r="N411" s="15"/>
      <c r="O411" s="15"/>
      <c r="P411" s="15"/>
      <c r="Q411" s="15"/>
      <c r="R411" s="15"/>
      <c r="S411" s="15"/>
    </row>
    <row r="412" spans="2:19" x14ac:dyDescent="0.3">
      <c r="B412" s="53">
        <v>2020</v>
      </c>
      <c r="C412" s="15" t="s">
        <v>345</v>
      </c>
      <c r="D412" s="15" t="s">
        <v>344</v>
      </c>
      <c r="E412" s="15">
        <v>2017</v>
      </c>
      <c r="F412" s="15" t="s">
        <v>85</v>
      </c>
      <c r="G412" s="15">
        <v>5</v>
      </c>
      <c r="H412" s="51">
        <v>31</v>
      </c>
      <c r="I412" s="50">
        <f t="shared" si="18"/>
        <v>0</v>
      </c>
      <c r="J412" s="50">
        <f t="shared" si="19"/>
        <v>0</v>
      </c>
      <c r="K412" s="50">
        <f t="shared" si="20"/>
        <v>31</v>
      </c>
      <c r="L412" s="15"/>
      <c r="M412" s="15"/>
      <c r="N412" s="15"/>
      <c r="O412" s="15"/>
      <c r="P412" s="15"/>
      <c r="Q412" s="15"/>
      <c r="R412" s="15"/>
      <c r="S412" s="15"/>
    </row>
    <row r="413" spans="2:19" x14ac:dyDescent="0.3">
      <c r="B413" s="53">
        <v>2020</v>
      </c>
      <c r="C413" s="15" t="s">
        <v>343</v>
      </c>
      <c r="D413" s="15" t="s">
        <v>88</v>
      </c>
      <c r="E413" s="15">
        <v>2017</v>
      </c>
      <c r="F413" s="15" t="s">
        <v>117</v>
      </c>
      <c r="G413" s="15">
        <v>5</v>
      </c>
      <c r="H413" s="51">
        <v>2445</v>
      </c>
      <c r="I413" s="50">
        <f t="shared" si="18"/>
        <v>0</v>
      </c>
      <c r="J413" s="50">
        <f t="shared" si="19"/>
        <v>0</v>
      </c>
      <c r="K413" s="50">
        <f t="shared" si="20"/>
        <v>2445</v>
      </c>
      <c r="L413" s="15"/>
      <c r="M413" s="15"/>
      <c r="N413" s="15"/>
      <c r="O413" s="15"/>
      <c r="P413" s="15"/>
      <c r="Q413" s="15"/>
      <c r="R413" s="15"/>
      <c r="S413" s="15"/>
    </row>
    <row r="414" spans="2:19" x14ac:dyDescent="0.3">
      <c r="B414" s="53">
        <v>2020</v>
      </c>
      <c r="C414" s="15" t="s">
        <v>342</v>
      </c>
      <c r="D414" s="15" t="s">
        <v>341</v>
      </c>
      <c r="E414" s="15">
        <v>2015</v>
      </c>
      <c r="F414" s="15" t="s">
        <v>94</v>
      </c>
      <c r="G414" s="15">
        <v>2</v>
      </c>
      <c r="H414" s="51">
        <v>1</v>
      </c>
      <c r="I414" s="50">
        <f t="shared" si="18"/>
        <v>1</v>
      </c>
      <c r="J414" s="50">
        <f t="shared" si="19"/>
        <v>0</v>
      </c>
      <c r="K414" s="50">
        <f t="shared" si="20"/>
        <v>0</v>
      </c>
      <c r="L414" s="15"/>
      <c r="M414" s="15"/>
      <c r="N414" s="15"/>
      <c r="O414" s="15"/>
      <c r="P414" s="15"/>
      <c r="Q414" s="15"/>
      <c r="R414" s="15"/>
      <c r="S414" s="15"/>
    </row>
    <row r="415" spans="2:19" x14ac:dyDescent="0.3">
      <c r="B415" s="53">
        <v>2020</v>
      </c>
      <c r="C415" s="15" t="s">
        <v>340</v>
      </c>
      <c r="D415" s="15" t="s">
        <v>339</v>
      </c>
      <c r="E415" s="15">
        <v>2020</v>
      </c>
      <c r="F415" s="15" t="s">
        <v>77</v>
      </c>
      <c r="G415" s="15">
        <v>5</v>
      </c>
      <c r="H415" s="51">
        <v>214</v>
      </c>
      <c r="I415" s="50">
        <f t="shared" si="18"/>
        <v>0</v>
      </c>
      <c r="J415" s="50">
        <f t="shared" si="19"/>
        <v>0</v>
      </c>
      <c r="K415" s="50">
        <f t="shared" si="20"/>
        <v>214</v>
      </c>
      <c r="L415" s="15"/>
      <c r="M415" s="15"/>
      <c r="N415" s="15"/>
      <c r="O415" s="15"/>
      <c r="P415" s="15"/>
      <c r="Q415" s="15"/>
      <c r="R415" s="15"/>
      <c r="S415" s="15"/>
    </row>
    <row r="416" spans="2:19" x14ac:dyDescent="0.3">
      <c r="B416" s="53">
        <v>2020</v>
      </c>
      <c r="C416" s="15" t="s">
        <v>338</v>
      </c>
      <c r="D416" s="15" t="s">
        <v>88</v>
      </c>
      <c r="E416" s="15">
        <v>2017</v>
      </c>
      <c r="F416" s="15" t="s">
        <v>77</v>
      </c>
      <c r="G416" s="15">
        <v>5</v>
      </c>
      <c r="H416" s="51">
        <v>165</v>
      </c>
      <c r="I416" s="50">
        <f t="shared" si="18"/>
        <v>0</v>
      </c>
      <c r="J416" s="50">
        <f t="shared" si="19"/>
        <v>0</v>
      </c>
      <c r="K416" s="50">
        <f t="shared" si="20"/>
        <v>165</v>
      </c>
      <c r="L416" s="15"/>
      <c r="M416" s="15"/>
      <c r="N416" s="15"/>
      <c r="O416" s="15"/>
      <c r="P416" s="15"/>
      <c r="Q416" s="15"/>
      <c r="R416" s="15"/>
      <c r="S416" s="15"/>
    </row>
    <row r="417" spans="2:19" x14ac:dyDescent="0.3">
      <c r="B417" s="53">
        <v>2020</v>
      </c>
      <c r="C417" s="15" t="s">
        <v>337</v>
      </c>
      <c r="D417" s="15" t="s">
        <v>336</v>
      </c>
      <c r="E417" s="15">
        <v>2014</v>
      </c>
      <c r="F417" s="15" t="s">
        <v>82</v>
      </c>
      <c r="G417" s="15">
        <v>5</v>
      </c>
      <c r="H417" s="51">
        <v>1216</v>
      </c>
      <c r="I417" s="50">
        <f t="shared" si="18"/>
        <v>0</v>
      </c>
      <c r="J417" s="50">
        <f t="shared" si="19"/>
        <v>0</v>
      </c>
      <c r="K417" s="50">
        <f t="shared" si="20"/>
        <v>1216</v>
      </c>
      <c r="L417" s="15"/>
      <c r="M417" s="15"/>
      <c r="N417" s="15"/>
      <c r="O417" s="15"/>
      <c r="P417" s="15"/>
      <c r="Q417" s="15"/>
      <c r="R417" s="15"/>
      <c r="S417" s="15"/>
    </row>
    <row r="418" spans="2:19" x14ac:dyDescent="0.3">
      <c r="B418" s="53">
        <v>2020</v>
      </c>
      <c r="C418" s="15" t="s">
        <v>335</v>
      </c>
      <c r="D418" s="15" t="s">
        <v>334</v>
      </c>
      <c r="E418" s="15">
        <v>2019</v>
      </c>
      <c r="F418" s="15" t="s">
        <v>82</v>
      </c>
      <c r="G418" s="15">
        <v>5</v>
      </c>
      <c r="H418" s="51">
        <v>1540</v>
      </c>
      <c r="I418" s="50">
        <f t="shared" si="18"/>
        <v>0</v>
      </c>
      <c r="J418" s="50">
        <f t="shared" si="19"/>
        <v>0</v>
      </c>
      <c r="K418" s="50">
        <f t="shared" si="20"/>
        <v>1540</v>
      </c>
      <c r="L418" s="15"/>
      <c r="M418" s="15"/>
      <c r="N418" s="15"/>
      <c r="O418" s="15"/>
      <c r="P418" s="15"/>
      <c r="Q418" s="15"/>
      <c r="R418" s="15"/>
      <c r="S418" s="15"/>
    </row>
    <row r="419" spans="2:19" x14ac:dyDescent="0.3">
      <c r="B419" s="53">
        <v>2020</v>
      </c>
      <c r="C419" s="15" t="s">
        <v>333</v>
      </c>
      <c r="D419" s="15" t="s">
        <v>332</v>
      </c>
      <c r="E419" s="15">
        <v>2017</v>
      </c>
      <c r="F419" s="15" t="s">
        <v>82</v>
      </c>
      <c r="G419" s="15">
        <v>5</v>
      </c>
      <c r="H419" s="51">
        <v>769</v>
      </c>
      <c r="I419" s="50">
        <f t="shared" si="18"/>
        <v>0</v>
      </c>
      <c r="J419" s="50">
        <f t="shared" si="19"/>
        <v>0</v>
      </c>
      <c r="K419" s="50">
        <f t="shared" si="20"/>
        <v>769</v>
      </c>
      <c r="L419" s="15"/>
      <c r="M419" s="15"/>
      <c r="N419" s="15"/>
      <c r="O419" s="15"/>
      <c r="P419" s="15"/>
      <c r="Q419" s="15"/>
      <c r="R419" s="15"/>
      <c r="S419" s="15"/>
    </row>
    <row r="420" spans="2:19" x14ac:dyDescent="0.3">
      <c r="B420" s="53">
        <v>2020</v>
      </c>
      <c r="C420" s="15" t="s">
        <v>331</v>
      </c>
      <c r="D420" s="15" t="s">
        <v>330</v>
      </c>
      <c r="E420" s="15">
        <v>2018</v>
      </c>
      <c r="F420" s="15" t="s">
        <v>90</v>
      </c>
      <c r="G420" s="15">
        <v>5</v>
      </c>
      <c r="H420" s="51">
        <v>90</v>
      </c>
      <c r="I420" s="50">
        <f t="shared" si="18"/>
        <v>0</v>
      </c>
      <c r="J420" s="50">
        <f t="shared" si="19"/>
        <v>0</v>
      </c>
      <c r="K420" s="50">
        <f t="shared" si="20"/>
        <v>90</v>
      </c>
      <c r="L420" s="15"/>
      <c r="M420" s="15"/>
      <c r="N420" s="15"/>
      <c r="O420" s="15"/>
      <c r="P420" s="15"/>
      <c r="Q420" s="15"/>
      <c r="R420" s="15"/>
      <c r="S420" s="15"/>
    </row>
    <row r="421" spans="2:19" x14ac:dyDescent="0.3">
      <c r="B421" s="53">
        <v>2020</v>
      </c>
      <c r="C421" s="15" t="s">
        <v>329</v>
      </c>
      <c r="D421" s="15" t="s">
        <v>88</v>
      </c>
      <c r="E421" s="15">
        <v>2013</v>
      </c>
      <c r="F421" s="15" t="s">
        <v>90</v>
      </c>
      <c r="G421" s="15">
        <v>5</v>
      </c>
      <c r="H421" s="51">
        <v>34</v>
      </c>
      <c r="I421" s="50">
        <f t="shared" si="18"/>
        <v>0</v>
      </c>
      <c r="J421" s="50">
        <f t="shared" si="19"/>
        <v>0</v>
      </c>
      <c r="K421" s="50">
        <f t="shared" si="20"/>
        <v>34</v>
      </c>
      <c r="L421" s="15"/>
      <c r="M421" s="15"/>
      <c r="N421" s="15"/>
      <c r="O421" s="15"/>
      <c r="P421" s="15"/>
      <c r="Q421" s="15"/>
      <c r="R421" s="15"/>
      <c r="S421" s="15"/>
    </row>
    <row r="422" spans="2:19" x14ac:dyDescent="0.3">
      <c r="B422" s="53">
        <v>2020</v>
      </c>
      <c r="C422" s="15" t="s">
        <v>328</v>
      </c>
      <c r="D422" s="15" t="s">
        <v>327</v>
      </c>
      <c r="E422" s="15">
        <v>2014</v>
      </c>
      <c r="F422" s="15" t="s">
        <v>82</v>
      </c>
      <c r="G422" s="15">
        <v>5</v>
      </c>
      <c r="H422" s="51">
        <v>200</v>
      </c>
      <c r="I422" s="50">
        <f t="shared" ref="I422:I485" si="21">IF(G422&lt;4,H422,0)</f>
        <v>0</v>
      </c>
      <c r="J422" s="50">
        <f t="shared" ref="J422:J485" si="22">IF(G422=4,H422,0)</f>
        <v>0</v>
      </c>
      <c r="K422" s="50">
        <f t="shared" ref="K422:K485" si="23">IF(G422=5,H422,0)</f>
        <v>200</v>
      </c>
      <c r="L422" s="15"/>
      <c r="M422" s="15"/>
      <c r="N422" s="15"/>
      <c r="O422" s="15"/>
      <c r="P422" s="15"/>
      <c r="Q422" s="15"/>
      <c r="R422" s="15"/>
      <c r="S422" s="15"/>
    </row>
    <row r="423" spans="2:19" x14ac:dyDescent="0.3">
      <c r="B423" s="53">
        <v>2020</v>
      </c>
      <c r="C423" s="15" t="s">
        <v>326</v>
      </c>
      <c r="D423" s="15" t="s">
        <v>325</v>
      </c>
      <c r="E423" s="15">
        <v>2015</v>
      </c>
      <c r="F423" s="15" t="s">
        <v>77</v>
      </c>
      <c r="G423" s="15">
        <v>5</v>
      </c>
      <c r="H423" s="51">
        <v>93</v>
      </c>
      <c r="I423" s="50">
        <f t="shared" si="21"/>
        <v>0</v>
      </c>
      <c r="J423" s="50">
        <f t="shared" si="22"/>
        <v>0</v>
      </c>
      <c r="K423" s="50">
        <f t="shared" si="23"/>
        <v>93</v>
      </c>
      <c r="L423" s="15"/>
      <c r="M423" s="15"/>
      <c r="N423" s="15"/>
      <c r="O423" s="15"/>
      <c r="P423" s="15"/>
      <c r="Q423" s="15"/>
      <c r="R423" s="15"/>
      <c r="S423" s="15"/>
    </row>
    <row r="424" spans="2:19" x14ac:dyDescent="0.3">
      <c r="B424" s="53">
        <v>2020</v>
      </c>
      <c r="C424" s="15" t="s">
        <v>324</v>
      </c>
      <c r="D424" s="15" t="s">
        <v>323</v>
      </c>
      <c r="E424" s="15">
        <v>2019</v>
      </c>
      <c r="F424" s="15" t="s">
        <v>82</v>
      </c>
      <c r="G424" s="15">
        <v>5</v>
      </c>
      <c r="H424" s="51">
        <v>362</v>
      </c>
      <c r="I424" s="50">
        <f t="shared" si="21"/>
        <v>0</v>
      </c>
      <c r="J424" s="50">
        <f t="shared" si="22"/>
        <v>0</v>
      </c>
      <c r="K424" s="50">
        <f t="shared" si="23"/>
        <v>362</v>
      </c>
      <c r="L424" s="15"/>
      <c r="M424" s="15"/>
      <c r="N424" s="15"/>
      <c r="O424" s="15"/>
      <c r="P424" s="15"/>
      <c r="Q424" s="15"/>
      <c r="R424" s="15"/>
      <c r="S424" s="15"/>
    </row>
    <row r="425" spans="2:19" x14ac:dyDescent="0.3">
      <c r="B425" s="53">
        <v>2020</v>
      </c>
      <c r="C425" s="15" t="s">
        <v>322</v>
      </c>
      <c r="D425" s="15" t="s">
        <v>88</v>
      </c>
      <c r="E425" s="15">
        <v>2013</v>
      </c>
      <c r="F425" s="15" t="s">
        <v>85</v>
      </c>
      <c r="G425" s="15">
        <v>5</v>
      </c>
      <c r="H425" s="51">
        <v>45</v>
      </c>
      <c r="I425" s="50">
        <f t="shared" si="21"/>
        <v>0</v>
      </c>
      <c r="J425" s="50">
        <f t="shared" si="22"/>
        <v>0</v>
      </c>
      <c r="K425" s="50">
        <f t="shared" si="23"/>
        <v>45</v>
      </c>
      <c r="L425" s="15"/>
      <c r="M425" s="15"/>
      <c r="N425" s="15"/>
      <c r="O425" s="15"/>
      <c r="P425" s="15"/>
      <c r="Q425" s="15"/>
      <c r="R425" s="15"/>
      <c r="S425" s="15"/>
    </row>
    <row r="426" spans="2:19" x14ac:dyDescent="0.3">
      <c r="B426" s="53">
        <v>2020</v>
      </c>
      <c r="C426" s="15" t="s">
        <v>321</v>
      </c>
      <c r="D426" s="15" t="s">
        <v>315</v>
      </c>
      <c r="E426" s="15">
        <v>2015</v>
      </c>
      <c r="F426" s="15" t="s">
        <v>94</v>
      </c>
      <c r="G426" s="15">
        <v>4</v>
      </c>
      <c r="H426" s="51">
        <v>799</v>
      </c>
      <c r="I426" s="50">
        <f t="shared" si="21"/>
        <v>0</v>
      </c>
      <c r="J426" s="50">
        <f t="shared" si="22"/>
        <v>799</v>
      </c>
      <c r="K426" s="50">
        <f t="shared" si="23"/>
        <v>0</v>
      </c>
      <c r="L426" s="15"/>
      <c r="M426" s="15"/>
      <c r="N426" s="15"/>
      <c r="O426" s="15"/>
      <c r="P426" s="15"/>
      <c r="Q426" s="15"/>
      <c r="R426" s="15"/>
      <c r="S426" s="15"/>
    </row>
    <row r="427" spans="2:19" x14ac:dyDescent="0.3">
      <c r="B427" s="53">
        <v>2020</v>
      </c>
      <c r="C427" s="15" t="s">
        <v>320</v>
      </c>
      <c r="D427" s="15" t="s">
        <v>319</v>
      </c>
      <c r="E427" s="15">
        <v>2019</v>
      </c>
      <c r="F427" s="15" t="s">
        <v>117</v>
      </c>
      <c r="G427" s="15">
        <v>5</v>
      </c>
      <c r="H427" s="51">
        <v>855</v>
      </c>
      <c r="I427" s="50">
        <f t="shared" si="21"/>
        <v>0</v>
      </c>
      <c r="J427" s="50">
        <f t="shared" si="22"/>
        <v>0</v>
      </c>
      <c r="K427" s="50">
        <f t="shared" si="23"/>
        <v>855</v>
      </c>
      <c r="L427" s="15"/>
      <c r="M427" s="15"/>
      <c r="N427" s="15"/>
      <c r="O427" s="15"/>
      <c r="P427" s="15"/>
      <c r="Q427" s="15"/>
      <c r="R427" s="15"/>
      <c r="S427" s="15"/>
    </row>
    <row r="428" spans="2:19" x14ac:dyDescent="0.3">
      <c r="B428" s="53">
        <v>2020</v>
      </c>
      <c r="C428" s="15" t="s">
        <v>318</v>
      </c>
      <c r="D428" s="15" t="s">
        <v>317</v>
      </c>
      <c r="E428" s="15">
        <v>2018</v>
      </c>
      <c r="F428" s="15" t="s">
        <v>90</v>
      </c>
      <c r="G428" s="15">
        <v>5</v>
      </c>
      <c r="H428" s="51">
        <v>274</v>
      </c>
      <c r="I428" s="50">
        <f t="shared" si="21"/>
        <v>0</v>
      </c>
      <c r="J428" s="50">
        <f t="shared" si="22"/>
        <v>0</v>
      </c>
      <c r="K428" s="50">
        <f t="shared" si="23"/>
        <v>274</v>
      </c>
      <c r="L428" s="15"/>
      <c r="M428" s="15"/>
      <c r="N428" s="15"/>
      <c r="O428" s="15"/>
      <c r="P428" s="15"/>
      <c r="Q428" s="15"/>
      <c r="R428" s="15"/>
      <c r="S428" s="15"/>
    </row>
    <row r="429" spans="2:19" x14ac:dyDescent="0.3">
      <c r="B429" s="53">
        <v>2020</v>
      </c>
      <c r="C429" s="15" t="s">
        <v>316</v>
      </c>
      <c r="D429" s="15" t="s">
        <v>315</v>
      </c>
      <c r="E429" s="15">
        <v>2015</v>
      </c>
      <c r="F429" s="15" t="s">
        <v>94</v>
      </c>
      <c r="G429" s="15">
        <v>4</v>
      </c>
      <c r="H429" s="51">
        <v>246</v>
      </c>
      <c r="I429" s="50">
        <f t="shared" si="21"/>
        <v>0</v>
      </c>
      <c r="J429" s="50">
        <f t="shared" si="22"/>
        <v>246</v>
      </c>
      <c r="K429" s="50">
        <f t="shared" si="23"/>
        <v>0</v>
      </c>
      <c r="L429" s="15"/>
      <c r="M429" s="15"/>
      <c r="N429" s="15"/>
      <c r="O429" s="15"/>
      <c r="P429" s="15"/>
      <c r="Q429" s="15"/>
      <c r="R429" s="15"/>
      <c r="S429" s="15"/>
    </row>
    <row r="430" spans="2:19" x14ac:dyDescent="0.3">
      <c r="B430" s="53">
        <v>2020</v>
      </c>
      <c r="C430" s="15" t="s">
        <v>314</v>
      </c>
      <c r="D430" s="15" t="s">
        <v>313</v>
      </c>
      <c r="E430" s="15">
        <v>2019</v>
      </c>
      <c r="F430" s="15" t="s">
        <v>82</v>
      </c>
      <c r="G430" s="15">
        <v>5</v>
      </c>
      <c r="H430" s="51">
        <v>1564</v>
      </c>
      <c r="I430" s="50">
        <f t="shared" si="21"/>
        <v>0</v>
      </c>
      <c r="J430" s="50">
        <f t="shared" si="22"/>
        <v>0</v>
      </c>
      <c r="K430" s="50">
        <f t="shared" si="23"/>
        <v>1564</v>
      </c>
      <c r="L430" s="15"/>
      <c r="M430" s="15"/>
      <c r="N430" s="15"/>
      <c r="O430" s="15"/>
      <c r="P430" s="15"/>
      <c r="Q430" s="15"/>
      <c r="R430" s="15"/>
      <c r="S430" s="15"/>
    </row>
    <row r="431" spans="2:19" x14ac:dyDescent="0.3">
      <c r="B431" s="53">
        <v>2020</v>
      </c>
      <c r="C431" s="15" t="s">
        <v>312</v>
      </c>
      <c r="D431" s="15" t="s">
        <v>88</v>
      </c>
      <c r="E431" s="15">
        <v>2017</v>
      </c>
      <c r="F431" s="15" t="s">
        <v>82</v>
      </c>
      <c r="G431" s="15">
        <v>5</v>
      </c>
      <c r="H431" s="51">
        <v>1138</v>
      </c>
      <c r="I431" s="50">
        <f t="shared" si="21"/>
        <v>0</v>
      </c>
      <c r="J431" s="50">
        <f t="shared" si="22"/>
        <v>0</v>
      </c>
      <c r="K431" s="50">
        <f t="shared" si="23"/>
        <v>1138</v>
      </c>
      <c r="L431" s="15"/>
      <c r="M431" s="15"/>
      <c r="N431" s="15"/>
      <c r="O431" s="15"/>
      <c r="P431" s="15"/>
      <c r="Q431" s="15"/>
      <c r="R431" s="15"/>
      <c r="S431" s="15"/>
    </row>
    <row r="432" spans="2:19" x14ac:dyDescent="0.3">
      <c r="B432" s="53">
        <v>2020</v>
      </c>
      <c r="C432" s="15" t="s">
        <v>311</v>
      </c>
      <c r="D432" s="15" t="s">
        <v>310</v>
      </c>
      <c r="E432" s="15">
        <v>2020</v>
      </c>
      <c r="F432" s="15" t="s">
        <v>117</v>
      </c>
      <c r="G432" s="15">
        <v>5</v>
      </c>
      <c r="H432" s="51">
        <v>303</v>
      </c>
      <c r="I432" s="50">
        <f t="shared" si="21"/>
        <v>0</v>
      </c>
      <c r="J432" s="50">
        <f t="shared" si="22"/>
        <v>0</v>
      </c>
      <c r="K432" s="50">
        <f t="shared" si="23"/>
        <v>303</v>
      </c>
      <c r="L432" s="15"/>
      <c r="M432" s="15"/>
      <c r="N432" s="15"/>
      <c r="O432" s="15"/>
      <c r="P432" s="15"/>
      <c r="Q432" s="15"/>
      <c r="R432" s="15"/>
      <c r="S432" s="15"/>
    </row>
    <row r="433" spans="2:19" x14ac:dyDescent="0.3">
      <c r="B433" s="53">
        <v>2020</v>
      </c>
      <c r="C433" s="15" t="s">
        <v>309</v>
      </c>
      <c r="D433" s="15" t="s">
        <v>308</v>
      </c>
      <c r="E433" s="15">
        <v>2015</v>
      </c>
      <c r="F433" s="15" t="s">
        <v>307</v>
      </c>
      <c r="G433" s="15">
        <v>4</v>
      </c>
      <c r="H433" s="51">
        <v>394</v>
      </c>
      <c r="I433" s="50">
        <f t="shared" si="21"/>
        <v>0</v>
      </c>
      <c r="J433" s="50">
        <f t="shared" si="22"/>
        <v>394</v>
      </c>
      <c r="K433" s="50">
        <f t="shared" si="23"/>
        <v>0</v>
      </c>
      <c r="L433" s="15"/>
      <c r="M433" s="15"/>
      <c r="N433" s="15"/>
      <c r="O433" s="15"/>
      <c r="P433" s="15"/>
      <c r="Q433" s="15"/>
      <c r="R433" s="15"/>
      <c r="S433" s="15"/>
    </row>
    <row r="434" spans="2:19" x14ac:dyDescent="0.3">
      <c r="B434" s="53">
        <v>2020</v>
      </c>
      <c r="C434" s="15" t="s">
        <v>306</v>
      </c>
      <c r="D434" s="15" t="s">
        <v>305</v>
      </c>
      <c r="E434" s="15">
        <v>2018</v>
      </c>
      <c r="F434" s="15" t="s">
        <v>117</v>
      </c>
      <c r="G434" s="15">
        <v>5</v>
      </c>
      <c r="H434" s="51">
        <v>8120</v>
      </c>
      <c r="I434" s="50">
        <f t="shared" si="21"/>
        <v>0</v>
      </c>
      <c r="J434" s="50">
        <f t="shared" si="22"/>
        <v>0</v>
      </c>
      <c r="K434" s="50">
        <f t="shared" si="23"/>
        <v>8120</v>
      </c>
      <c r="L434" s="15"/>
      <c r="M434" s="15"/>
      <c r="N434" s="15"/>
      <c r="O434" s="15"/>
      <c r="P434" s="15"/>
      <c r="Q434" s="15"/>
      <c r="R434" s="15"/>
      <c r="S434" s="15"/>
    </row>
    <row r="435" spans="2:19" x14ac:dyDescent="0.3">
      <c r="B435" s="53">
        <v>2020</v>
      </c>
      <c r="C435" s="15" t="s">
        <v>304</v>
      </c>
      <c r="D435" s="15" t="s">
        <v>303</v>
      </c>
      <c r="E435" s="15">
        <v>2019</v>
      </c>
      <c r="F435" s="15" t="s">
        <v>101</v>
      </c>
      <c r="G435" s="15">
        <v>5</v>
      </c>
      <c r="H435" s="51">
        <v>1533</v>
      </c>
      <c r="I435" s="50">
        <f t="shared" si="21"/>
        <v>0</v>
      </c>
      <c r="J435" s="50">
        <f t="shared" si="22"/>
        <v>0</v>
      </c>
      <c r="K435" s="50">
        <f t="shared" si="23"/>
        <v>1533</v>
      </c>
      <c r="L435" s="15"/>
      <c r="M435" s="15"/>
      <c r="N435" s="15"/>
      <c r="O435" s="15"/>
      <c r="P435" s="15"/>
      <c r="Q435" s="15"/>
      <c r="R435" s="15"/>
      <c r="S435" s="15"/>
    </row>
    <row r="436" spans="2:19" x14ac:dyDescent="0.3">
      <c r="B436" s="53">
        <v>2020</v>
      </c>
      <c r="C436" s="15" t="s">
        <v>302</v>
      </c>
      <c r="D436" s="15" t="s">
        <v>301</v>
      </c>
      <c r="E436" s="15">
        <v>2014</v>
      </c>
      <c r="F436" s="15" t="s">
        <v>90</v>
      </c>
      <c r="G436" s="15">
        <v>5</v>
      </c>
      <c r="H436" s="51">
        <v>3487</v>
      </c>
      <c r="I436" s="50">
        <f t="shared" si="21"/>
        <v>0</v>
      </c>
      <c r="J436" s="50">
        <f t="shared" si="22"/>
        <v>0</v>
      </c>
      <c r="K436" s="50">
        <f t="shared" si="23"/>
        <v>3487</v>
      </c>
      <c r="L436" s="15"/>
      <c r="M436" s="15"/>
      <c r="N436" s="15"/>
      <c r="O436" s="15"/>
      <c r="P436" s="15"/>
      <c r="Q436" s="15"/>
      <c r="R436" s="15"/>
      <c r="S436" s="15"/>
    </row>
    <row r="437" spans="2:19" x14ac:dyDescent="0.3">
      <c r="B437" s="53">
        <v>2020</v>
      </c>
      <c r="C437" s="15" t="s">
        <v>300</v>
      </c>
      <c r="D437" s="15" t="s">
        <v>88</v>
      </c>
      <c r="E437" s="15">
        <v>2017</v>
      </c>
      <c r="F437" s="15" t="s">
        <v>90</v>
      </c>
      <c r="G437" s="15">
        <v>5</v>
      </c>
      <c r="H437" s="51">
        <v>263</v>
      </c>
      <c r="I437" s="50">
        <f t="shared" si="21"/>
        <v>0</v>
      </c>
      <c r="J437" s="50">
        <f t="shared" si="22"/>
        <v>0</v>
      </c>
      <c r="K437" s="50">
        <f t="shared" si="23"/>
        <v>263</v>
      </c>
      <c r="L437" s="15"/>
      <c r="M437" s="15"/>
      <c r="N437" s="15"/>
      <c r="O437" s="15"/>
      <c r="P437" s="15"/>
      <c r="Q437" s="15"/>
      <c r="R437" s="15"/>
      <c r="S437" s="15"/>
    </row>
    <row r="438" spans="2:19" x14ac:dyDescent="0.3">
      <c r="B438" s="53">
        <v>2020</v>
      </c>
      <c r="C438" s="15" t="s">
        <v>299</v>
      </c>
      <c r="D438" s="15" t="s">
        <v>88</v>
      </c>
      <c r="E438" s="15">
        <v>2013</v>
      </c>
      <c r="F438" s="15" t="s">
        <v>101</v>
      </c>
      <c r="G438" s="15">
        <v>4</v>
      </c>
      <c r="H438" s="51">
        <v>0</v>
      </c>
      <c r="I438" s="50">
        <f t="shared" si="21"/>
        <v>0</v>
      </c>
      <c r="J438" s="50">
        <f t="shared" si="22"/>
        <v>0</v>
      </c>
      <c r="K438" s="50">
        <f t="shared" si="23"/>
        <v>0</v>
      </c>
      <c r="L438" s="15"/>
      <c r="M438" s="15"/>
      <c r="N438" s="15"/>
      <c r="O438" s="15"/>
      <c r="P438" s="15"/>
      <c r="Q438" s="15"/>
      <c r="R438" s="15"/>
      <c r="S438" s="15"/>
    </row>
    <row r="439" spans="2:19" x14ac:dyDescent="0.3">
      <c r="B439" s="53">
        <v>2020</v>
      </c>
      <c r="C439" s="15" t="s">
        <v>298</v>
      </c>
      <c r="D439" s="15" t="s">
        <v>297</v>
      </c>
      <c r="E439" s="15">
        <v>2019</v>
      </c>
      <c r="F439" s="15" t="s">
        <v>117</v>
      </c>
      <c r="G439" s="15">
        <v>5</v>
      </c>
      <c r="H439" s="51">
        <v>5218</v>
      </c>
      <c r="I439" s="50">
        <f t="shared" si="21"/>
        <v>0</v>
      </c>
      <c r="J439" s="50">
        <f t="shared" si="22"/>
        <v>0</v>
      </c>
      <c r="K439" s="50">
        <f t="shared" si="23"/>
        <v>5218</v>
      </c>
      <c r="L439" s="15"/>
      <c r="M439" s="15"/>
      <c r="N439" s="15"/>
      <c r="O439" s="15"/>
      <c r="P439" s="15"/>
      <c r="Q439" s="15"/>
      <c r="R439" s="15"/>
      <c r="S439" s="15"/>
    </row>
    <row r="440" spans="2:19" x14ac:dyDescent="0.3">
      <c r="B440" s="53">
        <v>2020</v>
      </c>
      <c r="C440" s="15" t="s">
        <v>296</v>
      </c>
      <c r="D440" s="15" t="s">
        <v>88</v>
      </c>
      <c r="E440" s="15">
        <v>2013</v>
      </c>
      <c r="F440" s="15" t="s">
        <v>117</v>
      </c>
      <c r="G440" s="15">
        <v>5</v>
      </c>
      <c r="H440" s="51">
        <v>0</v>
      </c>
      <c r="I440" s="50">
        <f t="shared" si="21"/>
        <v>0</v>
      </c>
      <c r="J440" s="50">
        <f t="shared" si="22"/>
        <v>0</v>
      </c>
      <c r="K440" s="50">
        <f t="shared" si="23"/>
        <v>0</v>
      </c>
      <c r="L440" s="15"/>
      <c r="M440" s="15"/>
      <c r="N440" s="15"/>
      <c r="O440" s="15"/>
      <c r="P440" s="15"/>
      <c r="Q440" s="15"/>
      <c r="R440" s="15"/>
      <c r="S440" s="15"/>
    </row>
    <row r="441" spans="2:19" x14ac:dyDescent="0.3">
      <c r="B441" s="53">
        <v>2020</v>
      </c>
      <c r="C441" s="15" t="s">
        <v>295</v>
      </c>
      <c r="D441" s="15" t="s">
        <v>88</v>
      </c>
      <c r="E441" s="15">
        <v>2016</v>
      </c>
      <c r="F441" s="15" t="s">
        <v>85</v>
      </c>
      <c r="G441" s="15">
        <v>5</v>
      </c>
      <c r="H441" s="51">
        <v>166</v>
      </c>
      <c r="I441" s="50">
        <f t="shared" si="21"/>
        <v>0</v>
      </c>
      <c r="J441" s="50">
        <f t="shared" si="22"/>
        <v>0</v>
      </c>
      <c r="K441" s="50">
        <f t="shared" si="23"/>
        <v>166</v>
      </c>
      <c r="L441" s="15"/>
      <c r="M441" s="15"/>
      <c r="N441" s="15"/>
      <c r="O441" s="15"/>
      <c r="P441" s="15"/>
      <c r="Q441" s="15"/>
      <c r="R441" s="15"/>
      <c r="S441" s="15"/>
    </row>
    <row r="442" spans="2:19" x14ac:dyDescent="0.3">
      <c r="B442" s="53">
        <v>2020</v>
      </c>
      <c r="C442" s="15" t="s">
        <v>294</v>
      </c>
      <c r="D442" s="15" t="s">
        <v>293</v>
      </c>
      <c r="E442" s="15">
        <v>2016</v>
      </c>
      <c r="F442" s="15" t="s">
        <v>85</v>
      </c>
      <c r="G442" s="15">
        <v>5</v>
      </c>
      <c r="H442" s="51">
        <v>2423</v>
      </c>
      <c r="I442" s="50">
        <f t="shared" si="21"/>
        <v>0</v>
      </c>
      <c r="J442" s="50">
        <f t="shared" si="22"/>
        <v>0</v>
      </c>
      <c r="K442" s="50">
        <f t="shared" si="23"/>
        <v>2423</v>
      </c>
      <c r="L442" s="15"/>
      <c r="M442" s="15"/>
      <c r="N442" s="15"/>
      <c r="O442" s="15"/>
      <c r="P442" s="15"/>
      <c r="Q442" s="15"/>
      <c r="R442" s="15"/>
      <c r="S442" s="15"/>
    </row>
    <row r="443" spans="2:19" x14ac:dyDescent="0.3">
      <c r="B443" s="53">
        <v>2020</v>
      </c>
      <c r="C443" s="15" t="s">
        <v>292</v>
      </c>
      <c r="D443" s="15" t="s">
        <v>291</v>
      </c>
      <c r="E443" s="15">
        <v>2019</v>
      </c>
      <c r="F443" s="15" t="s">
        <v>82</v>
      </c>
      <c r="G443" s="15">
        <v>5</v>
      </c>
      <c r="H443" s="51">
        <v>518</v>
      </c>
      <c r="I443" s="50">
        <f t="shared" si="21"/>
        <v>0</v>
      </c>
      <c r="J443" s="50">
        <f t="shared" si="22"/>
        <v>0</v>
      </c>
      <c r="K443" s="50">
        <f t="shared" si="23"/>
        <v>518</v>
      </c>
      <c r="L443" s="15"/>
      <c r="M443" s="15"/>
      <c r="N443" s="15"/>
      <c r="O443" s="15"/>
      <c r="P443" s="15"/>
      <c r="Q443" s="15"/>
      <c r="R443" s="15"/>
      <c r="S443" s="15"/>
    </row>
    <row r="444" spans="2:19" x14ac:dyDescent="0.3">
      <c r="B444" s="53">
        <v>2020</v>
      </c>
      <c r="C444" s="15" t="s">
        <v>290</v>
      </c>
      <c r="D444" s="15" t="s">
        <v>289</v>
      </c>
      <c r="E444" s="15">
        <v>2019</v>
      </c>
      <c r="F444" s="15" t="s">
        <v>77</v>
      </c>
      <c r="G444" s="15">
        <v>5</v>
      </c>
      <c r="H444" s="51">
        <v>84</v>
      </c>
      <c r="I444" s="50">
        <f t="shared" si="21"/>
        <v>0</v>
      </c>
      <c r="J444" s="50">
        <f t="shared" si="22"/>
        <v>0</v>
      </c>
      <c r="K444" s="50">
        <f t="shared" si="23"/>
        <v>84</v>
      </c>
      <c r="L444" s="15"/>
      <c r="M444" s="15"/>
      <c r="N444" s="15"/>
      <c r="O444" s="15"/>
      <c r="P444" s="15"/>
      <c r="Q444" s="15"/>
      <c r="R444" s="15"/>
      <c r="S444" s="15"/>
    </row>
    <row r="445" spans="2:19" x14ac:dyDescent="0.3">
      <c r="B445" s="53">
        <v>2020</v>
      </c>
      <c r="C445" s="15" t="s">
        <v>288</v>
      </c>
      <c r="D445" s="15" t="s">
        <v>287</v>
      </c>
      <c r="E445" s="15">
        <v>2014</v>
      </c>
      <c r="F445" s="15" t="s">
        <v>82</v>
      </c>
      <c r="G445" s="15">
        <v>5</v>
      </c>
      <c r="H445" s="51">
        <v>1584</v>
      </c>
      <c r="I445" s="50">
        <f t="shared" si="21"/>
        <v>0</v>
      </c>
      <c r="J445" s="50">
        <f t="shared" si="22"/>
        <v>0</v>
      </c>
      <c r="K445" s="50">
        <f t="shared" si="23"/>
        <v>1584</v>
      </c>
      <c r="L445" s="15"/>
      <c r="M445" s="15"/>
      <c r="N445" s="15"/>
      <c r="O445" s="15"/>
      <c r="P445" s="15"/>
      <c r="Q445" s="15"/>
      <c r="R445" s="15"/>
      <c r="S445" s="15"/>
    </row>
    <row r="446" spans="2:19" x14ac:dyDescent="0.3">
      <c r="B446" s="53">
        <v>2020</v>
      </c>
      <c r="C446" s="15" t="s">
        <v>286</v>
      </c>
      <c r="D446" s="15" t="s">
        <v>285</v>
      </c>
      <c r="E446" s="15">
        <v>2019</v>
      </c>
      <c r="F446" s="15" t="s">
        <v>82</v>
      </c>
      <c r="G446" s="15">
        <v>5</v>
      </c>
      <c r="H446" s="51">
        <v>915</v>
      </c>
      <c r="I446" s="50">
        <f t="shared" si="21"/>
        <v>0</v>
      </c>
      <c r="J446" s="50">
        <f t="shared" si="22"/>
        <v>0</v>
      </c>
      <c r="K446" s="50">
        <f t="shared" si="23"/>
        <v>915</v>
      </c>
      <c r="L446" s="15"/>
      <c r="M446" s="15"/>
      <c r="N446" s="15"/>
      <c r="O446" s="15"/>
      <c r="P446" s="15"/>
      <c r="Q446" s="15"/>
      <c r="R446" s="15"/>
      <c r="S446" s="15"/>
    </row>
    <row r="447" spans="2:19" x14ac:dyDescent="0.3">
      <c r="B447" s="53">
        <v>2020</v>
      </c>
      <c r="C447" s="15" t="s">
        <v>284</v>
      </c>
      <c r="D447" s="15" t="s">
        <v>283</v>
      </c>
      <c r="E447" s="15">
        <v>2015</v>
      </c>
      <c r="F447" s="15" t="s">
        <v>82</v>
      </c>
      <c r="G447" s="15">
        <v>5</v>
      </c>
      <c r="H447" s="51">
        <v>3626</v>
      </c>
      <c r="I447" s="50">
        <f t="shared" si="21"/>
        <v>0</v>
      </c>
      <c r="J447" s="50">
        <f t="shared" si="22"/>
        <v>0</v>
      </c>
      <c r="K447" s="50">
        <f t="shared" si="23"/>
        <v>3626</v>
      </c>
      <c r="L447" s="15"/>
      <c r="M447" s="15"/>
      <c r="N447" s="15"/>
      <c r="O447" s="15"/>
      <c r="P447" s="15"/>
      <c r="Q447" s="15"/>
      <c r="R447" s="15"/>
      <c r="S447" s="15"/>
    </row>
    <row r="448" spans="2:19" x14ac:dyDescent="0.3">
      <c r="B448" s="53">
        <v>2020</v>
      </c>
      <c r="C448" s="15" t="s">
        <v>282</v>
      </c>
      <c r="D448" s="15" t="s">
        <v>281</v>
      </c>
      <c r="E448" s="15">
        <v>2019</v>
      </c>
      <c r="F448" s="15" t="s">
        <v>77</v>
      </c>
      <c r="G448" s="15">
        <v>5</v>
      </c>
      <c r="H448" s="51">
        <v>2399</v>
      </c>
      <c r="I448" s="50">
        <f t="shared" si="21"/>
        <v>0</v>
      </c>
      <c r="J448" s="50">
        <f t="shared" si="22"/>
        <v>0</v>
      </c>
      <c r="K448" s="50">
        <f t="shared" si="23"/>
        <v>2399</v>
      </c>
      <c r="L448" s="15"/>
      <c r="M448" s="15"/>
      <c r="N448" s="15"/>
      <c r="O448" s="15"/>
      <c r="P448" s="15"/>
      <c r="Q448" s="15"/>
      <c r="R448" s="15"/>
      <c r="S448" s="15"/>
    </row>
    <row r="449" spans="2:19" x14ac:dyDescent="0.3">
      <c r="B449" s="53">
        <v>2020</v>
      </c>
      <c r="C449" s="15" t="s">
        <v>280</v>
      </c>
      <c r="D449" s="15" t="s">
        <v>88</v>
      </c>
      <c r="E449" s="15">
        <v>2014</v>
      </c>
      <c r="F449" s="15" t="s">
        <v>99</v>
      </c>
      <c r="G449" s="15">
        <v>5</v>
      </c>
      <c r="H449" s="51">
        <v>452</v>
      </c>
      <c r="I449" s="50">
        <f t="shared" si="21"/>
        <v>0</v>
      </c>
      <c r="J449" s="50">
        <f t="shared" si="22"/>
        <v>0</v>
      </c>
      <c r="K449" s="50">
        <f t="shared" si="23"/>
        <v>452</v>
      </c>
      <c r="L449" s="15"/>
      <c r="M449" s="15"/>
      <c r="N449" s="15"/>
      <c r="O449" s="15"/>
      <c r="P449" s="15"/>
      <c r="Q449" s="15"/>
      <c r="R449" s="15"/>
      <c r="S449" s="15"/>
    </row>
    <row r="450" spans="2:19" x14ac:dyDescent="0.3">
      <c r="B450" s="53">
        <v>2020</v>
      </c>
      <c r="C450" s="15" t="s">
        <v>279</v>
      </c>
      <c r="D450" s="15" t="s">
        <v>278</v>
      </c>
      <c r="E450" s="15">
        <v>2017</v>
      </c>
      <c r="F450" s="15" t="s">
        <v>137</v>
      </c>
      <c r="G450" s="15">
        <v>5</v>
      </c>
      <c r="H450" s="51">
        <v>0</v>
      </c>
      <c r="I450" s="50">
        <f t="shared" si="21"/>
        <v>0</v>
      </c>
      <c r="J450" s="50">
        <f t="shared" si="22"/>
        <v>0</v>
      </c>
      <c r="K450" s="50">
        <f t="shared" si="23"/>
        <v>0</v>
      </c>
      <c r="L450" s="15"/>
      <c r="M450" s="15"/>
      <c r="N450" s="15"/>
      <c r="O450" s="15"/>
      <c r="P450" s="15"/>
      <c r="Q450" s="15"/>
      <c r="R450" s="15"/>
      <c r="S450" s="15"/>
    </row>
    <row r="451" spans="2:19" x14ac:dyDescent="0.3">
      <c r="B451" s="53">
        <v>2020</v>
      </c>
      <c r="C451" s="15" t="s">
        <v>277</v>
      </c>
      <c r="D451" s="15" t="s">
        <v>88</v>
      </c>
      <c r="E451" s="15">
        <v>2014</v>
      </c>
      <c r="F451" s="15" t="s">
        <v>94</v>
      </c>
      <c r="G451" s="15">
        <v>3</v>
      </c>
      <c r="H451" s="51">
        <v>0</v>
      </c>
      <c r="I451" s="50">
        <f t="shared" si="21"/>
        <v>0</v>
      </c>
      <c r="J451" s="50">
        <f t="shared" si="22"/>
        <v>0</v>
      </c>
      <c r="K451" s="50">
        <f t="shared" si="23"/>
        <v>0</v>
      </c>
      <c r="L451" s="15"/>
      <c r="M451" s="15"/>
      <c r="N451" s="15"/>
      <c r="O451" s="15"/>
      <c r="P451" s="15"/>
      <c r="Q451" s="15"/>
      <c r="R451" s="15"/>
      <c r="S451" s="15"/>
    </row>
    <row r="452" spans="2:19" x14ac:dyDescent="0.3">
      <c r="B452" s="53">
        <v>2020</v>
      </c>
      <c r="C452" s="15" t="s">
        <v>276</v>
      </c>
      <c r="D452" s="15" t="s">
        <v>88</v>
      </c>
      <c r="E452" s="15">
        <v>2019</v>
      </c>
      <c r="F452" s="15" t="s">
        <v>82</v>
      </c>
      <c r="G452" s="15">
        <v>5</v>
      </c>
      <c r="H452" s="51">
        <v>0</v>
      </c>
      <c r="I452" s="50">
        <f t="shared" si="21"/>
        <v>0</v>
      </c>
      <c r="J452" s="50">
        <f t="shared" si="22"/>
        <v>0</v>
      </c>
      <c r="K452" s="50">
        <f t="shared" si="23"/>
        <v>0</v>
      </c>
      <c r="L452" s="15"/>
      <c r="M452" s="15"/>
      <c r="N452" s="15"/>
      <c r="O452" s="15"/>
      <c r="P452" s="15"/>
      <c r="Q452" s="15"/>
      <c r="R452" s="15"/>
      <c r="S452" s="15"/>
    </row>
    <row r="453" spans="2:19" x14ac:dyDescent="0.3">
      <c r="B453" s="53">
        <v>2020</v>
      </c>
      <c r="C453" s="15" t="s">
        <v>275</v>
      </c>
      <c r="D453" s="15" t="s">
        <v>88</v>
      </c>
      <c r="E453" s="15">
        <v>2017</v>
      </c>
      <c r="F453" s="15" t="s">
        <v>117</v>
      </c>
      <c r="G453" s="15">
        <v>3</v>
      </c>
      <c r="H453" s="51">
        <v>0</v>
      </c>
      <c r="I453" s="50">
        <f t="shared" si="21"/>
        <v>0</v>
      </c>
      <c r="J453" s="50">
        <f t="shared" si="22"/>
        <v>0</v>
      </c>
      <c r="K453" s="50">
        <f t="shared" si="23"/>
        <v>0</v>
      </c>
      <c r="L453" s="15"/>
      <c r="M453" s="15"/>
      <c r="N453" s="15"/>
      <c r="O453" s="15"/>
      <c r="P453" s="15"/>
      <c r="Q453" s="15"/>
      <c r="R453" s="15"/>
      <c r="S453" s="15"/>
    </row>
    <row r="454" spans="2:19" x14ac:dyDescent="0.3">
      <c r="B454" s="53">
        <v>2020</v>
      </c>
      <c r="C454" s="15" t="s">
        <v>274</v>
      </c>
      <c r="D454" s="15" t="s">
        <v>88</v>
      </c>
      <c r="E454" s="15">
        <v>2019</v>
      </c>
      <c r="F454" s="15" t="s">
        <v>117</v>
      </c>
      <c r="G454" s="15">
        <v>5</v>
      </c>
      <c r="H454" s="51">
        <v>138</v>
      </c>
      <c r="I454" s="50">
        <f t="shared" si="21"/>
        <v>0</v>
      </c>
      <c r="J454" s="50">
        <f t="shared" si="22"/>
        <v>0</v>
      </c>
      <c r="K454" s="50">
        <f t="shared" si="23"/>
        <v>138</v>
      </c>
      <c r="L454" s="15"/>
      <c r="M454" s="15"/>
      <c r="N454" s="15"/>
      <c r="O454" s="15"/>
      <c r="P454" s="15"/>
      <c r="Q454" s="15"/>
      <c r="R454" s="15"/>
      <c r="S454" s="15"/>
    </row>
    <row r="455" spans="2:19" x14ac:dyDescent="0.3">
      <c r="B455" s="53">
        <v>2020</v>
      </c>
      <c r="C455" s="15" t="s">
        <v>273</v>
      </c>
      <c r="D455" s="15" t="s">
        <v>88</v>
      </c>
      <c r="E455" s="15">
        <v>2015</v>
      </c>
      <c r="F455" s="15" t="s">
        <v>94</v>
      </c>
      <c r="G455" s="15">
        <v>4</v>
      </c>
      <c r="H455" s="51">
        <v>821</v>
      </c>
      <c r="I455" s="50">
        <f t="shared" si="21"/>
        <v>0</v>
      </c>
      <c r="J455" s="50">
        <f t="shared" si="22"/>
        <v>821</v>
      </c>
      <c r="K455" s="50">
        <f t="shared" si="23"/>
        <v>0</v>
      </c>
      <c r="L455" s="15"/>
      <c r="M455" s="15"/>
      <c r="N455" s="15"/>
      <c r="O455" s="15"/>
      <c r="P455" s="15"/>
      <c r="Q455" s="15"/>
      <c r="R455" s="15"/>
      <c r="S455" s="15"/>
    </row>
    <row r="456" spans="2:19" x14ac:dyDescent="0.3">
      <c r="B456" s="53">
        <v>2020</v>
      </c>
      <c r="C456" s="15" t="s">
        <v>272</v>
      </c>
      <c r="D456" s="15" t="s">
        <v>88</v>
      </c>
      <c r="E456" s="15">
        <v>2017</v>
      </c>
      <c r="F456" s="15" t="s">
        <v>101</v>
      </c>
      <c r="G456" s="15">
        <v>5</v>
      </c>
      <c r="H456" s="51">
        <v>1862</v>
      </c>
      <c r="I456" s="50">
        <f t="shared" si="21"/>
        <v>0</v>
      </c>
      <c r="J456" s="50">
        <f t="shared" si="22"/>
        <v>0</v>
      </c>
      <c r="K456" s="50">
        <f t="shared" si="23"/>
        <v>1862</v>
      </c>
      <c r="L456" s="15"/>
      <c r="M456" s="15"/>
      <c r="N456" s="15"/>
      <c r="O456" s="15"/>
      <c r="P456" s="15"/>
      <c r="Q456" s="15"/>
      <c r="R456" s="15"/>
      <c r="S456" s="15"/>
    </row>
    <row r="457" spans="2:19" x14ac:dyDescent="0.3">
      <c r="B457" s="53">
        <v>2020</v>
      </c>
      <c r="C457" s="15" t="s">
        <v>271</v>
      </c>
      <c r="D457" s="15" t="s">
        <v>270</v>
      </c>
      <c r="E457" s="15">
        <v>2014</v>
      </c>
      <c r="F457" s="15" t="s">
        <v>94</v>
      </c>
      <c r="G457" s="15">
        <v>4</v>
      </c>
      <c r="H457" s="51">
        <v>4182</v>
      </c>
      <c r="I457" s="50">
        <f t="shared" si="21"/>
        <v>0</v>
      </c>
      <c r="J457" s="50">
        <f t="shared" si="22"/>
        <v>4182</v>
      </c>
      <c r="K457" s="50">
        <f t="shared" si="23"/>
        <v>0</v>
      </c>
      <c r="L457" s="15"/>
      <c r="M457" s="15"/>
      <c r="N457" s="15"/>
      <c r="O457" s="15"/>
      <c r="P457" s="15"/>
      <c r="Q457" s="15"/>
      <c r="R457" s="15"/>
      <c r="S457" s="15"/>
    </row>
    <row r="458" spans="2:19" x14ac:dyDescent="0.3">
      <c r="B458" s="53">
        <v>2020</v>
      </c>
      <c r="C458" s="15" t="s">
        <v>269</v>
      </c>
      <c r="D458" s="15" t="s">
        <v>268</v>
      </c>
      <c r="E458" s="15">
        <v>2017</v>
      </c>
      <c r="F458" s="15" t="s">
        <v>82</v>
      </c>
      <c r="G458" s="15">
        <v>5</v>
      </c>
      <c r="H458" s="51">
        <v>219</v>
      </c>
      <c r="I458" s="50">
        <f t="shared" si="21"/>
        <v>0</v>
      </c>
      <c r="J458" s="50">
        <f t="shared" si="22"/>
        <v>0</v>
      </c>
      <c r="K458" s="50">
        <f t="shared" si="23"/>
        <v>219</v>
      </c>
      <c r="L458" s="15"/>
      <c r="M458" s="15"/>
      <c r="N458" s="15"/>
      <c r="O458" s="15"/>
      <c r="P458" s="15"/>
      <c r="Q458" s="15"/>
      <c r="R458" s="15"/>
      <c r="S458" s="15"/>
    </row>
    <row r="459" spans="2:19" x14ac:dyDescent="0.3">
      <c r="B459" s="53">
        <v>2020</v>
      </c>
      <c r="C459" s="15" t="s">
        <v>267</v>
      </c>
      <c r="D459" s="15" t="s">
        <v>88</v>
      </c>
      <c r="E459" s="15">
        <v>2015</v>
      </c>
      <c r="F459" s="15" t="s">
        <v>137</v>
      </c>
      <c r="G459" s="15">
        <v>4</v>
      </c>
      <c r="H459" s="51">
        <v>0</v>
      </c>
      <c r="I459" s="50">
        <f t="shared" si="21"/>
        <v>0</v>
      </c>
      <c r="J459" s="50">
        <f t="shared" si="22"/>
        <v>0</v>
      </c>
      <c r="K459" s="50">
        <f t="shared" si="23"/>
        <v>0</v>
      </c>
      <c r="L459" s="15"/>
      <c r="M459" s="15"/>
      <c r="N459" s="15"/>
      <c r="O459" s="15"/>
      <c r="P459" s="15"/>
      <c r="Q459" s="15"/>
      <c r="R459" s="15"/>
      <c r="S459" s="15"/>
    </row>
    <row r="460" spans="2:19" x14ac:dyDescent="0.3">
      <c r="B460" s="53">
        <v>2020</v>
      </c>
      <c r="C460" s="15" t="s">
        <v>266</v>
      </c>
      <c r="D460" s="15" t="s">
        <v>88</v>
      </c>
      <c r="E460" s="15">
        <v>2013</v>
      </c>
      <c r="F460" s="15" t="s">
        <v>82</v>
      </c>
      <c r="G460" s="15">
        <v>5</v>
      </c>
      <c r="H460" s="51">
        <v>579</v>
      </c>
      <c r="I460" s="50">
        <f t="shared" si="21"/>
        <v>0</v>
      </c>
      <c r="J460" s="50">
        <f t="shared" si="22"/>
        <v>0</v>
      </c>
      <c r="K460" s="50">
        <f t="shared" si="23"/>
        <v>579</v>
      </c>
      <c r="L460" s="15"/>
      <c r="M460" s="15"/>
      <c r="N460" s="15"/>
      <c r="O460" s="15"/>
      <c r="P460" s="15"/>
      <c r="Q460" s="15"/>
      <c r="R460" s="15"/>
      <c r="S460" s="15"/>
    </row>
    <row r="461" spans="2:19" x14ac:dyDescent="0.3">
      <c r="B461" s="53">
        <v>2020</v>
      </c>
      <c r="C461" s="15" t="s">
        <v>265</v>
      </c>
      <c r="D461" s="15" t="s">
        <v>88</v>
      </c>
      <c r="E461" s="15">
        <v>2013</v>
      </c>
      <c r="F461" s="15" t="s">
        <v>94</v>
      </c>
      <c r="G461" s="15">
        <v>4</v>
      </c>
      <c r="H461" s="51">
        <v>516</v>
      </c>
      <c r="I461" s="50">
        <f t="shared" si="21"/>
        <v>0</v>
      </c>
      <c r="J461" s="50">
        <f t="shared" si="22"/>
        <v>516</v>
      </c>
      <c r="K461" s="50">
        <f t="shared" si="23"/>
        <v>0</v>
      </c>
      <c r="L461" s="15"/>
      <c r="M461" s="15"/>
      <c r="N461" s="15"/>
      <c r="O461" s="15"/>
      <c r="P461" s="15"/>
      <c r="Q461" s="15"/>
      <c r="R461" s="15"/>
      <c r="S461" s="15"/>
    </row>
    <row r="462" spans="2:19" x14ac:dyDescent="0.3">
      <c r="B462" s="53">
        <v>2020</v>
      </c>
      <c r="C462" s="15" t="s">
        <v>264</v>
      </c>
      <c r="D462" s="15" t="s">
        <v>88</v>
      </c>
      <c r="E462" s="15">
        <v>2014</v>
      </c>
      <c r="F462" s="15" t="s">
        <v>101</v>
      </c>
      <c r="G462" s="15">
        <v>3</v>
      </c>
      <c r="H462" s="51">
        <v>28</v>
      </c>
      <c r="I462" s="50">
        <f t="shared" si="21"/>
        <v>28</v>
      </c>
      <c r="J462" s="50">
        <f t="shared" si="22"/>
        <v>0</v>
      </c>
      <c r="K462" s="50">
        <f t="shared" si="23"/>
        <v>0</v>
      </c>
      <c r="L462" s="15"/>
      <c r="M462" s="15"/>
      <c r="N462" s="15"/>
      <c r="O462" s="15"/>
      <c r="P462" s="15"/>
      <c r="Q462" s="15"/>
      <c r="R462" s="15"/>
      <c r="S462" s="15"/>
    </row>
    <row r="463" spans="2:19" x14ac:dyDescent="0.3">
      <c r="B463" s="53">
        <v>2020</v>
      </c>
      <c r="C463" s="15" t="s">
        <v>263</v>
      </c>
      <c r="D463" s="15" t="s">
        <v>88</v>
      </c>
      <c r="E463" s="15">
        <v>2013</v>
      </c>
      <c r="F463" s="15" t="s">
        <v>101</v>
      </c>
      <c r="G463" s="15">
        <v>3</v>
      </c>
      <c r="H463" s="51">
        <v>0</v>
      </c>
      <c r="I463" s="50">
        <f t="shared" si="21"/>
        <v>0</v>
      </c>
      <c r="J463" s="50">
        <f t="shared" si="22"/>
        <v>0</v>
      </c>
      <c r="K463" s="50">
        <f t="shared" si="23"/>
        <v>0</v>
      </c>
      <c r="L463" s="15"/>
      <c r="M463" s="15"/>
      <c r="N463" s="15"/>
      <c r="O463" s="15"/>
      <c r="P463" s="15"/>
      <c r="Q463" s="15"/>
      <c r="R463" s="15"/>
      <c r="S463" s="15"/>
    </row>
    <row r="464" spans="2:19" x14ac:dyDescent="0.3">
      <c r="B464" s="53">
        <v>2020</v>
      </c>
      <c r="C464" s="15" t="s">
        <v>262</v>
      </c>
      <c r="D464" s="15" t="s">
        <v>261</v>
      </c>
      <c r="E464" s="15">
        <v>2019</v>
      </c>
      <c r="F464" s="15" t="s">
        <v>82</v>
      </c>
      <c r="G464" s="15">
        <v>5</v>
      </c>
      <c r="H464" s="51">
        <v>1542</v>
      </c>
      <c r="I464" s="50">
        <f t="shared" si="21"/>
        <v>0</v>
      </c>
      <c r="J464" s="50">
        <f t="shared" si="22"/>
        <v>0</v>
      </c>
      <c r="K464" s="50">
        <f t="shared" si="23"/>
        <v>1542</v>
      </c>
      <c r="L464" s="15"/>
      <c r="M464" s="15"/>
      <c r="N464" s="15"/>
      <c r="O464" s="15"/>
      <c r="P464" s="15"/>
      <c r="Q464" s="15"/>
      <c r="R464" s="15"/>
      <c r="S464" s="15"/>
    </row>
    <row r="465" spans="2:19" x14ac:dyDescent="0.3">
      <c r="B465" s="53">
        <v>2020</v>
      </c>
      <c r="C465" s="15" t="s">
        <v>260</v>
      </c>
      <c r="D465" s="15" t="s">
        <v>259</v>
      </c>
      <c r="E465" s="15">
        <v>2018</v>
      </c>
      <c r="F465" s="15" t="s">
        <v>117</v>
      </c>
      <c r="G465" s="15">
        <v>5</v>
      </c>
      <c r="H465" s="51">
        <v>580</v>
      </c>
      <c r="I465" s="50">
        <f t="shared" si="21"/>
        <v>0</v>
      </c>
      <c r="J465" s="50">
        <f t="shared" si="22"/>
        <v>0</v>
      </c>
      <c r="K465" s="50">
        <f t="shared" si="23"/>
        <v>580</v>
      </c>
      <c r="L465" s="15"/>
      <c r="M465" s="15"/>
      <c r="N465" s="15"/>
      <c r="O465" s="15"/>
      <c r="P465" s="15"/>
      <c r="Q465" s="15"/>
      <c r="R465" s="15"/>
      <c r="S465" s="15"/>
    </row>
    <row r="466" spans="2:19" x14ac:dyDescent="0.3">
      <c r="B466" s="53">
        <v>2020</v>
      </c>
      <c r="C466" s="15" t="s">
        <v>258</v>
      </c>
      <c r="D466" s="15" t="s">
        <v>88</v>
      </c>
      <c r="E466" s="15">
        <v>2017</v>
      </c>
      <c r="F466" s="15" t="s">
        <v>94</v>
      </c>
      <c r="G466" s="15">
        <v>5</v>
      </c>
      <c r="H466" s="51">
        <v>1827</v>
      </c>
      <c r="I466" s="50">
        <f t="shared" si="21"/>
        <v>0</v>
      </c>
      <c r="J466" s="50">
        <f t="shared" si="22"/>
        <v>0</v>
      </c>
      <c r="K466" s="50">
        <f t="shared" si="23"/>
        <v>1827</v>
      </c>
      <c r="L466" s="15"/>
      <c r="M466" s="15"/>
      <c r="N466" s="15"/>
      <c r="O466" s="15"/>
      <c r="P466" s="15"/>
      <c r="Q466" s="15"/>
      <c r="R466" s="15"/>
      <c r="S466" s="15"/>
    </row>
    <row r="467" spans="2:19" x14ac:dyDescent="0.3">
      <c r="B467" s="53">
        <v>2020</v>
      </c>
      <c r="C467" s="15" t="s">
        <v>257</v>
      </c>
      <c r="D467" s="15" t="s">
        <v>88</v>
      </c>
      <c r="E467" s="15">
        <v>2013</v>
      </c>
      <c r="F467" s="15" t="s">
        <v>94</v>
      </c>
      <c r="G467" s="15">
        <v>4</v>
      </c>
      <c r="H467" s="51">
        <v>0</v>
      </c>
      <c r="I467" s="50">
        <f t="shared" si="21"/>
        <v>0</v>
      </c>
      <c r="J467" s="50">
        <f t="shared" si="22"/>
        <v>0</v>
      </c>
      <c r="K467" s="50">
        <f t="shared" si="23"/>
        <v>0</v>
      </c>
      <c r="L467" s="15"/>
      <c r="M467" s="15"/>
      <c r="N467" s="15"/>
      <c r="O467" s="15"/>
      <c r="P467" s="15"/>
      <c r="Q467" s="15"/>
      <c r="R467" s="15"/>
      <c r="S467" s="15"/>
    </row>
    <row r="468" spans="2:19" x14ac:dyDescent="0.3">
      <c r="B468" s="53">
        <v>2020</v>
      </c>
      <c r="C468" s="15" t="s">
        <v>256</v>
      </c>
      <c r="D468" s="15" t="s">
        <v>88</v>
      </c>
      <c r="E468" s="15">
        <v>2015</v>
      </c>
      <c r="F468" s="15" t="s">
        <v>137</v>
      </c>
      <c r="G468" s="15">
        <v>4</v>
      </c>
      <c r="H468" s="51">
        <v>0</v>
      </c>
      <c r="I468" s="50">
        <f t="shared" si="21"/>
        <v>0</v>
      </c>
      <c r="J468" s="50">
        <f t="shared" si="22"/>
        <v>0</v>
      </c>
      <c r="K468" s="50">
        <f t="shared" si="23"/>
        <v>0</v>
      </c>
      <c r="L468" s="15"/>
      <c r="M468" s="15"/>
      <c r="N468" s="15"/>
      <c r="O468" s="15"/>
      <c r="P468" s="15"/>
      <c r="Q468" s="15"/>
      <c r="R468" s="15"/>
      <c r="S468" s="15"/>
    </row>
    <row r="469" spans="2:19" x14ac:dyDescent="0.3">
      <c r="B469" s="53">
        <v>2020</v>
      </c>
      <c r="C469" s="15" t="s">
        <v>255</v>
      </c>
      <c r="D469" s="15" t="s">
        <v>254</v>
      </c>
      <c r="E469" s="15">
        <v>2014</v>
      </c>
      <c r="F469" s="15" t="s">
        <v>117</v>
      </c>
      <c r="G469" s="15">
        <v>5</v>
      </c>
      <c r="H469" s="51">
        <v>0</v>
      </c>
      <c r="I469" s="50">
        <f t="shared" si="21"/>
        <v>0</v>
      </c>
      <c r="J469" s="50">
        <f t="shared" si="22"/>
        <v>0</v>
      </c>
      <c r="K469" s="50">
        <f t="shared" si="23"/>
        <v>0</v>
      </c>
      <c r="L469" s="15"/>
      <c r="M469" s="15"/>
      <c r="N469" s="15"/>
      <c r="O469" s="15"/>
      <c r="P469" s="15"/>
      <c r="Q469" s="15"/>
      <c r="R469" s="15"/>
      <c r="S469" s="15"/>
    </row>
    <row r="470" spans="2:19" x14ac:dyDescent="0.3">
      <c r="B470" s="53">
        <v>2020</v>
      </c>
      <c r="C470" s="15" t="s">
        <v>253</v>
      </c>
      <c r="D470" s="15" t="s">
        <v>88</v>
      </c>
      <c r="E470" s="15">
        <v>2014</v>
      </c>
      <c r="F470" s="15" t="s">
        <v>117</v>
      </c>
      <c r="G470" s="15">
        <v>5</v>
      </c>
      <c r="H470" s="51">
        <v>4351</v>
      </c>
      <c r="I470" s="50">
        <f t="shared" si="21"/>
        <v>0</v>
      </c>
      <c r="J470" s="50">
        <f t="shared" si="22"/>
        <v>0</v>
      </c>
      <c r="K470" s="50">
        <f t="shared" si="23"/>
        <v>4351</v>
      </c>
      <c r="L470" s="15"/>
      <c r="M470" s="15"/>
      <c r="N470" s="15"/>
      <c r="O470" s="15"/>
      <c r="P470" s="15"/>
      <c r="Q470" s="15"/>
      <c r="R470" s="15"/>
      <c r="S470" s="15"/>
    </row>
    <row r="471" spans="2:19" x14ac:dyDescent="0.3">
      <c r="B471" s="53">
        <v>2020</v>
      </c>
      <c r="C471" s="15" t="s">
        <v>252</v>
      </c>
      <c r="D471" s="15" t="s">
        <v>251</v>
      </c>
      <c r="E471" s="15">
        <v>2014</v>
      </c>
      <c r="F471" s="15" t="s">
        <v>82</v>
      </c>
      <c r="G471" s="15">
        <v>5</v>
      </c>
      <c r="H471" s="51">
        <v>1308</v>
      </c>
      <c r="I471" s="50">
        <f t="shared" si="21"/>
        <v>0</v>
      </c>
      <c r="J471" s="50">
        <f t="shared" si="22"/>
        <v>0</v>
      </c>
      <c r="K471" s="50">
        <f t="shared" si="23"/>
        <v>1308</v>
      </c>
      <c r="L471" s="15"/>
      <c r="M471" s="15"/>
      <c r="N471" s="15"/>
      <c r="O471" s="15"/>
      <c r="P471" s="15"/>
      <c r="Q471" s="15"/>
      <c r="R471" s="15"/>
      <c r="S471" s="15"/>
    </row>
    <row r="472" spans="2:19" x14ac:dyDescent="0.3">
      <c r="B472" s="53">
        <v>2020</v>
      </c>
      <c r="C472" s="15" t="s">
        <v>250</v>
      </c>
      <c r="D472" s="15" t="s">
        <v>88</v>
      </c>
      <c r="E472" s="15">
        <v>2013</v>
      </c>
      <c r="F472" s="15" t="s">
        <v>94</v>
      </c>
      <c r="G472" s="15">
        <v>4</v>
      </c>
      <c r="H472" s="51">
        <v>0</v>
      </c>
      <c r="I472" s="50">
        <f t="shared" si="21"/>
        <v>0</v>
      </c>
      <c r="J472" s="50">
        <f t="shared" si="22"/>
        <v>0</v>
      </c>
      <c r="K472" s="50">
        <f t="shared" si="23"/>
        <v>0</v>
      </c>
      <c r="L472" s="15"/>
      <c r="M472" s="15"/>
      <c r="N472" s="15"/>
      <c r="O472" s="15"/>
      <c r="P472" s="15"/>
      <c r="Q472" s="15"/>
      <c r="R472" s="15"/>
      <c r="S472" s="15"/>
    </row>
    <row r="473" spans="2:19" x14ac:dyDescent="0.3">
      <c r="B473" s="53">
        <v>2020</v>
      </c>
      <c r="C473" s="15" t="s">
        <v>249</v>
      </c>
      <c r="D473" s="15" t="s">
        <v>88</v>
      </c>
      <c r="E473" s="15">
        <v>2017</v>
      </c>
      <c r="F473" s="15" t="s">
        <v>117</v>
      </c>
      <c r="G473" s="15">
        <v>4</v>
      </c>
      <c r="H473" s="51">
        <v>32</v>
      </c>
      <c r="I473" s="50">
        <f t="shared" si="21"/>
        <v>0</v>
      </c>
      <c r="J473" s="50">
        <f t="shared" si="22"/>
        <v>32</v>
      </c>
      <c r="K473" s="50">
        <f t="shared" si="23"/>
        <v>0</v>
      </c>
      <c r="L473" s="15"/>
      <c r="M473" s="15"/>
      <c r="N473" s="15"/>
      <c r="O473" s="15"/>
      <c r="P473" s="15"/>
      <c r="Q473" s="15"/>
      <c r="R473" s="15"/>
      <c r="S473" s="15"/>
    </row>
    <row r="474" spans="2:19" x14ac:dyDescent="0.3">
      <c r="B474" s="53">
        <v>2020</v>
      </c>
      <c r="C474" s="15" t="s">
        <v>248</v>
      </c>
      <c r="D474" s="15" t="s">
        <v>88</v>
      </c>
      <c r="E474" s="15">
        <v>2015</v>
      </c>
      <c r="F474" s="15" t="s">
        <v>117</v>
      </c>
      <c r="G474" s="15">
        <v>5</v>
      </c>
      <c r="H474" s="51">
        <v>3580</v>
      </c>
      <c r="I474" s="50">
        <f t="shared" si="21"/>
        <v>0</v>
      </c>
      <c r="J474" s="50">
        <f t="shared" si="22"/>
        <v>0</v>
      </c>
      <c r="K474" s="50">
        <f t="shared" si="23"/>
        <v>3580</v>
      </c>
      <c r="L474" s="15"/>
      <c r="M474" s="15"/>
      <c r="N474" s="15"/>
      <c r="O474" s="15"/>
      <c r="P474" s="15"/>
      <c r="Q474" s="15"/>
      <c r="R474" s="15"/>
      <c r="S474" s="15"/>
    </row>
    <row r="475" spans="2:19" x14ac:dyDescent="0.3">
      <c r="B475" s="53">
        <v>2020</v>
      </c>
      <c r="C475" s="15" t="s">
        <v>247</v>
      </c>
      <c r="D475" s="15" t="s">
        <v>88</v>
      </c>
      <c r="E475" s="15">
        <v>2018</v>
      </c>
      <c r="F475" s="15" t="s">
        <v>101</v>
      </c>
      <c r="G475" s="15">
        <v>4</v>
      </c>
      <c r="H475" s="51">
        <v>1486</v>
      </c>
      <c r="I475" s="50">
        <f t="shared" si="21"/>
        <v>0</v>
      </c>
      <c r="J475" s="50">
        <f t="shared" si="22"/>
        <v>1486</v>
      </c>
      <c r="K475" s="50">
        <f t="shared" si="23"/>
        <v>0</v>
      </c>
      <c r="L475" s="15"/>
      <c r="M475" s="15"/>
      <c r="N475" s="15"/>
      <c r="O475" s="15"/>
      <c r="P475" s="15"/>
      <c r="Q475" s="15"/>
      <c r="R475" s="15"/>
      <c r="S475" s="15"/>
    </row>
    <row r="476" spans="2:19" x14ac:dyDescent="0.3">
      <c r="B476" s="53">
        <v>2020</v>
      </c>
      <c r="C476" s="15" t="s">
        <v>246</v>
      </c>
      <c r="D476" s="15" t="s">
        <v>88</v>
      </c>
      <c r="E476" s="15">
        <v>2019</v>
      </c>
      <c r="F476" s="15" t="s">
        <v>94</v>
      </c>
      <c r="G476" s="15">
        <v>4</v>
      </c>
      <c r="H476" s="51">
        <v>6198</v>
      </c>
      <c r="I476" s="50">
        <f t="shared" si="21"/>
        <v>0</v>
      </c>
      <c r="J476" s="50">
        <f t="shared" si="22"/>
        <v>6198</v>
      </c>
      <c r="K476" s="50">
        <f t="shared" si="23"/>
        <v>0</v>
      </c>
      <c r="L476" s="15"/>
      <c r="M476" s="15"/>
      <c r="N476" s="15"/>
      <c r="O476" s="15"/>
      <c r="P476" s="15"/>
      <c r="Q476" s="15"/>
      <c r="R476" s="15"/>
      <c r="S476" s="15"/>
    </row>
    <row r="477" spans="2:19" x14ac:dyDescent="0.3">
      <c r="B477" s="53">
        <v>2020</v>
      </c>
      <c r="C477" s="15" t="s">
        <v>245</v>
      </c>
      <c r="D477" s="15" t="s">
        <v>88</v>
      </c>
      <c r="E477" s="15">
        <v>2017</v>
      </c>
      <c r="F477" s="15" t="s">
        <v>101</v>
      </c>
      <c r="G477" s="15">
        <v>5</v>
      </c>
      <c r="H477" s="51">
        <v>3810</v>
      </c>
      <c r="I477" s="50">
        <f t="shared" si="21"/>
        <v>0</v>
      </c>
      <c r="J477" s="50">
        <f t="shared" si="22"/>
        <v>0</v>
      </c>
      <c r="K477" s="50">
        <f t="shared" si="23"/>
        <v>3810</v>
      </c>
      <c r="L477" s="15"/>
      <c r="M477" s="15"/>
      <c r="N477" s="15"/>
      <c r="O477" s="15"/>
      <c r="P477" s="15"/>
      <c r="Q477" s="15"/>
      <c r="R477" s="15"/>
      <c r="S477" s="15"/>
    </row>
    <row r="478" spans="2:19" x14ac:dyDescent="0.3">
      <c r="B478" s="53">
        <v>2020</v>
      </c>
      <c r="C478" s="15" t="s">
        <v>244</v>
      </c>
      <c r="D478" s="15" t="s">
        <v>88</v>
      </c>
      <c r="E478" s="15">
        <v>2017</v>
      </c>
      <c r="F478" s="15" t="s">
        <v>82</v>
      </c>
      <c r="G478" s="15">
        <v>5</v>
      </c>
      <c r="H478" s="51">
        <v>3141</v>
      </c>
      <c r="I478" s="50">
        <f t="shared" si="21"/>
        <v>0</v>
      </c>
      <c r="J478" s="50">
        <f t="shared" si="22"/>
        <v>0</v>
      </c>
      <c r="K478" s="50">
        <f t="shared" si="23"/>
        <v>3141</v>
      </c>
      <c r="L478" s="15"/>
      <c r="M478" s="15"/>
      <c r="N478" s="15"/>
      <c r="O478" s="15"/>
      <c r="P478" s="15"/>
      <c r="Q478" s="15"/>
      <c r="R478" s="15"/>
      <c r="S478" s="15"/>
    </row>
    <row r="479" spans="2:19" x14ac:dyDescent="0.3">
      <c r="B479" s="53">
        <v>2020</v>
      </c>
      <c r="C479" s="15" t="s">
        <v>243</v>
      </c>
      <c r="D479" s="15" t="s">
        <v>88</v>
      </c>
      <c r="E479" s="15">
        <v>2017</v>
      </c>
      <c r="F479" s="15" t="s">
        <v>90</v>
      </c>
      <c r="G479" s="15">
        <v>5</v>
      </c>
      <c r="H479" s="51">
        <v>692</v>
      </c>
      <c r="I479" s="50">
        <f t="shared" si="21"/>
        <v>0</v>
      </c>
      <c r="J479" s="50">
        <f t="shared" si="22"/>
        <v>0</v>
      </c>
      <c r="K479" s="50">
        <f t="shared" si="23"/>
        <v>692</v>
      </c>
      <c r="L479" s="15"/>
      <c r="M479" s="15"/>
      <c r="N479" s="15"/>
      <c r="O479" s="15"/>
      <c r="P479" s="15"/>
      <c r="Q479" s="15"/>
      <c r="R479" s="15"/>
      <c r="S479" s="15"/>
    </row>
    <row r="480" spans="2:19" x14ac:dyDescent="0.3">
      <c r="B480" s="53">
        <v>2020</v>
      </c>
      <c r="C480" s="15" t="s">
        <v>242</v>
      </c>
      <c r="D480" s="15" t="s">
        <v>88</v>
      </c>
      <c r="E480" s="15">
        <v>2017</v>
      </c>
      <c r="F480" s="15" t="s">
        <v>94</v>
      </c>
      <c r="G480" s="15">
        <v>3</v>
      </c>
      <c r="H480" s="51">
        <v>0</v>
      </c>
      <c r="I480" s="50">
        <f t="shared" si="21"/>
        <v>0</v>
      </c>
      <c r="J480" s="50">
        <f t="shared" si="22"/>
        <v>0</v>
      </c>
      <c r="K480" s="50">
        <f t="shared" si="23"/>
        <v>0</v>
      </c>
      <c r="L480" s="15"/>
      <c r="M480" s="15"/>
      <c r="N480" s="15"/>
      <c r="O480" s="15"/>
      <c r="P480" s="15"/>
      <c r="Q480" s="15"/>
      <c r="R480" s="15"/>
      <c r="S480" s="15"/>
    </row>
    <row r="481" spans="2:19" x14ac:dyDescent="0.3">
      <c r="B481" s="53">
        <v>2020</v>
      </c>
      <c r="C481" s="15" t="s">
        <v>241</v>
      </c>
      <c r="D481" s="15" t="s">
        <v>88</v>
      </c>
      <c r="E481" s="15">
        <v>2014</v>
      </c>
      <c r="F481" s="15" t="s">
        <v>94</v>
      </c>
      <c r="G481" s="15">
        <v>4</v>
      </c>
      <c r="H481" s="51">
        <v>1162</v>
      </c>
      <c r="I481" s="50">
        <f t="shared" si="21"/>
        <v>0</v>
      </c>
      <c r="J481" s="50">
        <f t="shared" si="22"/>
        <v>1162</v>
      </c>
      <c r="K481" s="50">
        <f t="shared" si="23"/>
        <v>0</v>
      </c>
      <c r="L481" s="15"/>
      <c r="M481" s="15"/>
      <c r="N481" s="15"/>
      <c r="O481" s="15"/>
      <c r="P481" s="15"/>
      <c r="Q481" s="15"/>
      <c r="R481" s="15"/>
      <c r="S481" s="15"/>
    </row>
    <row r="482" spans="2:19" x14ac:dyDescent="0.3">
      <c r="B482" s="53">
        <v>2020</v>
      </c>
      <c r="C482" s="15" t="s">
        <v>240</v>
      </c>
      <c r="D482" s="15" t="s">
        <v>88</v>
      </c>
      <c r="E482" s="15">
        <v>2013</v>
      </c>
      <c r="F482" s="15" t="s">
        <v>94</v>
      </c>
      <c r="G482" s="15">
        <v>5</v>
      </c>
      <c r="H482" s="51">
        <v>52</v>
      </c>
      <c r="I482" s="50">
        <f t="shared" si="21"/>
        <v>0</v>
      </c>
      <c r="J482" s="50">
        <f t="shared" si="22"/>
        <v>0</v>
      </c>
      <c r="K482" s="50">
        <f t="shared" si="23"/>
        <v>52</v>
      </c>
      <c r="L482" s="15"/>
      <c r="M482" s="15"/>
      <c r="N482" s="15"/>
      <c r="O482" s="15"/>
      <c r="P482" s="15"/>
      <c r="Q482" s="15"/>
      <c r="R482" s="15"/>
      <c r="S482" s="15"/>
    </row>
    <row r="483" spans="2:19" x14ac:dyDescent="0.3">
      <c r="B483" s="53">
        <v>2020</v>
      </c>
      <c r="C483" s="15" t="s">
        <v>240</v>
      </c>
      <c r="D483" s="15" t="s">
        <v>239</v>
      </c>
      <c r="E483" s="15">
        <v>2019</v>
      </c>
      <c r="F483" s="15" t="s">
        <v>82</v>
      </c>
      <c r="G483" s="15">
        <v>5</v>
      </c>
      <c r="H483" s="51">
        <v>5823</v>
      </c>
      <c r="I483" s="50">
        <f t="shared" si="21"/>
        <v>0</v>
      </c>
      <c r="J483" s="50">
        <f t="shared" si="22"/>
        <v>0</v>
      </c>
      <c r="K483" s="50">
        <f t="shared" si="23"/>
        <v>5823</v>
      </c>
      <c r="L483" s="15"/>
      <c r="M483" s="15"/>
      <c r="N483" s="15"/>
      <c r="O483" s="15"/>
      <c r="P483" s="15"/>
      <c r="Q483" s="15"/>
      <c r="R483" s="15"/>
      <c r="S483" s="15"/>
    </row>
    <row r="484" spans="2:19" x14ac:dyDescent="0.3">
      <c r="B484" s="53">
        <v>2020</v>
      </c>
      <c r="C484" s="15" t="s">
        <v>238</v>
      </c>
      <c r="D484" s="15" t="s">
        <v>237</v>
      </c>
      <c r="E484" s="15">
        <v>2019</v>
      </c>
      <c r="F484" s="15" t="s">
        <v>94</v>
      </c>
      <c r="G484" s="15">
        <v>4</v>
      </c>
      <c r="H484" s="51">
        <v>6928</v>
      </c>
      <c r="I484" s="50">
        <f t="shared" si="21"/>
        <v>0</v>
      </c>
      <c r="J484" s="50">
        <f t="shared" si="22"/>
        <v>6928</v>
      </c>
      <c r="K484" s="50">
        <f t="shared" si="23"/>
        <v>0</v>
      </c>
      <c r="L484" s="15"/>
      <c r="M484" s="15"/>
      <c r="N484" s="15"/>
      <c r="O484" s="15"/>
      <c r="P484" s="15"/>
      <c r="Q484" s="15"/>
      <c r="R484" s="15"/>
      <c r="S484" s="15"/>
    </row>
    <row r="485" spans="2:19" x14ac:dyDescent="0.3">
      <c r="B485" s="53">
        <v>2020</v>
      </c>
      <c r="C485" s="15" t="s">
        <v>236</v>
      </c>
      <c r="D485" s="15" t="s">
        <v>88</v>
      </c>
      <c r="E485" s="15">
        <v>2016</v>
      </c>
      <c r="F485" s="15" t="s">
        <v>82</v>
      </c>
      <c r="G485" s="15">
        <v>5</v>
      </c>
      <c r="H485" s="51">
        <v>4641</v>
      </c>
      <c r="I485" s="50">
        <f t="shared" si="21"/>
        <v>0</v>
      </c>
      <c r="J485" s="50">
        <f t="shared" si="22"/>
        <v>0</v>
      </c>
      <c r="K485" s="50">
        <f t="shared" si="23"/>
        <v>4641</v>
      </c>
      <c r="L485" s="15"/>
      <c r="M485" s="15"/>
      <c r="N485" s="15"/>
      <c r="O485" s="15"/>
      <c r="P485" s="15"/>
      <c r="Q485" s="15"/>
      <c r="R485" s="15"/>
      <c r="S485" s="15"/>
    </row>
    <row r="486" spans="2:19" x14ac:dyDescent="0.3">
      <c r="B486" s="53">
        <v>2020</v>
      </c>
      <c r="C486" s="15" t="s">
        <v>235</v>
      </c>
      <c r="D486" s="15" t="s">
        <v>88</v>
      </c>
      <c r="E486" s="15">
        <v>2014</v>
      </c>
      <c r="F486" s="15" t="s">
        <v>117</v>
      </c>
      <c r="G486" s="15">
        <v>3</v>
      </c>
      <c r="H486" s="51">
        <v>0</v>
      </c>
      <c r="I486" s="50">
        <f t="shared" ref="I486:I549" si="24">IF(G486&lt;4,H486,0)</f>
        <v>0</v>
      </c>
      <c r="J486" s="50">
        <f t="shared" ref="J486:J549" si="25">IF(G486=4,H486,0)</f>
        <v>0</v>
      </c>
      <c r="K486" s="50">
        <f t="shared" ref="K486:K549" si="26">IF(G486=5,H486,0)</f>
        <v>0</v>
      </c>
      <c r="L486" s="15"/>
      <c r="M486" s="15"/>
      <c r="N486" s="15"/>
      <c r="O486" s="15"/>
      <c r="P486" s="15"/>
      <c r="Q486" s="15"/>
      <c r="R486" s="15"/>
      <c r="S486" s="15"/>
    </row>
    <row r="487" spans="2:19" x14ac:dyDescent="0.3">
      <c r="B487" s="53">
        <v>2020</v>
      </c>
      <c r="C487" s="15" t="s">
        <v>234</v>
      </c>
      <c r="D487" s="15" t="s">
        <v>88</v>
      </c>
      <c r="E487" s="15">
        <v>2013</v>
      </c>
      <c r="F487" s="15" t="s">
        <v>117</v>
      </c>
      <c r="G487" s="15">
        <v>5</v>
      </c>
      <c r="H487" s="51">
        <v>5070</v>
      </c>
      <c r="I487" s="50">
        <f t="shared" si="24"/>
        <v>0</v>
      </c>
      <c r="J487" s="50">
        <f t="shared" si="25"/>
        <v>0</v>
      </c>
      <c r="K487" s="50">
        <f t="shared" si="26"/>
        <v>5070</v>
      </c>
      <c r="L487" s="15"/>
      <c r="M487" s="15"/>
      <c r="N487" s="15"/>
      <c r="O487" s="15"/>
      <c r="P487" s="15"/>
      <c r="Q487" s="15"/>
      <c r="R487" s="15"/>
      <c r="S487" s="15"/>
    </row>
    <row r="488" spans="2:19" x14ac:dyDescent="0.3">
      <c r="B488" s="53">
        <v>2020</v>
      </c>
      <c r="C488" s="15" t="s">
        <v>233</v>
      </c>
      <c r="D488" s="15" t="s">
        <v>88</v>
      </c>
      <c r="E488" s="15">
        <v>2016</v>
      </c>
      <c r="F488" s="15" t="s">
        <v>82</v>
      </c>
      <c r="G488" s="15">
        <v>5</v>
      </c>
      <c r="H488" s="51">
        <v>4324</v>
      </c>
      <c r="I488" s="50">
        <f t="shared" si="24"/>
        <v>0</v>
      </c>
      <c r="J488" s="50">
        <f t="shared" si="25"/>
        <v>0</v>
      </c>
      <c r="K488" s="50">
        <f t="shared" si="26"/>
        <v>4324</v>
      </c>
      <c r="L488" s="15"/>
      <c r="M488" s="15"/>
      <c r="N488" s="15"/>
      <c r="O488" s="15"/>
      <c r="P488" s="15"/>
      <c r="Q488" s="15"/>
      <c r="R488" s="15"/>
      <c r="S488" s="15"/>
    </row>
    <row r="489" spans="2:19" x14ac:dyDescent="0.3">
      <c r="B489" s="53">
        <v>2020</v>
      </c>
      <c r="C489" s="15" t="s">
        <v>232</v>
      </c>
      <c r="D489" s="15" t="s">
        <v>88</v>
      </c>
      <c r="E489" s="15">
        <v>2018</v>
      </c>
      <c r="F489" s="15" t="s">
        <v>90</v>
      </c>
      <c r="G489" s="15">
        <v>5</v>
      </c>
      <c r="H489" s="51">
        <v>2304</v>
      </c>
      <c r="I489" s="50">
        <f t="shared" si="24"/>
        <v>0</v>
      </c>
      <c r="J489" s="50">
        <f t="shared" si="25"/>
        <v>0</v>
      </c>
      <c r="K489" s="50">
        <f t="shared" si="26"/>
        <v>2304</v>
      </c>
      <c r="L489" s="15"/>
      <c r="M489" s="15"/>
      <c r="N489" s="15"/>
      <c r="O489" s="15"/>
      <c r="P489" s="15"/>
      <c r="Q489" s="15"/>
      <c r="R489" s="15"/>
      <c r="S489" s="15"/>
    </row>
    <row r="490" spans="2:19" x14ac:dyDescent="0.3">
      <c r="B490" s="53">
        <v>2020</v>
      </c>
      <c r="C490" s="15" t="s">
        <v>231</v>
      </c>
      <c r="D490" s="15" t="s">
        <v>88</v>
      </c>
      <c r="E490" s="15">
        <v>2014</v>
      </c>
      <c r="F490" s="15" t="s">
        <v>101</v>
      </c>
      <c r="G490" s="15">
        <v>3</v>
      </c>
      <c r="H490" s="51">
        <v>11</v>
      </c>
      <c r="I490" s="50">
        <f t="shared" si="24"/>
        <v>11</v>
      </c>
      <c r="J490" s="50">
        <f t="shared" si="25"/>
        <v>0</v>
      </c>
      <c r="K490" s="50">
        <f t="shared" si="26"/>
        <v>0</v>
      </c>
      <c r="L490" s="15"/>
      <c r="M490" s="15"/>
      <c r="N490" s="15"/>
      <c r="O490" s="15"/>
      <c r="P490" s="15"/>
      <c r="Q490" s="15"/>
      <c r="R490" s="15"/>
      <c r="S490" s="15"/>
    </row>
    <row r="491" spans="2:19" x14ac:dyDescent="0.3">
      <c r="B491" s="53">
        <v>2020</v>
      </c>
      <c r="C491" s="15" t="s">
        <v>230</v>
      </c>
      <c r="D491" s="15" t="s">
        <v>229</v>
      </c>
      <c r="E491" s="15">
        <v>2018</v>
      </c>
      <c r="F491" s="15" t="s">
        <v>101</v>
      </c>
      <c r="G491" s="15">
        <v>4</v>
      </c>
      <c r="H491" s="51">
        <v>2845</v>
      </c>
      <c r="I491" s="50">
        <f t="shared" si="24"/>
        <v>0</v>
      </c>
      <c r="J491" s="50">
        <f t="shared" si="25"/>
        <v>2845</v>
      </c>
      <c r="K491" s="50">
        <f t="shared" si="26"/>
        <v>0</v>
      </c>
      <c r="L491" s="15"/>
      <c r="M491" s="15"/>
      <c r="N491" s="15"/>
      <c r="O491" s="15"/>
      <c r="P491" s="15"/>
      <c r="Q491" s="15"/>
      <c r="R491" s="15"/>
      <c r="S491" s="15"/>
    </row>
    <row r="492" spans="2:19" x14ac:dyDescent="0.3">
      <c r="B492" s="53">
        <v>2020</v>
      </c>
      <c r="C492" s="15" t="s">
        <v>228</v>
      </c>
      <c r="D492" s="15" t="s">
        <v>88</v>
      </c>
      <c r="E492" s="15">
        <v>2015</v>
      </c>
      <c r="F492" s="15" t="s">
        <v>133</v>
      </c>
      <c r="G492" s="15">
        <v>5</v>
      </c>
      <c r="H492" s="51">
        <v>253</v>
      </c>
      <c r="I492" s="50">
        <f t="shared" si="24"/>
        <v>0</v>
      </c>
      <c r="J492" s="50">
        <f t="shared" si="25"/>
        <v>0</v>
      </c>
      <c r="K492" s="50">
        <f t="shared" si="26"/>
        <v>253</v>
      </c>
      <c r="L492" s="15"/>
      <c r="M492" s="15"/>
      <c r="N492" s="15"/>
      <c r="O492" s="15"/>
      <c r="P492" s="15"/>
      <c r="Q492" s="15"/>
      <c r="R492" s="15"/>
      <c r="S492" s="15"/>
    </row>
    <row r="493" spans="2:19" x14ac:dyDescent="0.3">
      <c r="B493" s="53">
        <v>2020</v>
      </c>
      <c r="C493" s="15" t="s">
        <v>227</v>
      </c>
      <c r="D493" s="15" t="s">
        <v>226</v>
      </c>
      <c r="E493" s="15">
        <v>2021</v>
      </c>
      <c r="F493" s="15" t="s">
        <v>85</v>
      </c>
      <c r="G493" s="15">
        <v>5</v>
      </c>
      <c r="H493" s="51">
        <v>447</v>
      </c>
      <c r="I493" s="50">
        <f t="shared" si="24"/>
        <v>0</v>
      </c>
      <c r="J493" s="50">
        <f t="shared" si="25"/>
        <v>0</v>
      </c>
      <c r="K493" s="50">
        <f t="shared" si="26"/>
        <v>447</v>
      </c>
      <c r="L493" s="15"/>
      <c r="M493" s="15"/>
      <c r="N493" s="15"/>
      <c r="O493" s="15"/>
      <c r="P493" s="15"/>
      <c r="Q493" s="15"/>
      <c r="R493" s="15"/>
      <c r="S493" s="15"/>
    </row>
    <row r="494" spans="2:19" x14ac:dyDescent="0.3">
      <c r="B494" s="53">
        <v>2020</v>
      </c>
      <c r="C494" s="15" t="s">
        <v>225</v>
      </c>
      <c r="D494" s="15" t="s">
        <v>224</v>
      </c>
      <c r="E494" s="15">
        <v>2017</v>
      </c>
      <c r="F494" s="15" t="s">
        <v>77</v>
      </c>
      <c r="G494" s="15">
        <v>5</v>
      </c>
      <c r="H494" s="51">
        <v>433</v>
      </c>
      <c r="I494" s="50">
        <f t="shared" si="24"/>
        <v>0</v>
      </c>
      <c r="J494" s="50">
        <f t="shared" si="25"/>
        <v>0</v>
      </c>
      <c r="K494" s="50">
        <f t="shared" si="26"/>
        <v>433</v>
      </c>
      <c r="L494" s="15"/>
      <c r="M494" s="15"/>
      <c r="N494" s="15"/>
      <c r="O494" s="15"/>
      <c r="P494" s="15"/>
      <c r="Q494" s="15"/>
      <c r="R494" s="15"/>
      <c r="S494" s="15"/>
    </row>
    <row r="495" spans="2:19" x14ac:dyDescent="0.3">
      <c r="B495" s="53">
        <v>2020</v>
      </c>
      <c r="C495" s="15" t="s">
        <v>223</v>
      </c>
      <c r="D495" s="15" t="s">
        <v>88</v>
      </c>
      <c r="E495" s="15">
        <v>2014</v>
      </c>
      <c r="F495" s="15" t="s">
        <v>82</v>
      </c>
      <c r="G495" s="15">
        <v>5</v>
      </c>
      <c r="H495" s="51">
        <v>591</v>
      </c>
      <c r="I495" s="50">
        <f t="shared" si="24"/>
        <v>0</v>
      </c>
      <c r="J495" s="50">
        <f t="shared" si="25"/>
        <v>0</v>
      </c>
      <c r="K495" s="50">
        <f t="shared" si="26"/>
        <v>591</v>
      </c>
      <c r="L495" s="15"/>
      <c r="M495" s="15"/>
      <c r="N495" s="15"/>
      <c r="O495" s="15"/>
      <c r="P495" s="15"/>
      <c r="Q495" s="15"/>
      <c r="R495" s="15"/>
      <c r="S495" s="15"/>
    </row>
    <row r="496" spans="2:19" x14ac:dyDescent="0.3">
      <c r="B496" s="53">
        <v>2020</v>
      </c>
      <c r="C496" s="15" t="s">
        <v>222</v>
      </c>
      <c r="D496" s="15" t="s">
        <v>88</v>
      </c>
      <c r="E496" s="15">
        <v>2019</v>
      </c>
      <c r="F496" s="15" t="s">
        <v>85</v>
      </c>
      <c r="G496" s="15">
        <v>5</v>
      </c>
      <c r="H496" s="51">
        <v>806</v>
      </c>
      <c r="I496" s="50">
        <f t="shared" si="24"/>
        <v>0</v>
      </c>
      <c r="J496" s="50">
        <f t="shared" si="25"/>
        <v>0</v>
      </c>
      <c r="K496" s="50">
        <f t="shared" si="26"/>
        <v>806</v>
      </c>
      <c r="L496" s="15"/>
      <c r="M496" s="15"/>
      <c r="N496" s="15"/>
      <c r="O496" s="15"/>
      <c r="P496" s="15"/>
      <c r="Q496" s="15"/>
      <c r="R496" s="15"/>
      <c r="S496" s="15"/>
    </row>
    <row r="497" spans="2:19" x14ac:dyDescent="0.3">
      <c r="B497" s="53">
        <v>2020</v>
      </c>
      <c r="C497" s="15" t="s">
        <v>221</v>
      </c>
      <c r="D497" s="15" t="s">
        <v>88</v>
      </c>
      <c r="E497" s="15">
        <v>2013</v>
      </c>
      <c r="F497" s="15" t="s">
        <v>117</v>
      </c>
      <c r="G497" s="15">
        <v>5</v>
      </c>
      <c r="H497" s="51">
        <v>0</v>
      </c>
      <c r="I497" s="50">
        <f t="shared" si="24"/>
        <v>0</v>
      </c>
      <c r="J497" s="50">
        <f t="shared" si="25"/>
        <v>0</v>
      </c>
      <c r="K497" s="50">
        <f t="shared" si="26"/>
        <v>0</v>
      </c>
      <c r="L497" s="15"/>
      <c r="M497" s="15"/>
      <c r="N497" s="15"/>
      <c r="O497" s="15"/>
      <c r="P497" s="15"/>
      <c r="Q497" s="15"/>
      <c r="R497" s="15"/>
      <c r="S497" s="15"/>
    </row>
    <row r="498" spans="2:19" x14ac:dyDescent="0.3">
      <c r="B498" s="53">
        <v>2020</v>
      </c>
      <c r="C498" s="15" t="s">
        <v>220</v>
      </c>
      <c r="D498" s="15" t="s">
        <v>88</v>
      </c>
      <c r="E498" s="15">
        <v>2019</v>
      </c>
      <c r="F498" s="15" t="s">
        <v>82</v>
      </c>
      <c r="G498" s="15">
        <v>5</v>
      </c>
      <c r="H498" s="51">
        <v>0</v>
      </c>
      <c r="I498" s="50">
        <f t="shared" si="24"/>
        <v>0</v>
      </c>
      <c r="J498" s="50">
        <f t="shared" si="25"/>
        <v>0</v>
      </c>
      <c r="K498" s="50">
        <f t="shared" si="26"/>
        <v>0</v>
      </c>
      <c r="L498" s="15"/>
      <c r="M498" s="15"/>
      <c r="N498" s="15"/>
      <c r="O498" s="15"/>
      <c r="P498" s="15"/>
      <c r="Q498" s="15"/>
      <c r="R498" s="15"/>
      <c r="S498" s="15"/>
    </row>
    <row r="499" spans="2:19" x14ac:dyDescent="0.3">
      <c r="B499" s="53">
        <v>2020</v>
      </c>
      <c r="C499" s="15" t="s">
        <v>219</v>
      </c>
      <c r="D499" s="15" t="s">
        <v>218</v>
      </c>
      <c r="E499" s="15">
        <v>2019</v>
      </c>
      <c r="F499" s="15" t="s">
        <v>82</v>
      </c>
      <c r="G499" s="15">
        <v>5</v>
      </c>
      <c r="H499" s="51">
        <v>6302</v>
      </c>
      <c r="I499" s="50">
        <f t="shared" si="24"/>
        <v>0</v>
      </c>
      <c r="J499" s="50">
        <f t="shared" si="25"/>
        <v>0</v>
      </c>
      <c r="K499" s="50">
        <f t="shared" si="26"/>
        <v>6302</v>
      </c>
      <c r="L499" s="15"/>
      <c r="M499" s="15"/>
      <c r="N499" s="15"/>
      <c r="O499" s="15"/>
      <c r="P499" s="15"/>
      <c r="Q499" s="15"/>
      <c r="R499" s="15"/>
      <c r="S499" s="15"/>
    </row>
    <row r="500" spans="2:19" x14ac:dyDescent="0.3">
      <c r="B500" s="53">
        <v>2020</v>
      </c>
      <c r="C500" s="15" t="s">
        <v>217</v>
      </c>
      <c r="D500" s="15" t="s">
        <v>216</v>
      </c>
      <c r="E500" s="15">
        <v>2019</v>
      </c>
      <c r="F500" s="15" t="s">
        <v>94</v>
      </c>
      <c r="G500" s="15">
        <v>5</v>
      </c>
      <c r="H500" s="51">
        <v>8346</v>
      </c>
      <c r="I500" s="50">
        <f t="shared" si="24"/>
        <v>0</v>
      </c>
      <c r="J500" s="50">
        <f t="shared" si="25"/>
        <v>0</v>
      </c>
      <c r="K500" s="50">
        <f t="shared" si="26"/>
        <v>8346</v>
      </c>
      <c r="L500" s="15"/>
      <c r="M500" s="15"/>
      <c r="N500" s="15"/>
      <c r="O500" s="15"/>
      <c r="P500" s="15"/>
      <c r="Q500" s="15"/>
      <c r="R500" s="15"/>
      <c r="S500" s="15"/>
    </row>
    <row r="501" spans="2:19" x14ac:dyDescent="0.3">
      <c r="B501" s="53">
        <v>2020</v>
      </c>
      <c r="C501" s="15" t="s">
        <v>215</v>
      </c>
      <c r="D501" s="15" t="s">
        <v>214</v>
      </c>
      <c r="E501" s="15">
        <v>2015</v>
      </c>
      <c r="F501" s="15" t="s">
        <v>99</v>
      </c>
      <c r="G501" s="15">
        <v>5</v>
      </c>
      <c r="H501" s="51">
        <v>379</v>
      </c>
      <c r="I501" s="50">
        <f t="shared" si="24"/>
        <v>0</v>
      </c>
      <c r="J501" s="50">
        <f t="shared" si="25"/>
        <v>0</v>
      </c>
      <c r="K501" s="50">
        <f t="shared" si="26"/>
        <v>379</v>
      </c>
      <c r="L501" s="15"/>
      <c r="M501" s="15"/>
      <c r="N501" s="15"/>
      <c r="O501" s="15"/>
      <c r="P501" s="15"/>
      <c r="Q501" s="15"/>
      <c r="R501" s="15"/>
      <c r="S501" s="15"/>
    </row>
    <row r="502" spans="2:19" x14ac:dyDescent="0.3">
      <c r="B502" s="53">
        <v>2020</v>
      </c>
      <c r="C502" s="15" t="s">
        <v>213</v>
      </c>
      <c r="D502" s="15" t="s">
        <v>88</v>
      </c>
      <c r="E502" s="15">
        <v>2015</v>
      </c>
      <c r="F502" s="15" t="s">
        <v>82</v>
      </c>
      <c r="G502" s="15">
        <v>5</v>
      </c>
      <c r="H502" s="51">
        <v>3032</v>
      </c>
      <c r="I502" s="50">
        <f t="shared" si="24"/>
        <v>0</v>
      </c>
      <c r="J502" s="50">
        <f t="shared" si="25"/>
        <v>0</v>
      </c>
      <c r="K502" s="50">
        <f t="shared" si="26"/>
        <v>3032</v>
      </c>
      <c r="L502" s="15"/>
      <c r="M502" s="15"/>
      <c r="N502" s="15"/>
      <c r="O502" s="15"/>
      <c r="P502" s="15"/>
      <c r="Q502" s="15"/>
      <c r="R502" s="15"/>
      <c r="S502" s="15"/>
    </row>
    <row r="503" spans="2:19" x14ac:dyDescent="0.3">
      <c r="B503" s="53">
        <v>2020</v>
      </c>
      <c r="C503" s="15" t="s">
        <v>212</v>
      </c>
      <c r="D503" s="15" t="s">
        <v>88</v>
      </c>
      <c r="E503" s="15">
        <v>2017</v>
      </c>
      <c r="F503" s="15" t="s">
        <v>77</v>
      </c>
      <c r="G503" s="15">
        <v>5</v>
      </c>
      <c r="H503" s="51">
        <v>211</v>
      </c>
      <c r="I503" s="50">
        <f t="shared" si="24"/>
        <v>0</v>
      </c>
      <c r="J503" s="50">
        <f t="shared" si="25"/>
        <v>0</v>
      </c>
      <c r="K503" s="50">
        <f t="shared" si="26"/>
        <v>211</v>
      </c>
      <c r="L503" s="15"/>
      <c r="M503" s="15"/>
      <c r="N503" s="15"/>
      <c r="O503" s="15"/>
      <c r="P503" s="15"/>
      <c r="Q503" s="15"/>
      <c r="R503" s="15"/>
      <c r="S503" s="15"/>
    </row>
    <row r="504" spans="2:19" x14ac:dyDescent="0.3">
      <c r="B504" s="53">
        <v>2020</v>
      </c>
      <c r="C504" s="15" t="s">
        <v>211</v>
      </c>
      <c r="D504" s="15" t="s">
        <v>88</v>
      </c>
      <c r="E504" s="15">
        <v>2015</v>
      </c>
      <c r="F504" s="15" t="s">
        <v>117</v>
      </c>
      <c r="G504" s="15">
        <v>5</v>
      </c>
      <c r="H504" s="51">
        <v>3270</v>
      </c>
      <c r="I504" s="50">
        <f t="shared" si="24"/>
        <v>0</v>
      </c>
      <c r="J504" s="50">
        <f t="shared" si="25"/>
        <v>0</v>
      </c>
      <c r="K504" s="50">
        <f t="shared" si="26"/>
        <v>3270</v>
      </c>
      <c r="L504" s="15"/>
      <c r="M504" s="15"/>
      <c r="N504" s="15"/>
      <c r="O504" s="15"/>
      <c r="P504" s="15"/>
      <c r="Q504" s="15"/>
      <c r="R504" s="15"/>
      <c r="S504" s="15"/>
    </row>
    <row r="505" spans="2:19" x14ac:dyDescent="0.3">
      <c r="B505" s="53">
        <v>2020</v>
      </c>
      <c r="C505" s="15" t="s">
        <v>210</v>
      </c>
      <c r="D505" s="15" t="s">
        <v>88</v>
      </c>
      <c r="E505" s="15">
        <v>2014</v>
      </c>
      <c r="F505" s="15" t="s">
        <v>117</v>
      </c>
      <c r="G505" s="15">
        <v>4</v>
      </c>
      <c r="H505" s="51">
        <v>0</v>
      </c>
      <c r="I505" s="50">
        <f t="shared" si="24"/>
        <v>0</v>
      </c>
      <c r="J505" s="50">
        <f t="shared" si="25"/>
        <v>0</v>
      </c>
      <c r="K505" s="50">
        <f t="shared" si="26"/>
        <v>0</v>
      </c>
      <c r="L505" s="15"/>
      <c r="M505" s="15"/>
      <c r="N505" s="15"/>
      <c r="O505" s="15"/>
      <c r="P505" s="15"/>
      <c r="Q505" s="15"/>
      <c r="R505" s="15"/>
      <c r="S505" s="15"/>
    </row>
    <row r="506" spans="2:19" x14ac:dyDescent="0.3">
      <c r="B506" s="53">
        <v>2020</v>
      </c>
      <c r="C506" s="15" t="s">
        <v>209</v>
      </c>
      <c r="D506" s="15" t="s">
        <v>88</v>
      </c>
      <c r="E506" s="15">
        <v>2016</v>
      </c>
      <c r="F506" s="15" t="s">
        <v>101</v>
      </c>
      <c r="G506" s="15">
        <v>5</v>
      </c>
      <c r="H506" s="51">
        <v>5158</v>
      </c>
      <c r="I506" s="50">
        <f t="shared" si="24"/>
        <v>0</v>
      </c>
      <c r="J506" s="50">
        <f t="shared" si="25"/>
        <v>0</v>
      </c>
      <c r="K506" s="50">
        <f t="shared" si="26"/>
        <v>5158</v>
      </c>
      <c r="L506" s="15"/>
      <c r="M506" s="15"/>
      <c r="N506" s="15"/>
      <c r="O506" s="15"/>
      <c r="P506" s="15"/>
      <c r="Q506" s="15"/>
      <c r="R506" s="15"/>
      <c r="S506" s="15"/>
    </row>
    <row r="507" spans="2:19" x14ac:dyDescent="0.3">
      <c r="B507" s="53">
        <v>2020</v>
      </c>
      <c r="C507" s="15" t="s">
        <v>208</v>
      </c>
      <c r="D507" s="15" t="s">
        <v>88</v>
      </c>
      <c r="E507" s="15">
        <v>2015</v>
      </c>
      <c r="F507" s="15" t="s">
        <v>90</v>
      </c>
      <c r="G507" s="15">
        <v>5</v>
      </c>
      <c r="H507" s="51">
        <v>393</v>
      </c>
      <c r="I507" s="50">
        <f t="shared" si="24"/>
        <v>0</v>
      </c>
      <c r="J507" s="50">
        <f t="shared" si="25"/>
        <v>0</v>
      </c>
      <c r="K507" s="50">
        <f t="shared" si="26"/>
        <v>393</v>
      </c>
      <c r="L507" s="15"/>
      <c r="M507" s="15"/>
      <c r="N507" s="15"/>
      <c r="O507" s="15"/>
      <c r="P507" s="15"/>
      <c r="Q507" s="15"/>
      <c r="R507" s="15"/>
      <c r="S507" s="15"/>
    </row>
    <row r="508" spans="2:19" x14ac:dyDescent="0.3">
      <c r="B508" s="53">
        <v>2020</v>
      </c>
      <c r="C508" s="15" t="s">
        <v>207</v>
      </c>
      <c r="D508" s="15" t="s">
        <v>88</v>
      </c>
      <c r="E508" s="15">
        <v>2014</v>
      </c>
      <c r="F508" s="15" t="s">
        <v>94</v>
      </c>
      <c r="G508" s="15">
        <v>4</v>
      </c>
      <c r="H508" s="51">
        <v>1685</v>
      </c>
      <c r="I508" s="50">
        <f t="shared" si="24"/>
        <v>0</v>
      </c>
      <c r="J508" s="50">
        <f t="shared" si="25"/>
        <v>1685</v>
      </c>
      <c r="K508" s="50">
        <f t="shared" si="26"/>
        <v>0</v>
      </c>
      <c r="L508" s="15"/>
      <c r="M508" s="15"/>
      <c r="N508" s="15"/>
      <c r="O508" s="15"/>
      <c r="P508" s="15"/>
      <c r="Q508" s="15"/>
      <c r="R508" s="15"/>
      <c r="S508" s="15"/>
    </row>
    <row r="509" spans="2:19" x14ac:dyDescent="0.3">
      <c r="B509" s="53">
        <v>2020</v>
      </c>
      <c r="C509" s="15" t="s">
        <v>206</v>
      </c>
      <c r="D509" s="15" t="s">
        <v>88</v>
      </c>
      <c r="E509" s="15">
        <v>2013</v>
      </c>
      <c r="F509" s="15" t="s">
        <v>94</v>
      </c>
      <c r="G509" s="15">
        <v>5</v>
      </c>
      <c r="H509" s="51">
        <v>1223</v>
      </c>
      <c r="I509" s="50">
        <f t="shared" si="24"/>
        <v>0</v>
      </c>
      <c r="J509" s="50">
        <f t="shared" si="25"/>
        <v>0</v>
      </c>
      <c r="K509" s="50">
        <f t="shared" si="26"/>
        <v>1223</v>
      </c>
      <c r="L509" s="15"/>
      <c r="M509" s="15"/>
      <c r="N509" s="15"/>
      <c r="O509" s="15"/>
      <c r="P509" s="15"/>
      <c r="Q509" s="15"/>
      <c r="R509" s="15"/>
      <c r="S509" s="15"/>
    </row>
    <row r="510" spans="2:19" x14ac:dyDescent="0.3">
      <c r="B510" s="53">
        <v>2020</v>
      </c>
      <c r="C510" s="15" t="s">
        <v>205</v>
      </c>
      <c r="D510" s="15" t="s">
        <v>204</v>
      </c>
      <c r="E510" s="15">
        <v>2019</v>
      </c>
      <c r="F510" s="15" t="s">
        <v>99</v>
      </c>
      <c r="G510" s="15">
        <v>4</v>
      </c>
      <c r="H510" s="51">
        <v>120</v>
      </c>
      <c r="I510" s="50">
        <f t="shared" si="24"/>
        <v>0</v>
      </c>
      <c r="J510" s="50">
        <f t="shared" si="25"/>
        <v>120</v>
      </c>
      <c r="K510" s="50">
        <f t="shared" si="26"/>
        <v>0</v>
      </c>
      <c r="L510" s="15"/>
      <c r="M510" s="15"/>
      <c r="N510" s="15"/>
      <c r="O510" s="15"/>
      <c r="P510" s="15"/>
      <c r="Q510" s="15"/>
      <c r="R510" s="15"/>
      <c r="S510" s="15"/>
    </row>
    <row r="511" spans="2:19" x14ac:dyDescent="0.3">
      <c r="B511" s="53">
        <v>2020</v>
      </c>
      <c r="C511" s="15" t="s">
        <v>203</v>
      </c>
      <c r="D511" s="15" t="s">
        <v>202</v>
      </c>
      <c r="E511" s="15">
        <v>2017</v>
      </c>
      <c r="F511" s="15" t="s">
        <v>82</v>
      </c>
      <c r="G511" s="15">
        <v>5</v>
      </c>
      <c r="H511" s="51">
        <v>2716</v>
      </c>
      <c r="I511" s="50">
        <f t="shared" si="24"/>
        <v>0</v>
      </c>
      <c r="J511" s="50">
        <f t="shared" si="25"/>
        <v>0</v>
      </c>
      <c r="K511" s="50">
        <f t="shared" si="26"/>
        <v>2716</v>
      </c>
      <c r="L511" s="15"/>
      <c r="M511" s="15"/>
      <c r="N511" s="15"/>
      <c r="O511" s="15"/>
      <c r="P511" s="15"/>
      <c r="Q511" s="15"/>
      <c r="R511" s="15"/>
      <c r="S511" s="15"/>
    </row>
    <row r="512" spans="2:19" x14ac:dyDescent="0.3">
      <c r="B512" s="53">
        <v>2020</v>
      </c>
      <c r="C512" s="15" t="s">
        <v>201</v>
      </c>
      <c r="D512" s="15" t="s">
        <v>200</v>
      </c>
      <c r="E512" s="15">
        <v>2016</v>
      </c>
      <c r="F512" s="15" t="s">
        <v>82</v>
      </c>
      <c r="G512" s="15">
        <v>5</v>
      </c>
      <c r="H512" s="51">
        <v>1416</v>
      </c>
      <c r="I512" s="50">
        <f t="shared" si="24"/>
        <v>0</v>
      </c>
      <c r="J512" s="50">
        <f t="shared" si="25"/>
        <v>0</v>
      </c>
      <c r="K512" s="50">
        <f t="shared" si="26"/>
        <v>1416</v>
      </c>
      <c r="L512" s="15"/>
      <c r="M512" s="15"/>
      <c r="N512" s="15"/>
      <c r="O512" s="15"/>
      <c r="P512" s="15"/>
      <c r="Q512" s="15"/>
      <c r="R512" s="15"/>
      <c r="S512" s="15"/>
    </row>
    <row r="513" spans="2:19" x14ac:dyDescent="0.3">
      <c r="B513" s="53">
        <v>2020</v>
      </c>
      <c r="C513" s="15" t="s">
        <v>199</v>
      </c>
      <c r="D513" s="15" t="s">
        <v>198</v>
      </c>
      <c r="E513" s="15">
        <v>2017</v>
      </c>
      <c r="F513" s="15" t="s">
        <v>94</v>
      </c>
      <c r="G513" s="15">
        <v>5</v>
      </c>
      <c r="H513" s="51">
        <v>1717</v>
      </c>
      <c r="I513" s="50">
        <f t="shared" si="24"/>
        <v>0</v>
      </c>
      <c r="J513" s="50">
        <f t="shared" si="25"/>
        <v>0</v>
      </c>
      <c r="K513" s="50">
        <f t="shared" si="26"/>
        <v>1717</v>
      </c>
      <c r="L513" s="15"/>
      <c r="M513" s="15"/>
      <c r="N513" s="15"/>
      <c r="O513" s="15"/>
      <c r="P513" s="15"/>
      <c r="Q513" s="15"/>
      <c r="R513" s="15"/>
      <c r="S513" s="15"/>
    </row>
    <row r="514" spans="2:19" x14ac:dyDescent="0.3">
      <c r="B514" s="53">
        <v>2020</v>
      </c>
      <c r="C514" s="15" t="s">
        <v>197</v>
      </c>
      <c r="D514" s="15" t="s">
        <v>196</v>
      </c>
      <c r="E514" s="15">
        <v>2020</v>
      </c>
      <c r="F514" s="15" t="s">
        <v>117</v>
      </c>
      <c r="G514" s="15">
        <v>5</v>
      </c>
      <c r="H514" s="51">
        <v>442</v>
      </c>
      <c r="I514" s="50">
        <f t="shared" si="24"/>
        <v>0</v>
      </c>
      <c r="J514" s="50">
        <f t="shared" si="25"/>
        <v>0</v>
      </c>
      <c r="K514" s="50">
        <f t="shared" si="26"/>
        <v>442</v>
      </c>
      <c r="L514" s="15"/>
      <c r="M514" s="15"/>
      <c r="N514" s="15"/>
      <c r="O514" s="15"/>
      <c r="P514" s="15"/>
      <c r="Q514" s="15"/>
      <c r="R514" s="15"/>
      <c r="S514" s="15"/>
    </row>
    <row r="515" spans="2:19" x14ac:dyDescent="0.3">
      <c r="B515" s="53">
        <v>2020</v>
      </c>
      <c r="C515" s="15" t="s">
        <v>195</v>
      </c>
      <c r="D515" s="15" t="s">
        <v>194</v>
      </c>
      <c r="E515" s="15">
        <v>2019</v>
      </c>
      <c r="F515" s="15" t="s">
        <v>94</v>
      </c>
      <c r="G515" s="15">
        <v>3</v>
      </c>
      <c r="H515" s="51">
        <v>154</v>
      </c>
      <c r="I515" s="50">
        <f t="shared" si="24"/>
        <v>154</v>
      </c>
      <c r="J515" s="50">
        <f t="shared" si="25"/>
        <v>0</v>
      </c>
      <c r="K515" s="50">
        <f t="shared" si="26"/>
        <v>0</v>
      </c>
      <c r="L515" s="15"/>
      <c r="M515" s="15"/>
      <c r="N515" s="15"/>
      <c r="O515" s="15"/>
      <c r="P515" s="15"/>
      <c r="Q515" s="15"/>
      <c r="R515" s="15"/>
      <c r="S515" s="15"/>
    </row>
    <row r="516" spans="2:19" x14ac:dyDescent="0.3">
      <c r="B516" s="53">
        <v>2020</v>
      </c>
      <c r="C516" s="15" t="s">
        <v>193</v>
      </c>
      <c r="D516" s="15" t="s">
        <v>192</v>
      </c>
      <c r="E516" s="15">
        <v>2019</v>
      </c>
      <c r="F516" s="15" t="s">
        <v>77</v>
      </c>
      <c r="G516" s="15">
        <v>5</v>
      </c>
      <c r="H516" s="51">
        <v>451</v>
      </c>
      <c r="I516" s="50">
        <f t="shared" si="24"/>
        <v>0</v>
      </c>
      <c r="J516" s="50">
        <f t="shared" si="25"/>
        <v>0</v>
      </c>
      <c r="K516" s="50">
        <f t="shared" si="26"/>
        <v>451</v>
      </c>
      <c r="L516" s="15"/>
      <c r="M516" s="15"/>
      <c r="N516" s="15"/>
      <c r="O516" s="15"/>
      <c r="P516" s="15"/>
      <c r="Q516" s="15"/>
      <c r="R516" s="15"/>
      <c r="S516" s="15"/>
    </row>
    <row r="517" spans="2:19" x14ac:dyDescent="0.3">
      <c r="B517" s="53">
        <v>2020</v>
      </c>
      <c r="C517" s="15" t="s">
        <v>191</v>
      </c>
      <c r="D517" s="15" t="s">
        <v>88</v>
      </c>
      <c r="E517" s="15">
        <v>2021</v>
      </c>
      <c r="F517" s="15" t="s">
        <v>77</v>
      </c>
      <c r="G517" s="15">
        <v>5</v>
      </c>
      <c r="H517" s="51">
        <v>167</v>
      </c>
      <c r="I517" s="50">
        <f t="shared" si="24"/>
        <v>0</v>
      </c>
      <c r="J517" s="50">
        <f t="shared" si="25"/>
        <v>0</v>
      </c>
      <c r="K517" s="50">
        <f t="shared" si="26"/>
        <v>167</v>
      </c>
      <c r="L517" s="15"/>
      <c r="M517" s="15"/>
      <c r="N517" s="15"/>
      <c r="O517" s="15"/>
      <c r="P517" s="15"/>
      <c r="Q517" s="15"/>
      <c r="R517" s="15"/>
      <c r="S517" s="15"/>
    </row>
    <row r="518" spans="2:19" x14ac:dyDescent="0.3">
      <c r="B518" s="53">
        <v>2020</v>
      </c>
      <c r="C518" s="15" t="s">
        <v>190</v>
      </c>
      <c r="D518" s="15" t="s">
        <v>95</v>
      </c>
      <c r="E518" s="15">
        <v>2019</v>
      </c>
      <c r="F518" s="15" t="s">
        <v>94</v>
      </c>
      <c r="G518" s="15">
        <v>3</v>
      </c>
      <c r="H518" s="51">
        <v>0</v>
      </c>
      <c r="I518" s="50">
        <f t="shared" si="24"/>
        <v>0</v>
      </c>
      <c r="J518" s="50">
        <f t="shared" si="25"/>
        <v>0</v>
      </c>
      <c r="K518" s="50">
        <f t="shared" si="26"/>
        <v>0</v>
      </c>
      <c r="L518" s="15"/>
      <c r="M518" s="15"/>
      <c r="N518" s="15"/>
      <c r="O518" s="15"/>
      <c r="P518" s="15"/>
      <c r="Q518" s="15"/>
      <c r="R518" s="15"/>
      <c r="S518" s="15"/>
    </row>
    <row r="519" spans="2:19" x14ac:dyDescent="0.3">
      <c r="B519" s="53">
        <v>2020</v>
      </c>
      <c r="C519" s="15" t="s">
        <v>189</v>
      </c>
      <c r="D519" s="15" t="s">
        <v>88</v>
      </c>
      <c r="E519" s="15">
        <v>2014</v>
      </c>
      <c r="F519" s="15" t="s">
        <v>94</v>
      </c>
      <c r="G519" s="15">
        <v>5</v>
      </c>
      <c r="H519" s="51">
        <v>1953</v>
      </c>
      <c r="I519" s="50">
        <f t="shared" si="24"/>
        <v>0</v>
      </c>
      <c r="J519" s="50">
        <f t="shared" si="25"/>
        <v>0</v>
      </c>
      <c r="K519" s="50">
        <f t="shared" si="26"/>
        <v>1953</v>
      </c>
      <c r="L519" s="15"/>
      <c r="M519" s="15"/>
      <c r="N519" s="15"/>
      <c r="O519" s="15"/>
      <c r="P519" s="15"/>
      <c r="Q519" s="15"/>
      <c r="R519" s="15"/>
      <c r="S519" s="15"/>
    </row>
    <row r="520" spans="2:19" x14ac:dyDescent="0.3">
      <c r="B520" s="53">
        <v>2020</v>
      </c>
      <c r="C520" s="15" t="s">
        <v>188</v>
      </c>
      <c r="D520" s="15" t="s">
        <v>183</v>
      </c>
      <c r="E520" s="15">
        <v>2019</v>
      </c>
      <c r="F520" s="15" t="s">
        <v>117</v>
      </c>
      <c r="G520" s="15">
        <v>5</v>
      </c>
      <c r="H520" s="51">
        <v>2052</v>
      </c>
      <c r="I520" s="50">
        <f t="shared" si="24"/>
        <v>0</v>
      </c>
      <c r="J520" s="50">
        <f t="shared" si="25"/>
        <v>0</v>
      </c>
      <c r="K520" s="50">
        <f t="shared" si="26"/>
        <v>2052</v>
      </c>
      <c r="L520" s="15"/>
      <c r="M520" s="15"/>
      <c r="N520" s="15"/>
      <c r="O520" s="15"/>
      <c r="P520" s="15"/>
      <c r="Q520" s="15"/>
      <c r="R520" s="15"/>
      <c r="S520" s="15"/>
    </row>
    <row r="521" spans="2:19" x14ac:dyDescent="0.3">
      <c r="B521" s="53">
        <v>2020</v>
      </c>
      <c r="C521" s="15" t="s">
        <v>187</v>
      </c>
      <c r="D521" s="15" t="s">
        <v>88</v>
      </c>
      <c r="E521" s="15">
        <v>2017</v>
      </c>
      <c r="F521" s="15" t="s">
        <v>82</v>
      </c>
      <c r="G521" s="15">
        <v>5</v>
      </c>
      <c r="H521" s="51">
        <v>2198</v>
      </c>
      <c r="I521" s="50">
        <f t="shared" si="24"/>
        <v>0</v>
      </c>
      <c r="J521" s="50">
        <f t="shared" si="25"/>
        <v>0</v>
      </c>
      <c r="K521" s="50">
        <f t="shared" si="26"/>
        <v>2198</v>
      </c>
      <c r="L521" s="15"/>
      <c r="M521" s="15"/>
      <c r="N521" s="15"/>
      <c r="O521" s="15"/>
      <c r="P521" s="15"/>
      <c r="Q521" s="15"/>
      <c r="R521" s="15"/>
      <c r="S521" s="15"/>
    </row>
    <row r="522" spans="2:19" x14ac:dyDescent="0.3">
      <c r="B522" s="53">
        <v>2020</v>
      </c>
      <c r="C522" s="15" t="s">
        <v>186</v>
      </c>
      <c r="D522" s="15" t="s">
        <v>88</v>
      </c>
      <c r="E522" s="15">
        <v>2017</v>
      </c>
      <c r="F522" s="15" t="s">
        <v>77</v>
      </c>
      <c r="G522" s="15">
        <v>5</v>
      </c>
      <c r="H522" s="51">
        <v>1850</v>
      </c>
      <c r="I522" s="50">
        <f t="shared" si="24"/>
        <v>0</v>
      </c>
      <c r="J522" s="50">
        <f t="shared" si="25"/>
        <v>0</v>
      </c>
      <c r="K522" s="50">
        <f t="shared" si="26"/>
        <v>1850</v>
      </c>
      <c r="L522" s="15"/>
      <c r="M522" s="15"/>
      <c r="N522" s="15"/>
      <c r="O522" s="15"/>
      <c r="P522" s="15"/>
      <c r="Q522" s="15"/>
      <c r="R522" s="15"/>
      <c r="S522" s="15"/>
    </row>
    <row r="523" spans="2:19" x14ac:dyDescent="0.3">
      <c r="B523" s="53">
        <v>2020</v>
      </c>
      <c r="C523" s="15" t="s">
        <v>185</v>
      </c>
      <c r="D523" s="15" t="s">
        <v>88</v>
      </c>
      <c r="E523" s="15">
        <v>2019</v>
      </c>
      <c r="F523" s="15" t="s">
        <v>90</v>
      </c>
      <c r="G523" s="15">
        <v>5</v>
      </c>
      <c r="H523" s="51">
        <v>7944</v>
      </c>
      <c r="I523" s="50">
        <f t="shared" si="24"/>
        <v>0</v>
      </c>
      <c r="J523" s="50">
        <f t="shared" si="25"/>
        <v>0</v>
      </c>
      <c r="K523" s="50">
        <f t="shared" si="26"/>
        <v>7944</v>
      </c>
      <c r="L523" s="15"/>
      <c r="M523" s="15"/>
      <c r="N523" s="15"/>
      <c r="O523" s="15"/>
      <c r="P523" s="15"/>
      <c r="Q523" s="15"/>
      <c r="R523" s="15"/>
      <c r="S523" s="15"/>
    </row>
    <row r="524" spans="2:19" x14ac:dyDescent="0.3">
      <c r="B524" s="53">
        <v>2020</v>
      </c>
      <c r="C524" s="15" t="s">
        <v>184</v>
      </c>
      <c r="D524" s="15" t="s">
        <v>183</v>
      </c>
      <c r="E524" s="15">
        <v>2019</v>
      </c>
      <c r="F524" s="15" t="s">
        <v>117</v>
      </c>
      <c r="G524" s="15">
        <v>5</v>
      </c>
      <c r="H524" s="51">
        <v>1230</v>
      </c>
      <c r="I524" s="50">
        <f t="shared" si="24"/>
        <v>0</v>
      </c>
      <c r="J524" s="50">
        <f t="shared" si="25"/>
        <v>0</v>
      </c>
      <c r="K524" s="50">
        <f t="shared" si="26"/>
        <v>1230</v>
      </c>
      <c r="L524" s="15"/>
      <c r="M524" s="15"/>
      <c r="N524" s="15"/>
      <c r="O524" s="15"/>
      <c r="P524" s="15"/>
      <c r="Q524" s="15"/>
      <c r="R524" s="15"/>
      <c r="S524" s="15"/>
    </row>
    <row r="525" spans="2:19" x14ac:dyDescent="0.3">
      <c r="B525" s="53">
        <v>2020</v>
      </c>
      <c r="C525" s="15" t="s">
        <v>182</v>
      </c>
      <c r="D525" s="15" t="s">
        <v>88</v>
      </c>
      <c r="E525" s="15">
        <v>2015</v>
      </c>
      <c r="F525" s="15" t="s">
        <v>90</v>
      </c>
      <c r="G525" s="15">
        <v>5</v>
      </c>
      <c r="H525" s="51">
        <v>2911</v>
      </c>
      <c r="I525" s="50">
        <f t="shared" si="24"/>
        <v>0</v>
      </c>
      <c r="J525" s="50">
        <f t="shared" si="25"/>
        <v>0</v>
      </c>
      <c r="K525" s="50">
        <f t="shared" si="26"/>
        <v>2911</v>
      </c>
      <c r="L525" s="15"/>
      <c r="M525" s="15"/>
      <c r="N525" s="15"/>
      <c r="O525" s="15"/>
      <c r="P525" s="15"/>
      <c r="Q525" s="15"/>
      <c r="R525" s="15"/>
      <c r="S525" s="15"/>
    </row>
    <row r="526" spans="2:19" x14ac:dyDescent="0.3">
      <c r="B526" s="53">
        <v>2020</v>
      </c>
      <c r="C526" s="15" t="s">
        <v>181</v>
      </c>
      <c r="D526" s="15" t="s">
        <v>180</v>
      </c>
      <c r="E526" s="15">
        <v>2014</v>
      </c>
      <c r="F526" s="15" t="s">
        <v>94</v>
      </c>
      <c r="G526" s="15">
        <v>4</v>
      </c>
      <c r="H526" s="51">
        <v>35</v>
      </c>
      <c r="I526" s="50">
        <f t="shared" si="24"/>
        <v>0</v>
      </c>
      <c r="J526" s="50">
        <f t="shared" si="25"/>
        <v>35</v>
      </c>
      <c r="K526" s="50">
        <f t="shared" si="26"/>
        <v>0</v>
      </c>
      <c r="L526" s="15"/>
      <c r="M526" s="15"/>
      <c r="N526" s="15"/>
      <c r="O526" s="15"/>
      <c r="P526" s="15"/>
      <c r="Q526" s="15"/>
      <c r="R526" s="15"/>
      <c r="S526" s="15"/>
    </row>
    <row r="527" spans="2:19" x14ac:dyDescent="0.3">
      <c r="B527" s="53">
        <v>2020</v>
      </c>
      <c r="C527" s="15" t="s">
        <v>179</v>
      </c>
      <c r="D527" s="15" t="s">
        <v>178</v>
      </c>
      <c r="E527" s="15">
        <v>2014</v>
      </c>
      <c r="F527" s="15" t="s">
        <v>94</v>
      </c>
      <c r="G527" s="15">
        <v>4</v>
      </c>
      <c r="H527" s="51">
        <v>117</v>
      </c>
      <c r="I527" s="50">
        <f t="shared" si="24"/>
        <v>0</v>
      </c>
      <c r="J527" s="50">
        <f t="shared" si="25"/>
        <v>117</v>
      </c>
      <c r="K527" s="50">
        <f t="shared" si="26"/>
        <v>0</v>
      </c>
      <c r="L527" s="15"/>
      <c r="M527" s="15"/>
      <c r="N527" s="15"/>
      <c r="O527" s="15"/>
      <c r="P527" s="15"/>
      <c r="Q527" s="15"/>
      <c r="R527" s="15"/>
      <c r="S527" s="15"/>
    </row>
    <row r="528" spans="2:19" x14ac:dyDescent="0.3">
      <c r="B528" s="53">
        <v>2020</v>
      </c>
      <c r="C528" s="15" t="s">
        <v>177</v>
      </c>
      <c r="D528" s="15" t="s">
        <v>176</v>
      </c>
      <c r="E528" s="15">
        <v>2019</v>
      </c>
      <c r="F528" s="15" t="s">
        <v>117</v>
      </c>
      <c r="G528" s="15">
        <v>5</v>
      </c>
      <c r="H528" s="51">
        <v>447</v>
      </c>
      <c r="I528" s="50">
        <f t="shared" si="24"/>
        <v>0</v>
      </c>
      <c r="J528" s="50">
        <f t="shared" si="25"/>
        <v>0</v>
      </c>
      <c r="K528" s="50">
        <f t="shared" si="26"/>
        <v>447</v>
      </c>
      <c r="L528" s="15"/>
      <c r="M528" s="15"/>
      <c r="N528" s="15"/>
      <c r="O528" s="15"/>
      <c r="P528" s="15"/>
      <c r="Q528" s="15"/>
      <c r="R528" s="15"/>
      <c r="S528" s="15"/>
    </row>
    <row r="529" spans="2:19" x14ac:dyDescent="0.3">
      <c r="B529" s="53">
        <v>2020</v>
      </c>
      <c r="C529" s="15" t="s">
        <v>175</v>
      </c>
      <c r="D529" s="15" t="s">
        <v>174</v>
      </c>
      <c r="E529" s="15">
        <v>2016</v>
      </c>
      <c r="F529" s="15" t="s">
        <v>117</v>
      </c>
      <c r="G529" s="15">
        <v>4</v>
      </c>
      <c r="H529" s="51">
        <v>341</v>
      </c>
      <c r="I529" s="50">
        <f t="shared" si="24"/>
        <v>0</v>
      </c>
      <c r="J529" s="50">
        <f t="shared" si="25"/>
        <v>341</v>
      </c>
      <c r="K529" s="50">
        <f t="shared" si="26"/>
        <v>0</v>
      </c>
      <c r="L529" s="15"/>
      <c r="M529" s="15"/>
      <c r="N529" s="15"/>
      <c r="O529" s="15"/>
      <c r="P529" s="15"/>
      <c r="Q529" s="15"/>
      <c r="R529" s="15"/>
      <c r="S529" s="15"/>
    </row>
    <row r="530" spans="2:19" x14ac:dyDescent="0.3">
      <c r="B530" s="53">
        <v>2020</v>
      </c>
      <c r="C530" s="15" t="s">
        <v>173</v>
      </c>
      <c r="D530" s="15" t="s">
        <v>88</v>
      </c>
      <c r="E530" s="15">
        <v>2016</v>
      </c>
      <c r="F530" s="15" t="s">
        <v>117</v>
      </c>
      <c r="G530" s="15">
        <v>4</v>
      </c>
      <c r="H530" s="51">
        <v>16</v>
      </c>
      <c r="I530" s="50">
        <f t="shared" si="24"/>
        <v>0</v>
      </c>
      <c r="J530" s="50">
        <f t="shared" si="25"/>
        <v>16</v>
      </c>
      <c r="K530" s="50">
        <f t="shared" si="26"/>
        <v>0</v>
      </c>
      <c r="L530" s="15"/>
      <c r="M530" s="15"/>
      <c r="N530" s="15"/>
      <c r="O530" s="15"/>
      <c r="P530" s="15"/>
      <c r="Q530" s="15"/>
      <c r="R530" s="15"/>
      <c r="S530" s="15"/>
    </row>
    <row r="531" spans="2:19" x14ac:dyDescent="0.3">
      <c r="B531" s="53">
        <v>2020</v>
      </c>
      <c r="C531" s="15" t="s">
        <v>172</v>
      </c>
      <c r="D531" s="15" t="s">
        <v>171</v>
      </c>
      <c r="E531" s="15">
        <v>2019</v>
      </c>
      <c r="F531" s="15" t="s">
        <v>82</v>
      </c>
      <c r="G531" s="15">
        <v>5</v>
      </c>
      <c r="H531" s="51">
        <v>132</v>
      </c>
      <c r="I531" s="50">
        <f t="shared" si="24"/>
        <v>0</v>
      </c>
      <c r="J531" s="50">
        <f t="shared" si="25"/>
        <v>0</v>
      </c>
      <c r="K531" s="50">
        <f t="shared" si="26"/>
        <v>132</v>
      </c>
      <c r="L531" s="15"/>
      <c r="M531" s="15"/>
      <c r="N531" s="15"/>
      <c r="O531" s="15"/>
      <c r="P531" s="15"/>
      <c r="Q531" s="15"/>
      <c r="R531" s="15"/>
      <c r="S531" s="15"/>
    </row>
    <row r="532" spans="2:19" x14ac:dyDescent="0.3">
      <c r="B532" s="53">
        <v>2020</v>
      </c>
      <c r="C532" s="15" t="s">
        <v>170</v>
      </c>
      <c r="D532" s="15" t="s">
        <v>88</v>
      </c>
      <c r="E532" s="15">
        <v>2017</v>
      </c>
      <c r="F532" s="15" t="s">
        <v>117</v>
      </c>
      <c r="G532" s="15">
        <v>5</v>
      </c>
      <c r="H532" s="51">
        <v>18</v>
      </c>
      <c r="I532" s="50">
        <f t="shared" si="24"/>
        <v>0</v>
      </c>
      <c r="J532" s="50">
        <f t="shared" si="25"/>
        <v>0</v>
      </c>
      <c r="K532" s="50">
        <f t="shared" si="26"/>
        <v>18</v>
      </c>
      <c r="L532" s="15"/>
      <c r="M532" s="15"/>
      <c r="N532" s="15"/>
      <c r="O532" s="15"/>
      <c r="P532" s="15"/>
      <c r="Q532" s="15"/>
      <c r="R532" s="15"/>
      <c r="S532" s="15"/>
    </row>
    <row r="533" spans="2:19" x14ac:dyDescent="0.3">
      <c r="B533" s="53">
        <v>2020</v>
      </c>
      <c r="C533" s="15" t="s">
        <v>169</v>
      </c>
      <c r="D533" s="15" t="s">
        <v>168</v>
      </c>
      <c r="E533" s="15">
        <v>2016</v>
      </c>
      <c r="F533" s="15" t="s">
        <v>117</v>
      </c>
      <c r="G533" s="15">
        <v>5</v>
      </c>
      <c r="H533" s="51">
        <v>12</v>
      </c>
      <c r="I533" s="50">
        <f t="shared" si="24"/>
        <v>0</v>
      </c>
      <c r="J533" s="50">
        <f t="shared" si="25"/>
        <v>0</v>
      </c>
      <c r="K533" s="50">
        <f t="shared" si="26"/>
        <v>12</v>
      </c>
      <c r="L533" s="15"/>
      <c r="M533" s="15"/>
      <c r="N533" s="15"/>
      <c r="O533" s="15"/>
      <c r="P533" s="15"/>
      <c r="Q533" s="15"/>
      <c r="R533" s="15"/>
      <c r="S533" s="15"/>
    </row>
    <row r="534" spans="2:19" x14ac:dyDescent="0.3">
      <c r="B534" s="53">
        <v>2020</v>
      </c>
      <c r="C534" s="15" t="s">
        <v>167</v>
      </c>
      <c r="D534" s="15" t="s">
        <v>88</v>
      </c>
      <c r="E534" s="15">
        <v>2014</v>
      </c>
      <c r="F534" s="15" t="s">
        <v>90</v>
      </c>
      <c r="G534" s="15">
        <v>5</v>
      </c>
      <c r="H534" s="51">
        <v>0</v>
      </c>
      <c r="I534" s="50">
        <f t="shared" si="24"/>
        <v>0</v>
      </c>
      <c r="J534" s="50">
        <f t="shared" si="25"/>
        <v>0</v>
      </c>
      <c r="K534" s="50">
        <f t="shared" si="26"/>
        <v>0</v>
      </c>
      <c r="L534" s="15"/>
      <c r="M534" s="15"/>
      <c r="N534" s="15"/>
      <c r="O534" s="15"/>
      <c r="P534" s="15"/>
      <c r="Q534" s="15"/>
      <c r="R534" s="15"/>
      <c r="S534" s="15"/>
    </row>
    <row r="535" spans="2:19" x14ac:dyDescent="0.3">
      <c r="B535" s="53">
        <v>2020</v>
      </c>
      <c r="C535" s="15" t="s">
        <v>166</v>
      </c>
      <c r="D535" s="15" t="s">
        <v>88</v>
      </c>
      <c r="E535" s="15">
        <v>2017</v>
      </c>
      <c r="F535" s="15" t="s">
        <v>117</v>
      </c>
      <c r="G535" s="15">
        <v>5</v>
      </c>
      <c r="H535" s="51">
        <v>69</v>
      </c>
      <c r="I535" s="50">
        <f t="shared" si="24"/>
        <v>0</v>
      </c>
      <c r="J535" s="50">
        <f t="shared" si="25"/>
        <v>0</v>
      </c>
      <c r="K535" s="50">
        <f t="shared" si="26"/>
        <v>69</v>
      </c>
      <c r="L535" s="15"/>
      <c r="M535" s="15"/>
      <c r="N535" s="15"/>
      <c r="O535" s="15"/>
      <c r="P535" s="15"/>
      <c r="Q535" s="15"/>
      <c r="R535" s="15"/>
      <c r="S535" s="15"/>
    </row>
    <row r="536" spans="2:19" x14ac:dyDescent="0.3">
      <c r="B536" s="53">
        <v>2020</v>
      </c>
      <c r="C536" s="15" t="s">
        <v>165</v>
      </c>
      <c r="D536" s="15" t="s">
        <v>164</v>
      </c>
      <c r="E536" s="15">
        <v>2016</v>
      </c>
      <c r="F536" s="15" t="s">
        <v>94</v>
      </c>
      <c r="G536" s="15">
        <v>4</v>
      </c>
      <c r="H536" s="51">
        <v>1</v>
      </c>
      <c r="I536" s="50">
        <f t="shared" si="24"/>
        <v>0</v>
      </c>
      <c r="J536" s="50">
        <f t="shared" si="25"/>
        <v>1</v>
      </c>
      <c r="K536" s="50">
        <f t="shared" si="26"/>
        <v>0</v>
      </c>
      <c r="L536" s="15"/>
      <c r="M536" s="15"/>
      <c r="N536" s="15"/>
      <c r="O536" s="15"/>
      <c r="P536" s="15"/>
      <c r="Q536" s="15"/>
      <c r="R536" s="15"/>
      <c r="S536" s="15"/>
    </row>
    <row r="537" spans="2:19" x14ac:dyDescent="0.3">
      <c r="B537" s="53">
        <v>2020</v>
      </c>
      <c r="C537" s="15" t="s">
        <v>163</v>
      </c>
      <c r="D537" s="15" t="s">
        <v>162</v>
      </c>
      <c r="E537" s="15">
        <v>2014</v>
      </c>
      <c r="F537" s="15" t="s">
        <v>94</v>
      </c>
      <c r="G537" s="15">
        <v>3</v>
      </c>
      <c r="H537" s="51">
        <v>1</v>
      </c>
      <c r="I537" s="50">
        <f t="shared" si="24"/>
        <v>1</v>
      </c>
      <c r="J537" s="50">
        <f t="shared" si="25"/>
        <v>0</v>
      </c>
      <c r="K537" s="50">
        <f t="shared" si="26"/>
        <v>0</v>
      </c>
      <c r="L537" s="15"/>
      <c r="M537" s="15"/>
      <c r="N537" s="15"/>
      <c r="O537" s="15"/>
      <c r="P537" s="15"/>
      <c r="Q537" s="15"/>
      <c r="R537" s="15"/>
      <c r="S537" s="15"/>
    </row>
    <row r="538" spans="2:19" x14ac:dyDescent="0.3">
      <c r="B538" s="53">
        <v>2020</v>
      </c>
      <c r="C538" s="15" t="s">
        <v>161</v>
      </c>
      <c r="D538" s="15" t="s">
        <v>160</v>
      </c>
      <c r="E538" s="15">
        <v>2016</v>
      </c>
      <c r="F538" s="15" t="s">
        <v>94</v>
      </c>
      <c r="G538" s="15">
        <v>5</v>
      </c>
      <c r="H538" s="51">
        <v>512</v>
      </c>
      <c r="I538" s="50">
        <f t="shared" si="24"/>
        <v>0</v>
      </c>
      <c r="J538" s="50">
        <f t="shared" si="25"/>
        <v>0</v>
      </c>
      <c r="K538" s="50">
        <f t="shared" si="26"/>
        <v>512</v>
      </c>
      <c r="L538" s="15"/>
      <c r="M538" s="15"/>
      <c r="N538" s="15"/>
      <c r="O538" s="15"/>
      <c r="P538" s="15"/>
      <c r="Q538" s="15"/>
      <c r="R538" s="15"/>
      <c r="S538" s="15"/>
    </row>
    <row r="539" spans="2:19" x14ac:dyDescent="0.3">
      <c r="B539" s="53">
        <v>2020</v>
      </c>
      <c r="C539" s="15" t="s">
        <v>159</v>
      </c>
      <c r="D539" s="15" t="s">
        <v>158</v>
      </c>
      <c r="E539" s="15">
        <v>2018</v>
      </c>
      <c r="F539" s="15" t="s">
        <v>94</v>
      </c>
      <c r="G539" s="15">
        <v>3</v>
      </c>
      <c r="H539" s="51">
        <v>315</v>
      </c>
      <c r="I539" s="50">
        <f t="shared" si="24"/>
        <v>315</v>
      </c>
      <c r="J539" s="50">
        <f t="shared" si="25"/>
        <v>0</v>
      </c>
      <c r="K539" s="50">
        <f t="shared" si="26"/>
        <v>0</v>
      </c>
      <c r="L539" s="15"/>
      <c r="M539" s="15"/>
      <c r="N539" s="15"/>
      <c r="O539" s="15"/>
      <c r="P539" s="15"/>
      <c r="Q539" s="15"/>
      <c r="R539" s="15"/>
      <c r="S539" s="15"/>
    </row>
    <row r="540" spans="2:19" x14ac:dyDescent="0.3">
      <c r="B540" s="53">
        <v>2020</v>
      </c>
      <c r="C540" s="15" t="s">
        <v>157</v>
      </c>
      <c r="D540" s="15" t="s">
        <v>156</v>
      </c>
      <c r="E540" s="15">
        <v>2017</v>
      </c>
      <c r="F540" s="15" t="s">
        <v>94</v>
      </c>
      <c r="G540" s="15">
        <v>4</v>
      </c>
      <c r="H540" s="51">
        <v>1367</v>
      </c>
      <c r="I540" s="50">
        <f t="shared" si="24"/>
        <v>0</v>
      </c>
      <c r="J540" s="50">
        <f t="shared" si="25"/>
        <v>1367</v>
      </c>
      <c r="K540" s="50">
        <f t="shared" si="26"/>
        <v>0</v>
      </c>
      <c r="L540" s="15"/>
      <c r="M540" s="15"/>
      <c r="N540" s="15"/>
      <c r="O540" s="15"/>
      <c r="P540" s="15"/>
      <c r="Q540" s="15"/>
      <c r="R540" s="15"/>
      <c r="S540" s="15"/>
    </row>
    <row r="541" spans="2:19" x14ac:dyDescent="0.3">
      <c r="B541" s="53">
        <v>2020</v>
      </c>
      <c r="C541" s="15" t="s">
        <v>155</v>
      </c>
      <c r="D541" s="15" t="s">
        <v>88</v>
      </c>
      <c r="E541" s="15">
        <v>2013</v>
      </c>
      <c r="F541" s="15" t="s">
        <v>117</v>
      </c>
      <c r="G541" s="15">
        <v>5</v>
      </c>
      <c r="H541" s="51">
        <v>690</v>
      </c>
      <c r="I541" s="50">
        <f t="shared" si="24"/>
        <v>0</v>
      </c>
      <c r="J541" s="50">
        <f t="shared" si="25"/>
        <v>0</v>
      </c>
      <c r="K541" s="50">
        <f t="shared" si="26"/>
        <v>690</v>
      </c>
      <c r="L541" s="15"/>
      <c r="M541" s="15"/>
      <c r="N541" s="15"/>
      <c r="O541" s="15"/>
      <c r="P541" s="15"/>
      <c r="Q541" s="15"/>
      <c r="R541" s="15"/>
      <c r="S541" s="15"/>
    </row>
    <row r="542" spans="2:19" x14ac:dyDescent="0.3">
      <c r="B542" s="53">
        <v>2020</v>
      </c>
      <c r="C542" s="15" t="s">
        <v>154</v>
      </c>
      <c r="D542" s="15" t="s">
        <v>153</v>
      </c>
      <c r="E542" s="15">
        <v>2015</v>
      </c>
      <c r="F542" s="15" t="s">
        <v>94</v>
      </c>
      <c r="G542" s="15">
        <v>5</v>
      </c>
      <c r="H542" s="51">
        <v>1000</v>
      </c>
      <c r="I542" s="50">
        <f t="shared" si="24"/>
        <v>0</v>
      </c>
      <c r="J542" s="50">
        <f t="shared" si="25"/>
        <v>0</v>
      </c>
      <c r="K542" s="50">
        <f t="shared" si="26"/>
        <v>1000</v>
      </c>
      <c r="L542" s="15"/>
      <c r="M542" s="15"/>
      <c r="N542" s="15"/>
      <c r="O542" s="15"/>
      <c r="P542" s="15"/>
      <c r="Q542" s="15"/>
      <c r="R542" s="15"/>
      <c r="S542" s="15"/>
    </row>
    <row r="543" spans="2:19" x14ac:dyDescent="0.3">
      <c r="B543" s="53">
        <v>2020</v>
      </c>
      <c r="C543" s="15" t="s">
        <v>152</v>
      </c>
      <c r="D543" s="15" t="s">
        <v>151</v>
      </c>
      <c r="E543" s="15">
        <v>2019</v>
      </c>
      <c r="F543" s="15" t="s">
        <v>90</v>
      </c>
      <c r="G543" s="15">
        <v>5</v>
      </c>
      <c r="H543" s="51">
        <v>2122</v>
      </c>
      <c r="I543" s="50">
        <f t="shared" si="24"/>
        <v>0</v>
      </c>
      <c r="J543" s="50">
        <f t="shared" si="25"/>
        <v>0</v>
      </c>
      <c r="K543" s="50">
        <f t="shared" si="26"/>
        <v>2122</v>
      </c>
      <c r="L543" s="15"/>
      <c r="M543" s="15"/>
      <c r="N543" s="15"/>
      <c r="O543" s="15"/>
      <c r="P543" s="15"/>
      <c r="Q543" s="15"/>
      <c r="R543" s="15"/>
      <c r="S543" s="15"/>
    </row>
    <row r="544" spans="2:19" x14ac:dyDescent="0.3">
      <c r="B544" s="53">
        <v>2020</v>
      </c>
      <c r="C544" s="15" t="s">
        <v>150</v>
      </c>
      <c r="D544" s="15" t="s">
        <v>88</v>
      </c>
      <c r="E544" s="15">
        <v>2014</v>
      </c>
      <c r="F544" s="15" t="s">
        <v>85</v>
      </c>
      <c r="G544" s="15">
        <v>5</v>
      </c>
      <c r="H544" s="51">
        <v>434</v>
      </c>
      <c r="I544" s="50">
        <f t="shared" si="24"/>
        <v>0</v>
      </c>
      <c r="J544" s="50">
        <f t="shared" si="25"/>
        <v>0</v>
      </c>
      <c r="K544" s="50">
        <f t="shared" si="26"/>
        <v>434</v>
      </c>
      <c r="L544" s="15"/>
      <c r="M544" s="15"/>
      <c r="N544" s="15"/>
      <c r="O544" s="15"/>
      <c r="P544" s="15"/>
      <c r="Q544" s="15"/>
      <c r="R544" s="15"/>
      <c r="S544" s="15"/>
    </row>
    <row r="545" spans="2:19" x14ac:dyDescent="0.3">
      <c r="B545" s="53">
        <v>2020</v>
      </c>
      <c r="C545" s="15" t="s">
        <v>149</v>
      </c>
      <c r="D545" s="15" t="s">
        <v>148</v>
      </c>
      <c r="E545" s="15">
        <v>2019</v>
      </c>
      <c r="F545" s="15" t="s">
        <v>77</v>
      </c>
      <c r="G545" s="15">
        <v>5</v>
      </c>
      <c r="H545" s="51">
        <v>414</v>
      </c>
      <c r="I545" s="50">
        <f t="shared" si="24"/>
        <v>0</v>
      </c>
      <c r="J545" s="50">
        <f t="shared" si="25"/>
        <v>0</v>
      </c>
      <c r="K545" s="50">
        <f t="shared" si="26"/>
        <v>414</v>
      </c>
      <c r="L545" s="15"/>
      <c r="M545" s="15"/>
      <c r="N545" s="15"/>
      <c r="O545" s="15"/>
      <c r="P545" s="15"/>
      <c r="Q545" s="15"/>
      <c r="R545" s="15"/>
      <c r="S545" s="15"/>
    </row>
    <row r="546" spans="2:19" x14ac:dyDescent="0.3">
      <c r="B546" s="53">
        <v>2020</v>
      </c>
      <c r="C546" s="15" t="s">
        <v>147</v>
      </c>
      <c r="D546" s="15" t="s">
        <v>88</v>
      </c>
      <c r="E546" s="15">
        <v>2013</v>
      </c>
      <c r="F546" s="15" t="s">
        <v>117</v>
      </c>
      <c r="G546" s="15">
        <v>5</v>
      </c>
      <c r="H546" s="51">
        <v>10</v>
      </c>
      <c r="I546" s="50">
        <f t="shared" si="24"/>
        <v>0</v>
      </c>
      <c r="J546" s="50">
        <f t="shared" si="25"/>
        <v>0</v>
      </c>
      <c r="K546" s="50">
        <f t="shared" si="26"/>
        <v>10</v>
      </c>
      <c r="L546" s="15"/>
      <c r="M546" s="15"/>
      <c r="N546" s="15"/>
      <c r="O546" s="15"/>
      <c r="P546" s="15"/>
      <c r="Q546" s="15"/>
      <c r="R546" s="15"/>
      <c r="S546" s="15"/>
    </row>
    <row r="547" spans="2:19" x14ac:dyDescent="0.3">
      <c r="B547" s="53">
        <v>2020</v>
      </c>
      <c r="C547" s="15" t="s">
        <v>146</v>
      </c>
      <c r="D547" s="15" t="s">
        <v>145</v>
      </c>
      <c r="E547" s="15">
        <v>2015</v>
      </c>
      <c r="F547" s="15" t="s">
        <v>90</v>
      </c>
      <c r="G547" s="15">
        <v>5</v>
      </c>
      <c r="H547" s="51">
        <v>0</v>
      </c>
      <c r="I547" s="50">
        <f t="shared" si="24"/>
        <v>0</v>
      </c>
      <c r="J547" s="50">
        <f t="shared" si="25"/>
        <v>0</v>
      </c>
      <c r="K547" s="50">
        <f t="shared" si="26"/>
        <v>0</v>
      </c>
      <c r="L547" s="15"/>
      <c r="M547" s="15"/>
      <c r="N547" s="15"/>
      <c r="O547" s="15"/>
      <c r="P547" s="15"/>
      <c r="Q547" s="15"/>
      <c r="R547" s="15"/>
      <c r="S547" s="15"/>
    </row>
    <row r="548" spans="2:19" x14ac:dyDescent="0.3">
      <c r="B548" s="53">
        <v>2020</v>
      </c>
      <c r="C548" s="15" t="s">
        <v>144</v>
      </c>
      <c r="D548" s="15" t="s">
        <v>143</v>
      </c>
      <c r="E548" s="15">
        <v>2017</v>
      </c>
      <c r="F548" s="15" t="s">
        <v>94</v>
      </c>
      <c r="G548" s="15">
        <v>4</v>
      </c>
      <c r="H548" s="51">
        <v>2118</v>
      </c>
      <c r="I548" s="50">
        <f t="shared" si="24"/>
        <v>0</v>
      </c>
      <c r="J548" s="50">
        <f t="shared" si="25"/>
        <v>2118</v>
      </c>
      <c r="K548" s="50">
        <f t="shared" si="26"/>
        <v>0</v>
      </c>
      <c r="L548" s="15"/>
      <c r="M548" s="15"/>
      <c r="N548" s="15"/>
      <c r="O548" s="15"/>
      <c r="P548" s="15"/>
      <c r="Q548" s="15"/>
      <c r="R548" s="15"/>
      <c r="S548" s="15"/>
    </row>
    <row r="549" spans="2:19" x14ac:dyDescent="0.3">
      <c r="B549" s="53">
        <v>2020</v>
      </c>
      <c r="C549" s="15" t="s">
        <v>142</v>
      </c>
      <c r="D549" s="15" t="s">
        <v>141</v>
      </c>
      <c r="E549" s="15">
        <v>2017</v>
      </c>
      <c r="F549" s="15" t="s">
        <v>82</v>
      </c>
      <c r="G549" s="15">
        <v>5</v>
      </c>
      <c r="H549" s="51">
        <v>2334</v>
      </c>
      <c r="I549" s="50">
        <f t="shared" si="24"/>
        <v>0</v>
      </c>
      <c r="J549" s="50">
        <f t="shared" si="25"/>
        <v>0</v>
      </c>
      <c r="K549" s="50">
        <f t="shared" si="26"/>
        <v>2334</v>
      </c>
      <c r="L549" s="15"/>
      <c r="M549" s="15"/>
      <c r="N549" s="15"/>
      <c r="O549" s="15"/>
      <c r="P549" s="15"/>
      <c r="Q549" s="15"/>
      <c r="R549" s="15"/>
      <c r="S549" s="15"/>
    </row>
    <row r="550" spans="2:19" x14ac:dyDescent="0.3">
      <c r="B550" s="53">
        <v>2020</v>
      </c>
      <c r="C550" s="15" t="s">
        <v>140</v>
      </c>
      <c r="D550" s="15" t="s">
        <v>88</v>
      </c>
      <c r="E550" s="15">
        <v>2019</v>
      </c>
      <c r="F550" s="15" t="s">
        <v>117</v>
      </c>
      <c r="G550" s="15">
        <v>5</v>
      </c>
      <c r="H550" s="51">
        <v>3992</v>
      </c>
      <c r="I550" s="50">
        <f t="shared" ref="I550:I581" si="27">IF(G550&lt;4,H550,0)</f>
        <v>0</v>
      </c>
      <c r="J550" s="50">
        <f t="shared" ref="J550:J581" si="28">IF(G550=4,H550,0)</f>
        <v>0</v>
      </c>
      <c r="K550" s="50">
        <f t="shared" ref="K550:K581" si="29">IF(G550=5,H550,0)</f>
        <v>3992</v>
      </c>
      <c r="L550" s="15"/>
      <c r="M550" s="15"/>
      <c r="N550" s="15"/>
      <c r="O550" s="15"/>
      <c r="P550" s="15"/>
      <c r="Q550" s="15"/>
      <c r="R550" s="15"/>
      <c r="S550" s="15"/>
    </row>
    <row r="551" spans="2:19" x14ac:dyDescent="0.3">
      <c r="B551" s="53">
        <v>2020</v>
      </c>
      <c r="C551" s="15" t="s">
        <v>139</v>
      </c>
      <c r="D551" s="15" t="s">
        <v>138</v>
      </c>
      <c r="E551" s="15">
        <v>2016</v>
      </c>
      <c r="F551" s="15" t="s">
        <v>137</v>
      </c>
      <c r="G551" s="15">
        <v>5</v>
      </c>
      <c r="H551" s="51">
        <v>0</v>
      </c>
      <c r="I551" s="50">
        <f t="shared" si="27"/>
        <v>0</v>
      </c>
      <c r="J551" s="50">
        <f t="shared" si="28"/>
        <v>0</v>
      </c>
      <c r="K551" s="50">
        <f t="shared" si="29"/>
        <v>0</v>
      </c>
      <c r="L551" s="15"/>
      <c r="M551" s="15"/>
      <c r="N551" s="15"/>
      <c r="O551" s="15"/>
      <c r="P551" s="15"/>
      <c r="Q551" s="15"/>
      <c r="R551" s="15"/>
      <c r="S551" s="15"/>
    </row>
    <row r="552" spans="2:19" x14ac:dyDescent="0.3">
      <c r="B552" s="53">
        <v>2020</v>
      </c>
      <c r="C552" s="15" t="s">
        <v>136</v>
      </c>
      <c r="D552" s="15" t="s">
        <v>135</v>
      </c>
      <c r="E552" s="15">
        <v>2016</v>
      </c>
      <c r="F552" s="15" t="s">
        <v>90</v>
      </c>
      <c r="G552" s="15">
        <v>5</v>
      </c>
      <c r="H552" s="51">
        <v>284</v>
      </c>
      <c r="I552" s="50">
        <f t="shared" si="27"/>
        <v>0</v>
      </c>
      <c r="J552" s="50">
        <f t="shared" si="28"/>
        <v>0</v>
      </c>
      <c r="K552" s="50">
        <f t="shared" si="29"/>
        <v>284</v>
      </c>
      <c r="L552" s="15"/>
      <c r="M552" s="15"/>
      <c r="N552" s="15"/>
      <c r="O552" s="15"/>
      <c r="P552" s="15"/>
      <c r="Q552" s="15"/>
      <c r="R552" s="15"/>
      <c r="S552" s="15"/>
    </row>
    <row r="553" spans="2:19" x14ac:dyDescent="0.3">
      <c r="B553" s="53">
        <v>2020</v>
      </c>
      <c r="C553" s="15" t="s">
        <v>134</v>
      </c>
      <c r="D553" s="15" t="s">
        <v>88</v>
      </c>
      <c r="E553" s="15">
        <v>2015</v>
      </c>
      <c r="F553" s="15" t="s">
        <v>133</v>
      </c>
      <c r="G553" s="15">
        <v>5</v>
      </c>
      <c r="H553" s="51">
        <v>270</v>
      </c>
      <c r="I553" s="50">
        <f t="shared" si="27"/>
        <v>0</v>
      </c>
      <c r="J553" s="50">
        <f t="shared" si="28"/>
        <v>0</v>
      </c>
      <c r="K553" s="50">
        <f t="shared" si="29"/>
        <v>270</v>
      </c>
      <c r="L553" s="15"/>
      <c r="M553" s="15"/>
      <c r="N553" s="15"/>
      <c r="O553" s="15"/>
      <c r="P553" s="15"/>
      <c r="Q553" s="15"/>
      <c r="R553" s="15"/>
      <c r="S553" s="15"/>
    </row>
    <row r="554" spans="2:19" x14ac:dyDescent="0.3">
      <c r="B554" s="53">
        <v>2020</v>
      </c>
      <c r="C554" s="15" t="s">
        <v>132</v>
      </c>
      <c r="D554" s="15" t="s">
        <v>88</v>
      </c>
      <c r="E554" s="15">
        <v>2018</v>
      </c>
      <c r="F554" s="15" t="s">
        <v>101</v>
      </c>
      <c r="G554" s="15">
        <v>4</v>
      </c>
      <c r="H554" s="51">
        <v>472</v>
      </c>
      <c r="I554" s="50">
        <f t="shared" si="27"/>
        <v>0</v>
      </c>
      <c r="J554" s="50">
        <f t="shared" si="28"/>
        <v>472</v>
      </c>
      <c r="K554" s="50">
        <f t="shared" si="29"/>
        <v>0</v>
      </c>
      <c r="L554" s="15"/>
      <c r="M554" s="15"/>
      <c r="N554" s="15"/>
      <c r="O554" s="15"/>
      <c r="P554" s="15"/>
      <c r="Q554" s="15"/>
      <c r="R554" s="15"/>
      <c r="S554" s="15"/>
    </row>
    <row r="555" spans="2:19" x14ac:dyDescent="0.3">
      <c r="B555" s="53">
        <v>2020</v>
      </c>
      <c r="C555" s="15" t="s">
        <v>131</v>
      </c>
      <c r="D555" s="15" t="s">
        <v>130</v>
      </c>
      <c r="E555" s="15">
        <v>2019</v>
      </c>
      <c r="F555" s="15" t="s">
        <v>82</v>
      </c>
      <c r="G555" s="15">
        <v>5</v>
      </c>
      <c r="H555" s="51">
        <v>2169</v>
      </c>
      <c r="I555" s="50">
        <f t="shared" si="27"/>
        <v>0</v>
      </c>
      <c r="J555" s="50">
        <f t="shared" si="28"/>
        <v>0</v>
      </c>
      <c r="K555" s="50">
        <f t="shared" si="29"/>
        <v>2169</v>
      </c>
      <c r="L555" s="15"/>
      <c r="M555" s="15"/>
      <c r="N555" s="15"/>
      <c r="O555" s="15"/>
      <c r="P555" s="15"/>
      <c r="Q555" s="15"/>
      <c r="R555" s="15"/>
      <c r="S555" s="15"/>
    </row>
    <row r="556" spans="2:19" x14ac:dyDescent="0.3">
      <c r="B556" s="53">
        <v>2020</v>
      </c>
      <c r="C556" s="15" t="s">
        <v>128</v>
      </c>
      <c r="D556" s="15" t="s">
        <v>129</v>
      </c>
      <c r="E556" s="15">
        <v>2017</v>
      </c>
      <c r="F556" s="15" t="s">
        <v>94</v>
      </c>
      <c r="G556" s="15">
        <v>5</v>
      </c>
      <c r="H556" s="51">
        <v>0</v>
      </c>
      <c r="I556" s="50">
        <f t="shared" si="27"/>
        <v>0</v>
      </c>
      <c r="J556" s="50">
        <f t="shared" si="28"/>
        <v>0</v>
      </c>
      <c r="K556" s="50">
        <f t="shared" si="29"/>
        <v>0</v>
      </c>
      <c r="L556" s="15"/>
      <c r="M556" s="15"/>
      <c r="N556" s="15"/>
      <c r="O556" s="15"/>
      <c r="P556" s="15"/>
      <c r="Q556" s="15"/>
      <c r="R556" s="15"/>
      <c r="S556" s="15"/>
    </row>
    <row r="557" spans="2:19" x14ac:dyDescent="0.3">
      <c r="B557" s="53">
        <v>2020</v>
      </c>
      <c r="C557" s="15" t="s">
        <v>128</v>
      </c>
      <c r="D557" s="15" t="s">
        <v>127</v>
      </c>
      <c r="E557" s="15">
        <v>2020</v>
      </c>
      <c r="F557" s="15" t="s">
        <v>117</v>
      </c>
      <c r="G557" s="15">
        <v>5</v>
      </c>
      <c r="H557" s="51">
        <v>4238</v>
      </c>
      <c r="I557" s="50">
        <f t="shared" si="27"/>
        <v>0</v>
      </c>
      <c r="J557" s="50">
        <f t="shared" si="28"/>
        <v>0</v>
      </c>
      <c r="K557" s="50">
        <f t="shared" si="29"/>
        <v>4238</v>
      </c>
      <c r="L557" s="15"/>
      <c r="M557" s="15"/>
      <c r="N557" s="15"/>
      <c r="O557" s="15"/>
      <c r="P557" s="15"/>
      <c r="Q557" s="15"/>
      <c r="R557" s="15"/>
      <c r="S557" s="15"/>
    </row>
    <row r="558" spans="2:19" x14ac:dyDescent="0.3">
      <c r="B558" s="53">
        <v>2020</v>
      </c>
      <c r="C558" s="15" t="s">
        <v>126</v>
      </c>
      <c r="D558" s="15" t="s">
        <v>125</v>
      </c>
      <c r="E558" s="15">
        <v>2017</v>
      </c>
      <c r="F558" s="15" t="s">
        <v>85</v>
      </c>
      <c r="G558" s="15">
        <v>5</v>
      </c>
      <c r="H558" s="51">
        <v>469</v>
      </c>
      <c r="I558" s="50">
        <f t="shared" si="27"/>
        <v>0</v>
      </c>
      <c r="J558" s="50">
        <f t="shared" si="28"/>
        <v>0</v>
      </c>
      <c r="K558" s="50">
        <f t="shared" si="29"/>
        <v>469</v>
      </c>
      <c r="L558" s="15"/>
      <c r="M558" s="15"/>
      <c r="N558" s="15"/>
      <c r="O558" s="15"/>
      <c r="P558" s="15"/>
      <c r="Q558" s="15"/>
      <c r="R558" s="15"/>
      <c r="S558" s="15"/>
    </row>
    <row r="559" spans="2:19" x14ac:dyDescent="0.3">
      <c r="B559" s="53">
        <v>2020</v>
      </c>
      <c r="C559" s="15" t="s">
        <v>124</v>
      </c>
      <c r="D559" s="15" t="s">
        <v>123</v>
      </c>
      <c r="E559" s="15">
        <v>2015</v>
      </c>
      <c r="F559" s="15" t="s">
        <v>101</v>
      </c>
      <c r="G559" s="15">
        <v>4</v>
      </c>
      <c r="H559" s="51">
        <v>2731</v>
      </c>
      <c r="I559" s="50">
        <f t="shared" si="27"/>
        <v>0</v>
      </c>
      <c r="J559" s="50">
        <f t="shared" si="28"/>
        <v>2731</v>
      </c>
      <c r="K559" s="50">
        <f t="shared" si="29"/>
        <v>0</v>
      </c>
      <c r="L559" s="15"/>
      <c r="M559" s="15"/>
      <c r="N559" s="15"/>
      <c r="O559" s="15"/>
      <c r="P559" s="15"/>
      <c r="Q559" s="15"/>
      <c r="R559" s="15"/>
      <c r="S559" s="15"/>
    </row>
    <row r="560" spans="2:19" x14ac:dyDescent="0.3">
      <c r="B560" s="53">
        <v>2020</v>
      </c>
      <c r="C560" s="15" t="s">
        <v>122</v>
      </c>
      <c r="D560" s="15" t="s">
        <v>121</v>
      </c>
      <c r="E560" s="15">
        <v>2019</v>
      </c>
      <c r="F560" s="15" t="s">
        <v>117</v>
      </c>
      <c r="G560" s="15">
        <v>5</v>
      </c>
      <c r="H560" s="51">
        <v>7407</v>
      </c>
      <c r="I560" s="50">
        <f t="shared" si="27"/>
        <v>0</v>
      </c>
      <c r="J560" s="50">
        <f t="shared" si="28"/>
        <v>0</v>
      </c>
      <c r="K560" s="50">
        <f t="shared" si="29"/>
        <v>7407</v>
      </c>
      <c r="L560" s="15"/>
      <c r="M560" s="15"/>
      <c r="N560" s="15"/>
      <c r="O560" s="15"/>
      <c r="P560" s="15"/>
      <c r="Q560" s="15"/>
      <c r="R560" s="15"/>
      <c r="S560" s="15"/>
    </row>
    <row r="561" spans="2:19" x14ac:dyDescent="0.3">
      <c r="B561" s="53">
        <v>2020</v>
      </c>
      <c r="C561" s="15" t="s">
        <v>120</v>
      </c>
      <c r="D561" s="15" t="s">
        <v>88</v>
      </c>
      <c r="E561" s="15">
        <v>2014</v>
      </c>
      <c r="F561" s="15" t="s">
        <v>101</v>
      </c>
      <c r="G561" s="15">
        <v>5</v>
      </c>
      <c r="H561" s="51">
        <v>1530</v>
      </c>
      <c r="I561" s="50">
        <f t="shared" si="27"/>
        <v>0</v>
      </c>
      <c r="J561" s="50">
        <f t="shared" si="28"/>
        <v>0</v>
      </c>
      <c r="K561" s="50">
        <f t="shared" si="29"/>
        <v>1530</v>
      </c>
      <c r="L561" s="15"/>
      <c r="M561" s="15"/>
      <c r="N561" s="15"/>
      <c r="O561" s="15"/>
      <c r="P561" s="15"/>
      <c r="Q561" s="15"/>
      <c r="R561" s="15"/>
      <c r="S561" s="15"/>
    </row>
    <row r="562" spans="2:19" x14ac:dyDescent="0.3">
      <c r="B562" s="53">
        <v>2020</v>
      </c>
      <c r="C562" s="15" t="s">
        <v>119</v>
      </c>
      <c r="D562" s="15" t="s">
        <v>118</v>
      </c>
      <c r="E562" s="15">
        <v>2020</v>
      </c>
      <c r="F562" s="15" t="s">
        <v>117</v>
      </c>
      <c r="G562" s="15">
        <v>5</v>
      </c>
      <c r="H562" s="51">
        <v>953</v>
      </c>
      <c r="I562" s="50">
        <f t="shared" si="27"/>
        <v>0</v>
      </c>
      <c r="J562" s="50">
        <f t="shared" si="28"/>
        <v>0</v>
      </c>
      <c r="K562" s="50">
        <f t="shared" si="29"/>
        <v>953</v>
      </c>
      <c r="L562" s="15"/>
      <c r="M562" s="15"/>
      <c r="N562" s="15"/>
      <c r="O562" s="15"/>
      <c r="P562" s="15"/>
      <c r="Q562" s="15"/>
      <c r="R562" s="15"/>
      <c r="S562" s="15"/>
    </row>
    <row r="563" spans="2:19" x14ac:dyDescent="0.3">
      <c r="B563" s="53">
        <v>2020</v>
      </c>
      <c r="C563" s="15" t="s">
        <v>116</v>
      </c>
      <c r="D563" s="15" t="s">
        <v>115</v>
      </c>
      <c r="E563" s="15">
        <v>2021</v>
      </c>
      <c r="F563" s="15" t="s">
        <v>82</v>
      </c>
      <c r="G563" s="15">
        <v>5</v>
      </c>
      <c r="H563" s="51">
        <v>0</v>
      </c>
      <c r="I563" s="50">
        <f t="shared" si="27"/>
        <v>0</v>
      </c>
      <c r="J563" s="50">
        <f t="shared" si="28"/>
        <v>0</v>
      </c>
      <c r="K563" s="50">
        <f t="shared" si="29"/>
        <v>0</v>
      </c>
      <c r="L563" s="15"/>
      <c r="M563" s="15"/>
      <c r="N563" s="15"/>
      <c r="O563" s="15"/>
      <c r="P563" s="15"/>
      <c r="Q563" s="15"/>
      <c r="R563" s="15"/>
      <c r="S563" s="15"/>
    </row>
    <row r="564" spans="2:19" x14ac:dyDescent="0.3">
      <c r="B564" s="53">
        <v>2020</v>
      </c>
      <c r="C564" s="15" t="s">
        <v>114</v>
      </c>
      <c r="D564" s="15" t="s">
        <v>113</v>
      </c>
      <c r="E564" s="15">
        <v>2014</v>
      </c>
      <c r="F564" s="15" t="s">
        <v>90</v>
      </c>
      <c r="G564" s="15">
        <v>5</v>
      </c>
      <c r="H564" s="51">
        <v>3415</v>
      </c>
      <c r="I564" s="50">
        <f t="shared" si="27"/>
        <v>0</v>
      </c>
      <c r="J564" s="50">
        <f t="shared" si="28"/>
        <v>0</v>
      </c>
      <c r="K564" s="50">
        <f t="shared" si="29"/>
        <v>3415</v>
      </c>
      <c r="L564" s="15"/>
      <c r="M564" s="15"/>
      <c r="N564" s="15"/>
      <c r="O564" s="15"/>
      <c r="P564" s="15"/>
      <c r="Q564" s="15"/>
      <c r="R564" s="15"/>
      <c r="S564" s="15"/>
    </row>
    <row r="565" spans="2:19" x14ac:dyDescent="0.3">
      <c r="B565" s="53">
        <v>2020</v>
      </c>
      <c r="C565" s="15" t="s">
        <v>112</v>
      </c>
      <c r="D565" s="15" t="s">
        <v>111</v>
      </c>
      <c r="E565" s="15">
        <v>2017</v>
      </c>
      <c r="F565" s="15" t="s">
        <v>94</v>
      </c>
      <c r="G565" s="15">
        <v>5</v>
      </c>
      <c r="H565" s="51">
        <v>6304</v>
      </c>
      <c r="I565" s="50">
        <f t="shared" si="27"/>
        <v>0</v>
      </c>
      <c r="J565" s="50">
        <f t="shared" si="28"/>
        <v>0</v>
      </c>
      <c r="K565" s="50">
        <f t="shared" si="29"/>
        <v>6304</v>
      </c>
      <c r="L565" s="15"/>
      <c r="M565" s="15"/>
      <c r="N565" s="15"/>
      <c r="O565" s="15"/>
      <c r="P565" s="15"/>
      <c r="Q565" s="15"/>
      <c r="R565" s="15"/>
      <c r="S565" s="15"/>
    </row>
    <row r="566" spans="2:19" x14ac:dyDescent="0.3">
      <c r="B566" s="53">
        <v>2020</v>
      </c>
      <c r="C566" s="15" t="s">
        <v>110</v>
      </c>
      <c r="D566" s="15" t="s">
        <v>109</v>
      </c>
      <c r="E566" s="15">
        <v>2019</v>
      </c>
      <c r="F566" s="15" t="s">
        <v>99</v>
      </c>
      <c r="G566" s="15">
        <v>4</v>
      </c>
      <c r="H566" s="51">
        <v>287</v>
      </c>
      <c r="I566" s="50">
        <f t="shared" si="27"/>
        <v>0</v>
      </c>
      <c r="J566" s="50">
        <f t="shared" si="28"/>
        <v>287</v>
      </c>
      <c r="K566" s="50">
        <f t="shared" si="29"/>
        <v>0</v>
      </c>
      <c r="L566" s="15"/>
      <c r="M566" s="15"/>
      <c r="N566" s="15"/>
      <c r="O566" s="15"/>
      <c r="P566" s="15"/>
      <c r="Q566" s="15"/>
      <c r="R566" s="15"/>
      <c r="S566" s="15"/>
    </row>
    <row r="567" spans="2:19" x14ac:dyDescent="0.3">
      <c r="B567" s="53">
        <v>2020</v>
      </c>
      <c r="C567" s="15" t="s">
        <v>108</v>
      </c>
      <c r="D567" s="15" t="s">
        <v>107</v>
      </c>
      <c r="E567" s="15">
        <v>2019</v>
      </c>
      <c r="F567" s="15" t="s">
        <v>101</v>
      </c>
      <c r="G567" s="15">
        <v>5</v>
      </c>
      <c r="H567" s="51">
        <v>3023</v>
      </c>
      <c r="I567" s="50">
        <f t="shared" si="27"/>
        <v>0</v>
      </c>
      <c r="J567" s="50">
        <f t="shared" si="28"/>
        <v>0</v>
      </c>
      <c r="K567" s="50">
        <f t="shared" si="29"/>
        <v>3023</v>
      </c>
      <c r="L567" s="15"/>
      <c r="M567" s="15"/>
      <c r="N567" s="15"/>
      <c r="O567" s="15"/>
      <c r="P567" s="15"/>
      <c r="Q567" s="15"/>
      <c r="R567" s="15"/>
      <c r="S567" s="15"/>
    </row>
    <row r="568" spans="2:19" x14ac:dyDescent="0.3">
      <c r="B568" s="53">
        <v>2020</v>
      </c>
      <c r="C568" s="15" t="s">
        <v>106</v>
      </c>
      <c r="D568" s="15" t="s">
        <v>105</v>
      </c>
      <c r="E568" s="15">
        <v>2016</v>
      </c>
      <c r="F568" s="15" t="s">
        <v>82</v>
      </c>
      <c r="G568" s="15">
        <v>5</v>
      </c>
      <c r="H568" s="51">
        <v>5478</v>
      </c>
      <c r="I568" s="50">
        <f t="shared" si="27"/>
        <v>0</v>
      </c>
      <c r="J568" s="50">
        <f t="shared" si="28"/>
        <v>0</v>
      </c>
      <c r="K568" s="50">
        <f t="shared" si="29"/>
        <v>5478</v>
      </c>
      <c r="L568" s="15"/>
      <c r="M568" s="15"/>
      <c r="N568" s="15"/>
      <c r="O568" s="15"/>
      <c r="P568" s="15"/>
      <c r="Q568" s="15"/>
      <c r="R568" s="15"/>
      <c r="S568" s="15"/>
    </row>
    <row r="569" spans="2:19" x14ac:dyDescent="0.3">
      <c r="B569" s="53">
        <v>2020</v>
      </c>
      <c r="C569" s="15" t="s">
        <v>104</v>
      </c>
      <c r="D569" s="15" t="s">
        <v>103</v>
      </c>
      <c r="E569" s="15">
        <v>2018</v>
      </c>
      <c r="F569" s="15" t="s">
        <v>77</v>
      </c>
      <c r="G569" s="15">
        <v>5</v>
      </c>
      <c r="H569" s="51">
        <v>99</v>
      </c>
      <c r="I569" s="50">
        <f t="shared" si="27"/>
        <v>0</v>
      </c>
      <c r="J569" s="50">
        <f t="shared" si="28"/>
        <v>0</v>
      </c>
      <c r="K569" s="50">
        <f t="shared" si="29"/>
        <v>99</v>
      </c>
      <c r="L569" s="15"/>
      <c r="M569" s="15"/>
      <c r="N569" s="15"/>
      <c r="O569" s="15"/>
      <c r="P569" s="15"/>
      <c r="Q569" s="15"/>
      <c r="R569" s="15"/>
      <c r="S569" s="15"/>
    </row>
    <row r="570" spans="2:19" x14ac:dyDescent="0.3">
      <c r="B570" s="53">
        <v>2020</v>
      </c>
      <c r="C570" s="15" t="s">
        <v>102</v>
      </c>
      <c r="D570" s="15" t="s">
        <v>88</v>
      </c>
      <c r="E570" s="15">
        <v>2015</v>
      </c>
      <c r="F570" s="15" t="s">
        <v>101</v>
      </c>
      <c r="G570" s="15">
        <v>5</v>
      </c>
      <c r="H570" s="51">
        <v>1621</v>
      </c>
      <c r="I570" s="50">
        <f t="shared" si="27"/>
        <v>0</v>
      </c>
      <c r="J570" s="50">
        <f t="shared" si="28"/>
        <v>0</v>
      </c>
      <c r="K570" s="50">
        <f t="shared" si="29"/>
        <v>1621</v>
      </c>
      <c r="L570" s="15"/>
      <c r="M570" s="15"/>
      <c r="N570" s="15"/>
      <c r="O570" s="15"/>
      <c r="P570" s="15"/>
      <c r="Q570" s="15"/>
      <c r="R570" s="15"/>
      <c r="S570" s="15"/>
    </row>
    <row r="571" spans="2:19" x14ac:dyDescent="0.3">
      <c r="B571" s="53">
        <v>2020</v>
      </c>
      <c r="C571" s="15" t="s">
        <v>100</v>
      </c>
      <c r="D571" s="15" t="s">
        <v>88</v>
      </c>
      <c r="E571" s="15">
        <v>2013</v>
      </c>
      <c r="F571" s="15" t="s">
        <v>99</v>
      </c>
      <c r="G571" s="15">
        <v>4</v>
      </c>
      <c r="H571" s="51">
        <v>761</v>
      </c>
      <c r="I571" s="50">
        <f t="shared" si="27"/>
        <v>0</v>
      </c>
      <c r="J571" s="50">
        <f t="shared" si="28"/>
        <v>761</v>
      </c>
      <c r="K571" s="50">
        <f t="shared" si="29"/>
        <v>0</v>
      </c>
      <c r="L571" s="15"/>
      <c r="M571" s="15"/>
      <c r="N571" s="15"/>
      <c r="O571" s="15"/>
      <c r="P571" s="15"/>
      <c r="Q571" s="15"/>
      <c r="R571" s="15"/>
      <c r="S571" s="15"/>
    </row>
    <row r="572" spans="2:19" x14ac:dyDescent="0.3">
      <c r="B572" s="53">
        <v>2020</v>
      </c>
      <c r="C572" s="15" t="s">
        <v>98</v>
      </c>
      <c r="D572" s="15" t="s">
        <v>97</v>
      </c>
      <c r="E572" s="15">
        <v>2017</v>
      </c>
      <c r="F572" s="15" t="s">
        <v>82</v>
      </c>
      <c r="G572" s="15">
        <v>5</v>
      </c>
      <c r="H572" s="51">
        <v>4698</v>
      </c>
      <c r="I572" s="50">
        <f t="shared" si="27"/>
        <v>0</v>
      </c>
      <c r="J572" s="50">
        <f t="shared" si="28"/>
        <v>0</v>
      </c>
      <c r="K572" s="50">
        <f t="shared" si="29"/>
        <v>4698</v>
      </c>
      <c r="L572" s="15"/>
      <c r="M572" s="15"/>
      <c r="N572" s="15"/>
      <c r="O572" s="15"/>
      <c r="P572" s="15"/>
      <c r="Q572" s="15"/>
      <c r="R572" s="15"/>
      <c r="S572" s="15"/>
    </row>
    <row r="573" spans="2:19" x14ac:dyDescent="0.3">
      <c r="B573" s="53">
        <v>2020</v>
      </c>
      <c r="C573" s="15" t="s">
        <v>96</v>
      </c>
      <c r="D573" s="15" t="s">
        <v>95</v>
      </c>
      <c r="E573" s="15">
        <v>2019</v>
      </c>
      <c r="F573" s="15" t="s">
        <v>94</v>
      </c>
      <c r="G573" s="15">
        <v>3</v>
      </c>
      <c r="H573" s="51">
        <v>622</v>
      </c>
      <c r="I573" s="50">
        <f t="shared" si="27"/>
        <v>622</v>
      </c>
      <c r="J573" s="50">
        <f t="shared" si="28"/>
        <v>0</v>
      </c>
      <c r="K573" s="50">
        <f t="shared" si="29"/>
        <v>0</v>
      </c>
      <c r="L573" s="15"/>
      <c r="M573" s="15"/>
      <c r="N573" s="15"/>
      <c r="O573" s="15"/>
      <c r="P573" s="15"/>
      <c r="Q573" s="15"/>
      <c r="R573" s="15"/>
      <c r="S573" s="15"/>
    </row>
    <row r="574" spans="2:19" x14ac:dyDescent="0.3">
      <c r="B574" s="53">
        <v>2020</v>
      </c>
      <c r="C574" s="15" t="s">
        <v>93</v>
      </c>
      <c r="D574" s="15" t="s">
        <v>92</v>
      </c>
      <c r="E574" s="15">
        <v>2018</v>
      </c>
      <c r="F574" s="15" t="s">
        <v>90</v>
      </c>
      <c r="G574" s="15">
        <v>5</v>
      </c>
      <c r="H574" s="51">
        <v>258</v>
      </c>
      <c r="I574" s="50">
        <f t="shared" si="27"/>
        <v>0</v>
      </c>
      <c r="J574" s="50">
        <f t="shared" si="28"/>
        <v>0</v>
      </c>
      <c r="K574" s="50">
        <f t="shared" si="29"/>
        <v>258</v>
      </c>
      <c r="L574" s="15"/>
      <c r="M574" s="15"/>
      <c r="N574" s="15"/>
      <c r="O574" s="15"/>
      <c r="P574" s="15"/>
      <c r="Q574" s="15"/>
      <c r="R574" s="15"/>
      <c r="S574" s="15"/>
    </row>
    <row r="575" spans="2:19" x14ac:dyDescent="0.3">
      <c r="B575" s="53">
        <v>2020</v>
      </c>
      <c r="C575" s="15" t="s">
        <v>91</v>
      </c>
      <c r="D575" s="15" t="s">
        <v>88</v>
      </c>
      <c r="E575" s="15">
        <v>2018</v>
      </c>
      <c r="F575" s="15" t="s">
        <v>90</v>
      </c>
      <c r="G575" s="15">
        <v>5</v>
      </c>
      <c r="H575" s="51">
        <v>3164</v>
      </c>
      <c r="I575" s="50">
        <f t="shared" si="27"/>
        <v>0</v>
      </c>
      <c r="J575" s="50">
        <f t="shared" si="28"/>
        <v>0</v>
      </c>
      <c r="K575" s="50">
        <f t="shared" si="29"/>
        <v>3164</v>
      </c>
      <c r="L575" s="15"/>
      <c r="M575" s="15"/>
      <c r="N575" s="15"/>
      <c r="O575" s="15"/>
      <c r="P575" s="15"/>
      <c r="Q575" s="15"/>
      <c r="R575" s="15"/>
      <c r="S575" s="15"/>
    </row>
    <row r="576" spans="2:19" x14ac:dyDescent="0.3">
      <c r="B576" s="53">
        <v>2020</v>
      </c>
      <c r="C576" s="15" t="s">
        <v>89</v>
      </c>
      <c r="D576" s="15" t="s">
        <v>88</v>
      </c>
      <c r="E576" s="15">
        <v>2017</v>
      </c>
      <c r="F576" s="15" t="s">
        <v>85</v>
      </c>
      <c r="G576" s="15">
        <v>5</v>
      </c>
      <c r="H576" s="51">
        <v>133</v>
      </c>
      <c r="I576" s="50">
        <f t="shared" si="27"/>
        <v>0</v>
      </c>
      <c r="J576" s="50">
        <f t="shared" si="28"/>
        <v>0</v>
      </c>
      <c r="K576" s="50">
        <f t="shared" si="29"/>
        <v>133</v>
      </c>
      <c r="L576" s="15"/>
      <c r="M576" s="15"/>
      <c r="N576" s="15"/>
      <c r="O576" s="15"/>
      <c r="P576" s="15"/>
      <c r="Q576" s="15"/>
      <c r="R576" s="15"/>
      <c r="S576" s="15"/>
    </row>
    <row r="577" spans="2:19" x14ac:dyDescent="0.3">
      <c r="B577" s="53">
        <v>2020</v>
      </c>
      <c r="C577" s="15" t="s">
        <v>87</v>
      </c>
      <c r="D577" s="15" t="s">
        <v>86</v>
      </c>
      <c r="E577" s="15">
        <v>2017</v>
      </c>
      <c r="F577" s="15" t="s">
        <v>85</v>
      </c>
      <c r="G577" s="15">
        <v>5</v>
      </c>
      <c r="H577" s="51">
        <v>541</v>
      </c>
      <c r="I577" s="50">
        <f t="shared" si="27"/>
        <v>0</v>
      </c>
      <c r="J577" s="50">
        <f t="shared" si="28"/>
        <v>0</v>
      </c>
      <c r="K577" s="50">
        <f t="shared" si="29"/>
        <v>541</v>
      </c>
      <c r="L577" s="15"/>
      <c r="M577" s="15"/>
      <c r="N577" s="15"/>
      <c r="O577" s="15"/>
      <c r="P577" s="15"/>
      <c r="Q577" s="15"/>
      <c r="R577" s="15"/>
      <c r="S577" s="15"/>
    </row>
    <row r="578" spans="2:19" x14ac:dyDescent="0.3">
      <c r="B578" s="53">
        <v>2020</v>
      </c>
      <c r="C578" s="15" t="s">
        <v>84</v>
      </c>
      <c r="D578" s="15" t="s">
        <v>83</v>
      </c>
      <c r="E578" s="15">
        <v>2018</v>
      </c>
      <c r="F578" s="15" t="s">
        <v>82</v>
      </c>
      <c r="G578" s="15">
        <v>5</v>
      </c>
      <c r="H578" s="51">
        <v>7924</v>
      </c>
      <c r="I578" s="50">
        <f t="shared" si="27"/>
        <v>0</v>
      </c>
      <c r="J578" s="50">
        <f t="shared" si="28"/>
        <v>0</v>
      </c>
      <c r="K578" s="50">
        <f t="shared" si="29"/>
        <v>7924</v>
      </c>
      <c r="L578" s="15"/>
      <c r="M578" s="15"/>
      <c r="N578" s="15"/>
      <c r="O578" s="15"/>
      <c r="P578" s="15"/>
      <c r="Q578" s="15"/>
      <c r="R578" s="15"/>
      <c r="S578" s="15"/>
    </row>
    <row r="579" spans="2:19" x14ac:dyDescent="0.3">
      <c r="B579" s="53">
        <v>2020</v>
      </c>
      <c r="C579" s="15" t="s">
        <v>81</v>
      </c>
      <c r="D579" s="15" t="s">
        <v>80</v>
      </c>
      <c r="E579" s="15">
        <v>2017</v>
      </c>
      <c r="F579" s="15" t="s">
        <v>77</v>
      </c>
      <c r="G579" s="15">
        <v>5</v>
      </c>
      <c r="H579" s="51">
        <v>3417</v>
      </c>
      <c r="I579" s="50">
        <f t="shared" si="27"/>
        <v>0</v>
      </c>
      <c r="J579" s="50">
        <f t="shared" si="28"/>
        <v>0</v>
      </c>
      <c r="K579" s="50">
        <f t="shared" si="29"/>
        <v>3417</v>
      </c>
      <c r="L579" s="15"/>
      <c r="M579" s="15"/>
      <c r="N579" s="15"/>
      <c r="O579" s="15"/>
      <c r="P579" s="15"/>
      <c r="Q579" s="15"/>
      <c r="R579" s="15"/>
      <c r="S579" s="15"/>
    </row>
    <row r="580" spans="2:19" x14ac:dyDescent="0.3">
      <c r="B580" s="53">
        <v>2020</v>
      </c>
      <c r="C580" s="15" t="s">
        <v>79</v>
      </c>
      <c r="D580" s="15" t="s">
        <v>78</v>
      </c>
      <c r="E580" s="15">
        <v>2015</v>
      </c>
      <c r="F580" s="15" t="s">
        <v>77</v>
      </c>
      <c r="G580" s="15">
        <v>5</v>
      </c>
      <c r="H580" s="51">
        <v>574</v>
      </c>
      <c r="I580" s="50">
        <f t="shared" si="27"/>
        <v>0</v>
      </c>
      <c r="J580" s="50">
        <f t="shared" si="28"/>
        <v>0</v>
      </c>
      <c r="K580" s="50">
        <f t="shared" si="29"/>
        <v>574</v>
      </c>
      <c r="L580" s="15"/>
      <c r="M580" s="15"/>
      <c r="N580" s="15"/>
      <c r="O580" s="15"/>
      <c r="P580" s="15"/>
      <c r="Q580" s="15"/>
      <c r="R580" s="15"/>
      <c r="S580" s="15"/>
    </row>
    <row r="581" spans="2:19" x14ac:dyDescent="0.3">
      <c r="B581" s="53">
        <v>2020</v>
      </c>
      <c r="C581" s="52" t="s">
        <v>47</v>
      </c>
      <c r="D581" s="52" t="s">
        <v>47</v>
      </c>
      <c r="E581" s="15" t="s">
        <v>47</v>
      </c>
      <c r="F581" s="15" t="s">
        <v>47</v>
      </c>
      <c r="G581" s="15" t="s">
        <v>76</v>
      </c>
      <c r="H581" s="51">
        <v>27969</v>
      </c>
      <c r="I581" s="50">
        <f t="shared" si="27"/>
        <v>0</v>
      </c>
      <c r="J581" s="50">
        <f t="shared" si="28"/>
        <v>0</v>
      </c>
      <c r="K581" s="50">
        <f t="shared" si="29"/>
        <v>0</v>
      </c>
      <c r="L581" s="15"/>
      <c r="M581" s="15"/>
      <c r="N581" s="15"/>
      <c r="O581" s="15"/>
      <c r="P581" s="15"/>
      <c r="Q581" s="15"/>
      <c r="R581" s="15"/>
      <c r="S581" s="15"/>
    </row>
    <row r="582" spans="2:19" x14ac:dyDescent="0.3">
      <c r="B582" s="13">
        <v>2020</v>
      </c>
      <c r="C582" s="14" t="s">
        <v>33</v>
      </c>
      <c r="D582" s="49" t="s">
        <v>47</v>
      </c>
      <c r="E582" s="49" t="s">
        <v>47</v>
      </c>
      <c r="F582" s="49" t="s">
        <v>47</v>
      </c>
      <c r="G582" s="49" t="s">
        <v>47</v>
      </c>
      <c r="H582" s="48">
        <f>SUM(H294:H580)</f>
        <v>403522</v>
      </c>
      <c r="I582" s="16">
        <f>SUM(I294:I580)</f>
        <v>19175</v>
      </c>
      <c r="J582" s="16">
        <f>SUM(J294:J580)</f>
        <v>61392</v>
      </c>
      <c r="K582" s="16">
        <f>SUM(K294:K580)</f>
        <v>322955</v>
      </c>
      <c r="L582" s="47">
        <f>SUM(J582:K582)/$H582</f>
        <v>0.95248090562596344</v>
      </c>
      <c r="M582" s="46">
        <f>K582/$H582</f>
        <v>0.8003405018809383</v>
      </c>
      <c r="N582" s="15"/>
      <c r="O582" s="15"/>
      <c r="P582" s="15"/>
      <c r="Q582" s="15"/>
      <c r="R582" s="15"/>
      <c r="S582" s="15"/>
    </row>
    <row r="583" spans="2:19" x14ac:dyDescent="0.3">
      <c r="B583" s="13">
        <v>2020</v>
      </c>
      <c r="C583" s="14" t="s">
        <v>34</v>
      </c>
      <c r="D583" s="49" t="s">
        <v>47</v>
      </c>
      <c r="E583" s="49" t="s">
        <v>47</v>
      </c>
      <c r="F583" s="49" t="s">
        <v>47</v>
      </c>
      <c r="G583" s="49" t="s">
        <v>47</v>
      </c>
      <c r="H583" s="48">
        <f>SUM(H294:H581)</f>
        <v>431491</v>
      </c>
      <c r="I583" s="16">
        <f>SUM(I294:I580)</f>
        <v>19175</v>
      </c>
      <c r="J583" s="16">
        <f>SUM(J294:J580)</f>
        <v>61392</v>
      </c>
      <c r="K583" s="16">
        <f>SUM(K294:K580)</f>
        <v>322955</v>
      </c>
      <c r="L583" s="47">
        <f>SUM(J583:K583)/$H583</f>
        <v>0.89074163771666148</v>
      </c>
      <c r="M583" s="46">
        <f>K583/$H583</f>
        <v>0.74846288798607619</v>
      </c>
      <c r="N583" s="16"/>
      <c r="O583" s="16"/>
      <c r="P583" s="16"/>
      <c r="Q583" s="16"/>
      <c r="R583" s="16"/>
      <c r="S583" s="16"/>
    </row>
    <row r="585" spans="2:19" x14ac:dyDescent="0.3">
      <c r="B585" s="21" t="s">
        <v>35</v>
      </c>
      <c r="C585" s="22"/>
      <c r="D585" s="23"/>
    </row>
    <row r="586" spans="2:19" x14ac:dyDescent="0.3">
      <c r="B586" s="21"/>
      <c r="C586" s="22"/>
      <c r="D586" s="23"/>
    </row>
    <row r="587" spans="2:19" x14ac:dyDescent="0.3">
      <c r="B587" s="24"/>
      <c r="C587" s="22" t="s">
        <v>36</v>
      </c>
      <c r="D587" s="25" t="s">
        <v>37</v>
      </c>
    </row>
    <row r="588" spans="2:19" x14ac:dyDescent="0.3">
      <c r="B588" s="45"/>
      <c r="C588" s="22" t="s">
        <v>75</v>
      </c>
      <c r="D588" s="25" t="s">
        <v>74</v>
      </c>
    </row>
    <row r="590" spans="2:19" x14ac:dyDescent="0.3">
      <c r="B590" s="22" t="s">
        <v>25</v>
      </c>
      <c r="C590" s="22" t="s">
        <v>38</v>
      </c>
    </row>
    <row r="591" spans="2:19" x14ac:dyDescent="0.3">
      <c r="B591" s="22" t="s">
        <v>26</v>
      </c>
      <c r="C591" s="22" t="s">
        <v>39</v>
      </c>
    </row>
    <row r="592" spans="2:19" x14ac:dyDescent="0.3">
      <c r="B592" s="22" t="s">
        <v>28</v>
      </c>
      <c r="C592" s="22" t="s">
        <v>40</v>
      </c>
    </row>
    <row r="593" spans="2:3" x14ac:dyDescent="0.3">
      <c r="B593" s="22" t="s">
        <v>29</v>
      </c>
      <c r="C593" s="22" t="s">
        <v>41</v>
      </c>
    </row>
    <row r="594" spans="2:3" x14ac:dyDescent="0.3">
      <c r="B594" s="22" t="s">
        <v>30</v>
      </c>
      <c r="C594" s="22" t="s">
        <v>42</v>
      </c>
    </row>
    <row r="595" spans="2:3" x14ac:dyDescent="0.3">
      <c r="B595" s="22" t="s">
        <v>31</v>
      </c>
      <c r="C595" s="22" t="s">
        <v>43</v>
      </c>
    </row>
    <row r="596" spans="2:3" x14ac:dyDescent="0.3">
      <c r="B596" s="22" t="s">
        <v>32</v>
      </c>
      <c r="C596" s="22" t="s">
        <v>44</v>
      </c>
    </row>
  </sheetData>
  <sheetProtection sheet="1" autoFilter="0"/>
  <autoFilter ref="B3:S583" xr:uid="{00000000-0009-0000-0000-000009000000}"/>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BA6A3-EA95-4B17-9A22-99A3B8D25F94}">
  <dimension ref="A1:S24"/>
  <sheetViews>
    <sheetView topLeftCell="A10" zoomScale="85" zoomScaleNormal="85" workbookViewId="0">
      <pane xSplit="1" topLeftCell="B1" activePane="topRight" state="frozen"/>
      <selection activeCell="T14" sqref="T14"/>
      <selection pane="topRight" activeCell="B10" sqref="B10"/>
    </sheetView>
  </sheetViews>
  <sheetFormatPr defaultColWidth="9.109375" defaultRowHeight="15.6" x14ac:dyDescent="0.3"/>
  <cols>
    <col min="1" max="1" width="80.88671875" style="36" customWidth="1"/>
    <col min="2" max="2" width="150.33203125" style="142" customWidth="1"/>
    <col min="3" max="3" width="11.5546875" style="27" customWidth="1"/>
    <col min="4" max="4" width="45.6640625" style="27" customWidth="1"/>
    <col min="5" max="5" width="11.6640625" style="27" customWidth="1"/>
    <col min="6" max="6" width="45.6640625" style="27" customWidth="1"/>
    <col min="7" max="7" width="11.6640625" style="27" customWidth="1"/>
    <col min="8" max="8" width="45.6640625" style="27" customWidth="1"/>
    <col min="9" max="9" width="11.6640625" style="27" customWidth="1"/>
    <col min="10" max="10" width="45.6640625" style="27" customWidth="1"/>
    <col min="11" max="11" width="11.6640625" style="27" customWidth="1"/>
    <col min="12" max="12" width="45.6640625" style="27" customWidth="1"/>
    <col min="13" max="13" width="11.6640625" style="27" customWidth="1"/>
    <col min="14" max="14" width="45.6640625" style="27" customWidth="1"/>
    <col min="15" max="15" width="11.88671875" style="27" customWidth="1"/>
    <col min="16" max="16" width="45.6640625" style="27" customWidth="1"/>
    <col min="17" max="17" width="11.6640625" style="27" customWidth="1"/>
    <col min="18" max="18" width="9.109375" style="27"/>
    <col min="19" max="19" width="80.88671875" style="36" bestFit="1" customWidth="1"/>
    <col min="20" max="20" width="47.33203125" style="27" customWidth="1"/>
    <col min="21" max="21" width="19.44140625" style="27" customWidth="1"/>
    <col min="22" max="16384" width="9.109375" style="27"/>
  </cols>
  <sheetData>
    <row r="1" spans="1:3" ht="20.399999999999999" x14ac:dyDescent="0.3">
      <c r="A1" s="38" t="s">
        <v>49</v>
      </c>
      <c r="B1" s="139"/>
      <c r="C1" s="40"/>
    </row>
    <row r="2" spans="1:3" x14ac:dyDescent="0.3">
      <c r="A2" s="41" t="s">
        <v>50</v>
      </c>
      <c r="B2" s="140"/>
      <c r="C2" s="43" t="s">
        <v>45</v>
      </c>
    </row>
    <row r="3" spans="1:3" x14ac:dyDescent="0.3">
      <c r="A3" s="32" t="s">
        <v>51</v>
      </c>
      <c r="B3" s="59" t="s">
        <v>528</v>
      </c>
      <c r="C3" s="31"/>
    </row>
    <row r="4" spans="1:3" x14ac:dyDescent="0.3">
      <c r="A4" s="32" t="s">
        <v>53</v>
      </c>
      <c r="B4" s="116" t="s">
        <v>54</v>
      </c>
      <c r="C4" s="31"/>
    </row>
    <row r="5" spans="1:3" x14ac:dyDescent="0.3">
      <c r="A5" s="32" t="s">
        <v>46</v>
      </c>
      <c r="B5" s="141" t="s">
        <v>55</v>
      </c>
      <c r="C5" s="31"/>
    </row>
    <row r="6" spans="1:3" ht="7.5" customHeight="1" x14ac:dyDescent="0.3">
      <c r="A6" s="32"/>
      <c r="B6" s="141"/>
      <c r="C6" s="5"/>
    </row>
    <row r="7" spans="1:3" x14ac:dyDescent="0.3">
      <c r="A7" s="29" t="s">
        <v>56</v>
      </c>
      <c r="B7" s="114"/>
      <c r="C7" s="43" t="s">
        <v>45</v>
      </c>
    </row>
    <row r="8" spans="1:3" x14ac:dyDescent="0.3">
      <c r="A8" s="32" t="s">
        <v>57</v>
      </c>
      <c r="B8" s="59" t="s">
        <v>529</v>
      </c>
      <c r="C8" s="31"/>
    </row>
    <row r="9" spans="1:3" x14ac:dyDescent="0.3">
      <c r="A9" s="34" t="s">
        <v>59</v>
      </c>
      <c r="B9" s="59" t="s">
        <v>530</v>
      </c>
      <c r="C9" s="31"/>
    </row>
    <row r="10" spans="1:3" ht="409.2" customHeight="1" x14ac:dyDescent="0.3">
      <c r="A10" s="33" t="s">
        <v>61</v>
      </c>
      <c r="B10" s="59" t="s">
        <v>687</v>
      </c>
      <c r="C10" s="31"/>
    </row>
    <row r="11" spans="1:3" ht="76.2" customHeight="1" x14ac:dyDescent="0.3">
      <c r="A11" s="33" t="s">
        <v>63</v>
      </c>
      <c r="B11" s="59" t="s">
        <v>531</v>
      </c>
      <c r="C11" s="31"/>
    </row>
    <row r="12" spans="1:3" ht="31.2" x14ac:dyDescent="0.3">
      <c r="A12" s="34" t="s">
        <v>65</v>
      </c>
      <c r="B12" s="59" t="s">
        <v>532</v>
      </c>
      <c r="C12" s="31"/>
    </row>
    <row r="13" spans="1:3" x14ac:dyDescent="0.3">
      <c r="A13" s="34" t="s">
        <v>67</v>
      </c>
      <c r="B13" s="59"/>
      <c r="C13" s="31"/>
    </row>
    <row r="14" spans="1:3" x14ac:dyDescent="0.3">
      <c r="A14" s="35">
        <v>2019</v>
      </c>
      <c r="B14" s="59" t="s">
        <v>533</v>
      </c>
      <c r="C14" s="31"/>
    </row>
    <row r="15" spans="1:3" x14ac:dyDescent="0.3">
      <c r="A15" s="35">
        <v>2020</v>
      </c>
      <c r="B15" s="59" t="s">
        <v>534</v>
      </c>
      <c r="C15" s="31"/>
    </row>
    <row r="16" spans="1:3" ht="8.25" customHeight="1" x14ac:dyDescent="0.3">
      <c r="A16" s="32"/>
      <c r="B16" s="141"/>
      <c r="C16" s="5"/>
    </row>
    <row r="17" spans="1:3" x14ac:dyDescent="0.3">
      <c r="A17" s="29" t="s">
        <v>68</v>
      </c>
      <c r="B17" s="114"/>
      <c r="C17" s="43" t="s">
        <v>45</v>
      </c>
    </row>
    <row r="18" spans="1:3" x14ac:dyDescent="0.3">
      <c r="A18" s="32" t="s">
        <v>57</v>
      </c>
      <c r="B18" s="59"/>
      <c r="C18" s="31"/>
    </row>
    <row r="19" spans="1:3" x14ac:dyDescent="0.3">
      <c r="A19" s="34" t="s">
        <v>59</v>
      </c>
      <c r="B19" s="59"/>
      <c r="C19" s="31"/>
    </row>
    <row r="20" spans="1:3" x14ac:dyDescent="0.3">
      <c r="A20" s="32" t="s">
        <v>69</v>
      </c>
      <c r="B20" s="59"/>
      <c r="C20" s="31"/>
    </row>
    <row r="21" spans="1:3" x14ac:dyDescent="0.3">
      <c r="A21" s="32" t="s">
        <v>70</v>
      </c>
      <c r="B21" s="59"/>
      <c r="C21" s="31"/>
    </row>
    <row r="22" spans="1:3" x14ac:dyDescent="0.3">
      <c r="A22" s="32" t="s">
        <v>71</v>
      </c>
      <c r="B22" s="59"/>
      <c r="C22" s="31"/>
    </row>
    <row r="23" spans="1:3" ht="15" customHeight="1" x14ac:dyDescent="0.3">
      <c r="A23" s="30" t="s">
        <v>72</v>
      </c>
      <c r="B23" s="59"/>
      <c r="C23" s="31"/>
    </row>
    <row r="24" spans="1:3" x14ac:dyDescent="0.3">
      <c r="A24" s="32" t="s">
        <v>73</v>
      </c>
      <c r="B24" s="59"/>
      <c r="C24" s="31"/>
    </row>
  </sheetData>
  <dataValidations count="1">
    <dataValidation type="list" allowBlank="1" showInputMessage="1" showErrorMessage="1" sqref="B5" xr:uid="{A6BB1EBB-CB4F-4BDE-BFB7-8BB587C1BBF0}">
      <formula1>"Please select, Roadside observations by researchers, Automated measurements, Self-reported behaviour, Observations/measurements by the police, Analysis of video images, Analysis of existing databases, Other (please specify)"</formula1>
    </dataValidation>
  </dataValidation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0450B-0467-4C4A-8199-D965CA11DEA5}">
  <dimension ref="B1:O22"/>
  <sheetViews>
    <sheetView showGridLines="0" topLeftCell="F1" zoomScaleNormal="100" workbookViewId="0">
      <selection activeCell="H6" sqref="H6"/>
    </sheetView>
  </sheetViews>
  <sheetFormatPr defaultColWidth="9.109375" defaultRowHeight="15.6" x14ac:dyDescent="0.3"/>
  <cols>
    <col min="1" max="1" width="5.6640625" style="2" customWidth="1"/>
    <col min="2" max="2" width="27.44140625" style="28" customWidth="1"/>
    <col min="3" max="3" width="46" style="2" customWidth="1"/>
    <col min="4" max="4" width="47.6640625" style="2" customWidth="1"/>
    <col min="5" max="5" width="42.44140625" style="2" customWidth="1"/>
    <col min="6" max="7" width="33.6640625" style="2" customWidth="1"/>
    <col min="8" max="8" width="39.109375" style="116" customWidth="1"/>
    <col min="9" max="9" width="38.88671875" style="116" customWidth="1"/>
    <col min="10" max="10" width="32.33203125" style="2" customWidth="1"/>
    <col min="11" max="11" width="38.5546875" style="2" customWidth="1"/>
    <col min="12" max="13" width="38.6640625" style="2" customWidth="1"/>
    <col min="14" max="14" width="20.88671875" style="2" customWidth="1"/>
    <col min="15" max="15" width="20.5546875" style="2" customWidth="1"/>
    <col min="16" max="16384" width="9.109375" style="2"/>
  </cols>
  <sheetData>
    <row r="1" spans="2:15" ht="20.399999999999999" x14ac:dyDescent="0.35">
      <c r="B1" s="1" t="s">
        <v>15</v>
      </c>
    </row>
    <row r="2" spans="2:15" ht="18" x14ac:dyDescent="0.3">
      <c r="B2" s="3" t="s">
        <v>16</v>
      </c>
    </row>
    <row r="3" spans="2:15" ht="20.399999999999999" x14ac:dyDescent="0.35">
      <c r="B3" s="4"/>
      <c r="C3" s="5"/>
      <c r="D3" s="6" t="s">
        <v>17</v>
      </c>
      <c r="E3" s="7"/>
      <c r="F3" s="7"/>
      <c r="G3" s="7"/>
      <c r="H3" s="117"/>
      <c r="I3" s="117"/>
      <c r="J3" s="6" t="s">
        <v>18</v>
      </c>
      <c r="K3" s="6"/>
      <c r="L3" s="6"/>
      <c r="M3" s="6"/>
      <c r="N3" s="6"/>
      <c r="O3" s="6"/>
    </row>
    <row r="4" spans="2:15" x14ac:dyDescent="0.3">
      <c r="B4" s="9" t="s">
        <v>19</v>
      </c>
      <c r="C4" s="10" t="s">
        <v>20</v>
      </c>
      <c r="D4" s="10" t="s">
        <v>21</v>
      </c>
      <c r="E4" s="11" t="s">
        <v>22</v>
      </c>
      <c r="F4" s="11" t="s">
        <v>23</v>
      </c>
      <c r="G4" s="11" t="s">
        <v>24</v>
      </c>
      <c r="H4" s="118" t="s">
        <v>25</v>
      </c>
      <c r="I4" s="118" t="s">
        <v>26</v>
      </c>
      <c r="J4" s="11" t="s">
        <v>27</v>
      </c>
      <c r="K4" s="11" t="s">
        <v>28</v>
      </c>
      <c r="L4" s="12" t="s">
        <v>29</v>
      </c>
      <c r="M4" s="12" t="s">
        <v>30</v>
      </c>
      <c r="N4" s="12" t="s">
        <v>31</v>
      </c>
      <c r="O4" s="12" t="s">
        <v>32</v>
      </c>
    </row>
    <row r="5" spans="2:15" x14ac:dyDescent="0.3">
      <c r="B5" s="13">
        <v>2019</v>
      </c>
      <c r="C5" s="14" t="s">
        <v>33</v>
      </c>
      <c r="D5" s="60">
        <v>30270</v>
      </c>
      <c r="E5" s="60">
        <v>3101</v>
      </c>
      <c r="F5" s="60">
        <v>6511</v>
      </c>
      <c r="G5" s="60">
        <v>20658</v>
      </c>
      <c r="H5" s="143">
        <f>(Table174[[#This Row],[Number of 4-star passenger cars]]+Table174[[#This Row],[Number of 5-star passenger cars]])/Table174[[#This Row],[Number of new passenger cars]]</f>
        <v>0.89755533531549392</v>
      </c>
      <c r="I5" s="143">
        <f>Table174[[#This Row],[Number of 5-star passenger cars]]/Table174[[#This Row],[Number of new passenger cars]]</f>
        <v>0.6824578790882061</v>
      </c>
      <c r="J5" s="15"/>
      <c r="K5" s="15"/>
      <c r="L5" s="15"/>
      <c r="M5" s="15"/>
      <c r="N5" s="15"/>
      <c r="O5" s="15"/>
    </row>
    <row r="6" spans="2:15" x14ac:dyDescent="0.3">
      <c r="B6" s="13">
        <v>2019</v>
      </c>
      <c r="C6" s="14" t="s">
        <v>34</v>
      </c>
      <c r="D6" s="60">
        <v>37162</v>
      </c>
      <c r="E6" s="60">
        <v>3101</v>
      </c>
      <c r="F6" s="60">
        <v>6511</v>
      </c>
      <c r="G6" s="60">
        <v>20658</v>
      </c>
      <c r="H6" s="143">
        <f>(Table174[[#This Row],[Number of 4-star passenger cars]]+Table174[[#This Row],[Number of 5-star passenger cars]])/Table174[[#This Row],[Number of new passenger cars]]</f>
        <v>0.73109628114740866</v>
      </c>
      <c r="I6" s="143">
        <f>Table174[[#This Row],[Number of 5-star passenger cars]]/Table174[[#This Row],[Number of new passenger cars]]</f>
        <v>0.55589042570367575</v>
      </c>
      <c r="J6" s="16"/>
      <c r="K6" s="16"/>
      <c r="L6" s="16"/>
      <c r="M6" s="16"/>
      <c r="N6" s="16"/>
      <c r="O6" s="16"/>
    </row>
    <row r="7" spans="2:15" x14ac:dyDescent="0.3">
      <c r="B7" s="13">
        <v>2020</v>
      </c>
      <c r="C7" s="14" t="s">
        <v>33</v>
      </c>
      <c r="D7" s="60">
        <v>19206</v>
      </c>
      <c r="E7" s="60">
        <v>1835</v>
      </c>
      <c r="F7" s="60">
        <v>2266</v>
      </c>
      <c r="G7" s="60">
        <v>15105</v>
      </c>
      <c r="H7" s="143">
        <f>(Table174[[#This Row],[Number of 4-star passenger cars]]+Table174[[#This Row],[Number of 5-star passenger cars]])/Table174[[#This Row],[Number of new passenger cars]]</f>
        <v>0.90445694053941472</v>
      </c>
      <c r="I7" s="143">
        <f>Table174[[#This Row],[Number of 5-star passenger cars]]/Table174[[#This Row],[Number of new passenger cars]]</f>
        <v>0.78647297719462672</v>
      </c>
      <c r="J7" s="15"/>
      <c r="K7" s="15"/>
      <c r="L7" s="15"/>
      <c r="M7" s="15"/>
      <c r="N7" s="15"/>
      <c r="O7" s="15"/>
    </row>
    <row r="8" spans="2:15" x14ac:dyDescent="0.3">
      <c r="B8" s="17">
        <v>2020</v>
      </c>
      <c r="C8" s="18" t="s">
        <v>34</v>
      </c>
      <c r="D8" s="61">
        <v>26765</v>
      </c>
      <c r="E8" s="60">
        <v>1835</v>
      </c>
      <c r="F8" s="60">
        <v>2266</v>
      </c>
      <c r="G8" s="60">
        <v>15105</v>
      </c>
      <c r="H8" s="143">
        <f>(Table174[[#This Row],[Number of 4-star passenger cars]]+Table174[[#This Row],[Number of 5-star passenger cars]])/Table174[[#This Row],[Number of new passenger cars]]</f>
        <v>0.64901924154679624</v>
      </c>
      <c r="I8" s="143">
        <f>Table174[[#This Row],[Number of 5-star passenger cars]]/Table174[[#This Row],[Number of new passenger cars]]</f>
        <v>0.5643564356435643</v>
      </c>
      <c r="J8" s="19"/>
      <c r="K8" s="20"/>
      <c r="L8" s="16"/>
      <c r="M8" s="16"/>
      <c r="N8" s="16"/>
      <c r="O8" s="16"/>
    </row>
    <row r="11" spans="2:15" x14ac:dyDescent="0.3">
      <c r="B11" s="21" t="s">
        <v>35</v>
      </c>
      <c r="C11" s="22"/>
      <c r="D11" s="23"/>
    </row>
    <row r="12" spans="2:15" x14ac:dyDescent="0.3">
      <c r="B12" s="21"/>
      <c r="C12" s="22"/>
      <c r="D12" s="23"/>
    </row>
    <row r="13" spans="2:15" x14ac:dyDescent="0.3">
      <c r="B13" s="24"/>
      <c r="C13" s="22" t="s">
        <v>36</v>
      </c>
      <c r="D13" s="25" t="s">
        <v>37</v>
      </c>
    </row>
    <row r="14" spans="2:15" x14ac:dyDescent="0.3">
      <c r="B14" s="26"/>
      <c r="C14" s="27"/>
      <c r="D14" s="27"/>
    </row>
    <row r="15" spans="2:15" x14ac:dyDescent="0.3">
      <c r="B15" s="22" t="s">
        <v>25</v>
      </c>
      <c r="C15" s="22" t="s">
        <v>38</v>
      </c>
      <c r="D15" s="27"/>
    </row>
    <row r="16" spans="2:15" x14ac:dyDescent="0.3">
      <c r="B16" s="22" t="s">
        <v>26</v>
      </c>
      <c r="C16" s="22" t="s">
        <v>39</v>
      </c>
      <c r="D16" s="27"/>
    </row>
    <row r="17" spans="2:4" x14ac:dyDescent="0.3">
      <c r="B17" s="22" t="s">
        <v>28</v>
      </c>
      <c r="C17" s="22" t="s">
        <v>40</v>
      </c>
      <c r="D17" s="27"/>
    </row>
    <row r="18" spans="2:4" x14ac:dyDescent="0.3">
      <c r="B18" s="22" t="s">
        <v>29</v>
      </c>
      <c r="C18" s="22" t="s">
        <v>41</v>
      </c>
      <c r="D18" s="27"/>
    </row>
    <row r="19" spans="2:4" x14ac:dyDescent="0.3">
      <c r="B19" s="22" t="s">
        <v>30</v>
      </c>
      <c r="C19" s="22" t="s">
        <v>42</v>
      </c>
      <c r="D19" s="27"/>
    </row>
    <row r="20" spans="2:4" x14ac:dyDescent="0.3">
      <c r="B20" s="22" t="s">
        <v>31</v>
      </c>
      <c r="C20" s="22" t="s">
        <v>43</v>
      </c>
      <c r="D20" s="27"/>
    </row>
    <row r="21" spans="2:4" x14ac:dyDescent="0.3">
      <c r="B21" s="22" t="s">
        <v>32</v>
      </c>
      <c r="C21" s="22" t="s">
        <v>44</v>
      </c>
      <c r="D21" s="27"/>
    </row>
    <row r="22" spans="2:4" x14ac:dyDescent="0.3">
      <c r="B22" s="26"/>
      <c r="C22" s="27"/>
      <c r="D22" s="27"/>
    </row>
  </sheetData>
  <pageMargins left="0.7" right="0.7" top="0.75" bottom="0.75" header="0.3" footer="0.3"/>
  <legacy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CF139-5FAF-4C7C-B349-A5FF806A8460}">
  <dimension ref="A1:O16"/>
  <sheetViews>
    <sheetView showGridLines="0" zoomScale="70" zoomScaleNormal="70" workbookViewId="0">
      <pane xSplit="1" topLeftCell="B1" activePane="topRight" state="frozen"/>
      <selection activeCell="T14" sqref="T14"/>
      <selection pane="topRight" activeCell="T14" sqref="T14"/>
    </sheetView>
  </sheetViews>
  <sheetFormatPr defaultColWidth="9.109375" defaultRowHeight="15.6" x14ac:dyDescent="0.3"/>
  <cols>
    <col min="1" max="1" width="80.88671875" style="36" customWidth="1"/>
    <col min="2" max="2" width="60.6640625" style="27" customWidth="1"/>
    <col min="3" max="3" width="38.33203125" style="27" customWidth="1"/>
    <col min="4" max="4" width="60.6640625" style="27" customWidth="1"/>
    <col min="5" max="5" width="38.33203125" style="27" customWidth="1"/>
    <col min="6" max="6" width="60.6640625" style="27" customWidth="1"/>
    <col min="7" max="7" width="38.33203125" style="27" customWidth="1"/>
    <col min="8" max="8" width="60.6640625" style="27" customWidth="1"/>
    <col min="9" max="9" width="38.33203125" style="27" customWidth="1"/>
    <col min="10" max="10" width="60.6640625" style="27" customWidth="1"/>
    <col min="11" max="11" width="38.33203125" style="27" customWidth="1"/>
    <col min="12" max="12" width="60.6640625" style="27" customWidth="1"/>
    <col min="13" max="13" width="38.33203125" style="27" customWidth="1"/>
    <col min="14" max="14" width="60.6640625" style="27" customWidth="1"/>
    <col min="15" max="15" width="38.33203125" style="27" customWidth="1"/>
    <col min="16" max="16384" width="9.109375" style="27"/>
  </cols>
  <sheetData>
    <row r="1" spans="1:15" ht="20.399999999999999" x14ac:dyDescent="0.3">
      <c r="A1" s="38" t="s">
        <v>49</v>
      </c>
      <c r="B1" s="64"/>
      <c r="C1" s="65"/>
      <c r="D1" s="63"/>
      <c r="E1" s="63"/>
      <c r="F1" s="63"/>
      <c r="G1" s="63"/>
      <c r="H1" s="63"/>
      <c r="I1" s="63"/>
      <c r="J1" s="63"/>
      <c r="K1" s="63"/>
      <c r="L1" s="63"/>
      <c r="M1" s="63"/>
      <c r="N1" s="63"/>
      <c r="O1" s="63"/>
    </row>
    <row r="2" spans="1:15" x14ac:dyDescent="0.3">
      <c r="A2" s="41" t="s">
        <v>50</v>
      </c>
      <c r="B2" s="66"/>
      <c r="C2" s="67" t="s">
        <v>45</v>
      </c>
      <c r="D2" s="63"/>
      <c r="E2" s="63"/>
      <c r="F2" s="63"/>
      <c r="G2" s="63"/>
      <c r="H2" s="63"/>
      <c r="I2" s="63"/>
      <c r="J2" s="63"/>
      <c r="K2" s="63"/>
      <c r="L2" s="63"/>
      <c r="M2" s="63"/>
      <c r="N2" s="63"/>
      <c r="O2" s="63"/>
    </row>
    <row r="3" spans="1:15" x14ac:dyDescent="0.3">
      <c r="A3" s="32" t="s">
        <v>51</v>
      </c>
      <c r="B3" s="30" t="s">
        <v>49</v>
      </c>
      <c r="C3" s="30"/>
      <c r="D3" s="63"/>
      <c r="E3" s="63"/>
      <c r="F3" s="63"/>
      <c r="G3" s="63"/>
      <c r="H3" s="63"/>
      <c r="I3" s="63"/>
      <c r="J3" s="63"/>
      <c r="K3" s="63"/>
      <c r="L3" s="63"/>
      <c r="M3" s="63"/>
      <c r="N3" s="63"/>
      <c r="O3" s="63"/>
    </row>
    <row r="4" spans="1:15" x14ac:dyDescent="0.3">
      <c r="A4" s="32" t="s">
        <v>53</v>
      </c>
      <c r="B4" s="30" t="s">
        <v>536</v>
      </c>
      <c r="C4" s="30"/>
      <c r="D4" s="63"/>
      <c r="E4" s="63"/>
      <c r="F4" s="63"/>
      <c r="G4" s="63"/>
      <c r="H4" s="63"/>
      <c r="I4" s="63"/>
      <c r="J4" s="63"/>
      <c r="K4" s="63"/>
      <c r="L4" s="63"/>
      <c r="M4" s="63"/>
      <c r="N4" s="63"/>
      <c r="O4" s="63"/>
    </row>
    <row r="5" spans="1:15" ht="46.8" x14ac:dyDescent="0.3">
      <c r="A5" s="32" t="s">
        <v>46</v>
      </c>
      <c r="B5" s="32" t="s">
        <v>55</v>
      </c>
      <c r="C5" s="30" t="s">
        <v>537</v>
      </c>
      <c r="D5" s="63"/>
      <c r="E5" s="63"/>
      <c r="F5" s="63"/>
      <c r="G5" s="63"/>
      <c r="H5" s="63"/>
      <c r="I5" s="63"/>
      <c r="J5" s="63"/>
      <c r="K5" s="63"/>
      <c r="L5" s="63"/>
      <c r="M5" s="63"/>
      <c r="N5" s="63"/>
      <c r="O5" s="63"/>
    </row>
    <row r="6" spans="1:15" ht="7.5" customHeight="1" x14ac:dyDescent="0.3">
      <c r="A6" s="32"/>
      <c r="B6" s="32"/>
      <c r="C6" s="32"/>
      <c r="D6" s="63"/>
      <c r="E6" s="63"/>
      <c r="F6" s="63"/>
      <c r="G6" s="63"/>
      <c r="H6" s="63"/>
      <c r="I6" s="63"/>
      <c r="J6" s="63"/>
      <c r="K6" s="63"/>
      <c r="L6" s="63"/>
      <c r="M6" s="63"/>
      <c r="N6" s="63"/>
      <c r="O6" s="63"/>
    </row>
    <row r="7" spans="1:15" x14ac:dyDescent="0.3">
      <c r="A7" s="29" t="s">
        <v>56</v>
      </c>
      <c r="B7" s="68"/>
      <c r="C7" s="69" t="s">
        <v>45</v>
      </c>
      <c r="D7" s="63"/>
      <c r="E7" s="63"/>
      <c r="F7" s="63"/>
      <c r="G7" s="63"/>
      <c r="H7" s="63"/>
      <c r="I7" s="63"/>
      <c r="J7" s="63"/>
      <c r="K7" s="63"/>
      <c r="L7" s="63"/>
      <c r="M7" s="63"/>
      <c r="N7" s="63"/>
      <c r="O7" s="63"/>
    </row>
    <row r="8" spans="1:15" x14ac:dyDescent="0.3">
      <c r="A8" s="32" t="s">
        <v>57</v>
      </c>
      <c r="B8" s="30" t="s">
        <v>538</v>
      </c>
      <c r="C8" s="30"/>
      <c r="D8" s="63"/>
      <c r="E8" s="63"/>
      <c r="F8" s="63"/>
      <c r="G8" s="63"/>
      <c r="H8" s="63"/>
      <c r="I8" s="63"/>
      <c r="J8" s="63"/>
      <c r="K8" s="63"/>
      <c r="L8" s="63"/>
      <c r="M8" s="63"/>
      <c r="N8" s="63"/>
      <c r="O8" s="63"/>
    </row>
    <row r="9" spans="1:15" x14ac:dyDescent="0.3">
      <c r="A9" s="34" t="s">
        <v>59</v>
      </c>
      <c r="B9" s="30" t="s">
        <v>60</v>
      </c>
      <c r="C9" s="30"/>
      <c r="D9" s="63"/>
      <c r="E9" s="63"/>
      <c r="F9" s="63"/>
      <c r="G9" s="63"/>
      <c r="H9" s="63"/>
      <c r="I9" s="63"/>
      <c r="J9" s="63"/>
      <c r="K9" s="63"/>
      <c r="L9" s="63"/>
      <c r="M9" s="63"/>
      <c r="N9" s="63"/>
      <c r="O9" s="63"/>
    </row>
    <row r="10" spans="1:15" ht="31.2" customHeight="1" x14ac:dyDescent="0.3">
      <c r="A10" s="33" t="s">
        <v>61</v>
      </c>
      <c r="B10" s="159" t="s">
        <v>539</v>
      </c>
      <c r="C10" s="160"/>
      <c r="D10" s="63"/>
      <c r="E10" s="63"/>
      <c r="F10" s="63"/>
      <c r="G10" s="63"/>
      <c r="H10" s="63"/>
      <c r="I10" s="63"/>
      <c r="J10" s="63"/>
      <c r="K10" s="63"/>
      <c r="L10" s="63"/>
      <c r="M10" s="63"/>
      <c r="N10" s="63"/>
      <c r="O10" s="63"/>
    </row>
    <row r="11" spans="1:15" ht="30.75" customHeight="1" x14ac:dyDescent="0.3">
      <c r="A11" s="33" t="s">
        <v>63</v>
      </c>
      <c r="B11" s="70" t="s">
        <v>540</v>
      </c>
      <c r="C11" s="30"/>
      <c r="D11" s="63"/>
      <c r="E11" s="63"/>
      <c r="F11" s="63"/>
      <c r="G11" s="63"/>
      <c r="H11" s="63"/>
      <c r="I11" s="63"/>
      <c r="J11" s="63"/>
      <c r="K11" s="63"/>
      <c r="L11" s="63"/>
      <c r="M11" s="63"/>
      <c r="N11" s="63"/>
      <c r="O11" s="63"/>
    </row>
    <row r="12" spans="1:15" ht="46.8" x14ac:dyDescent="0.3">
      <c r="A12" s="34" t="s">
        <v>65</v>
      </c>
      <c r="B12" s="30" t="s">
        <v>541</v>
      </c>
      <c r="C12" s="30"/>
      <c r="D12" s="63"/>
      <c r="E12" s="63"/>
      <c r="F12" s="63"/>
      <c r="G12" s="63"/>
      <c r="H12" s="63"/>
      <c r="I12" s="63"/>
      <c r="J12" s="63"/>
      <c r="K12" s="63"/>
      <c r="L12" s="63"/>
      <c r="M12" s="63"/>
      <c r="N12" s="63"/>
      <c r="O12" s="63"/>
    </row>
    <row r="13" spans="1:15" x14ac:dyDescent="0.3">
      <c r="A13" s="34" t="s">
        <v>67</v>
      </c>
      <c r="B13" s="161" t="s">
        <v>542</v>
      </c>
      <c r="C13" s="162"/>
      <c r="D13" s="63"/>
      <c r="E13" s="63"/>
      <c r="F13" s="63"/>
      <c r="G13" s="63"/>
      <c r="H13" s="63"/>
      <c r="I13" s="63"/>
      <c r="J13" s="63"/>
      <c r="K13" s="63"/>
      <c r="L13" s="63"/>
      <c r="M13" s="63"/>
      <c r="N13" s="63"/>
      <c r="O13" s="63"/>
    </row>
    <row r="14" spans="1:15" x14ac:dyDescent="0.3">
      <c r="A14" s="71">
        <v>2019</v>
      </c>
      <c r="B14" s="62" t="s">
        <v>543</v>
      </c>
      <c r="C14" s="72">
        <f>37162/2829946</f>
        <v>1.3131699332778787E-2</v>
      </c>
      <c r="D14" s="63"/>
      <c r="E14" s="63"/>
      <c r="F14" s="63"/>
      <c r="G14" s="63"/>
      <c r="H14" s="63"/>
      <c r="I14" s="63"/>
      <c r="J14" s="63"/>
      <c r="K14" s="63"/>
      <c r="L14" s="63"/>
      <c r="M14" s="63"/>
      <c r="N14" s="63"/>
      <c r="O14" s="63"/>
    </row>
    <row r="15" spans="1:15" x14ac:dyDescent="0.3">
      <c r="A15" s="71">
        <v>2020</v>
      </c>
      <c r="B15" s="62" t="s">
        <v>544</v>
      </c>
      <c r="C15" s="72">
        <f>26765/2866763</f>
        <v>9.336314163396137E-3</v>
      </c>
      <c r="D15" s="63"/>
      <c r="E15" s="63"/>
      <c r="F15" s="63"/>
      <c r="G15" s="63"/>
      <c r="H15" s="63"/>
      <c r="I15" s="63"/>
      <c r="J15" s="63"/>
      <c r="K15" s="63"/>
      <c r="L15" s="63"/>
      <c r="M15" s="63"/>
      <c r="N15" s="63"/>
      <c r="O15" s="63"/>
    </row>
    <row r="16" spans="1:15" ht="8.25" customHeight="1" x14ac:dyDescent="0.3">
      <c r="A16" s="32"/>
      <c r="B16" s="30"/>
      <c r="C16" s="30"/>
      <c r="D16" s="63"/>
      <c r="E16" s="63"/>
      <c r="F16" s="63"/>
      <c r="G16" s="63"/>
      <c r="H16" s="63"/>
      <c r="I16" s="63"/>
      <c r="J16" s="63"/>
      <c r="K16" s="63"/>
      <c r="L16" s="63"/>
      <c r="M16" s="63"/>
      <c r="N16" s="63"/>
      <c r="O16" s="63"/>
    </row>
  </sheetData>
  <mergeCells count="2">
    <mergeCell ref="B10:C10"/>
    <mergeCell ref="B13:C13"/>
  </mergeCells>
  <dataValidations count="1">
    <dataValidation type="list" allowBlank="1" showInputMessage="1" showErrorMessage="1" sqref="B5" xr:uid="{D4EA120E-2D4F-45D8-B613-C659DA6925EF}">
      <formula1>"Please select, Roadside observations by researchers, Automated measurements, Self-reported behaviour, Observations/measurements by the police, Analysis of video images, Analysis of existing databases, Other (please specify)"</formula1>
    </dataValidation>
  </dataValidation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A8451BE775B848A22468CE90114048" ma:contentTypeVersion="17" ma:contentTypeDescription="Create a new document." ma:contentTypeScope="" ma:versionID="d469d6533ddad1abb3e8f7311f6e9101">
  <xsd:schema xmlns:xsd="http://www.w3.org/2001/XMLSchema" xmlns:xs="http://www.w3.org/2001/XMLSchema" xmlns:p="http://schemas.microsoft.com/office/2006/metadata/properties" xmlns:ns2="045efc6c-4256-4774-a0cb-0ee95332751b" xmlns:ns3="76d2a015-a59f-41b5-9156-2b0ffef9ae2f" xmlns:ns4="35f5d3e8-2c8a-4c44-ae3c-37ff16a18d85" targetNamespace="http://schemas.microsoft.com/office/2006/metadata/properties" ma:root="true" ma:fieldsID="1f8e8fb37db1d6f3fbf7a00f5a3c0c59" ns2:_="" ns3:_="" ns4:_="">
    <xsd:import namespace="045efc6c-4256-4774-a0cb-0ee95332751b"/>
    <xsd:import namespace="76d2a015-a59f-41b5-9156-2b0ffef9ae2f"/>
    <xsd:import namespace="35f5d3e8-2c8a-4c44-ae3c-37ff16a18d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OCR" minOccurs="0"/>
                <xsd:element ref="ns3:MediaServiceLocation" minOccurs="0"/>
                <xsd:element ref="ns3:Datum"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5efc6c-4256-4774-a0cb-0ee95332751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6d2a015-a59f-41b5-9156-2b0ffef9ae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Datum" ma:index="19" nillable="true" ma:displayName="Datum" ma:format="DateOnly" ma:internalName="Datum">
      <xsd:simpleType>
        <xsd:restriction base="dms:DateTime"/>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8ad29ca-0250-419a-8ce4-f0f09001e46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f5d3e8-2c8a-4c44-ae3c-37ff16a18d85"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43c2c4e-035a-4db2-8ebe-f7cfea7e4b80}" ma:internalName="TaxCatchAll" ma:showField="CatchAllData" ma:web="045efc6c-4256-4774-a0cb-0ee95332751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um xmlns="76d2a015-a59f-41b5-9156-2b0ffef9ae2f" xsi:nil="true"/>
    <lcf76f155ced4ddcb4097134ff3c332f xmlns="76d2a015-a59f-41b5-9156-2b0ffef9ae2f">
      <Terms xmlns="http://schemas.microsoft.com/office/infopath/2007/PartnerControls"/>
    </lcf76f155ced4ddcb4097134ff3c332f>
    <TaxCatchAll xmlns="35f5d3e8-2c8a-4c44-ae3c-37ff16a18d85" xsi:nil="true"/>
  </documentManagement>
</p:properties>
</file>

<file path=customXml/itemProps1.xml><?xml version="1.0" encoding="utf-8"?>
<ds:datastoreItem xmlns:ds="http://schemas.openxmlformats.org/officeDocument/2006/customXml" ds:itemID="{AF94133B-59A2-4315-ABC9-22189A49FF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5efc6c-4256-4774-a0cb-0ee95332751b"/>
    <ds:schemaRef ds:uri="76d2a015-a59f-41b5-9156-2b0ffef9ae2f"/>
    <ds:schemaRef ds:uri="35f5d3e8-2c8a-4c44-ae3c-37ff16a18d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0972D2-A45D-43F2-B627-E4A3646FBA8D}">
  <ds:schemaRefs>
    <ds:schemaRef ds:uri="http://schemas.microsoft.com/sharepoint/v3/contenttype/forms"/>
  </ds:schemaRefs>
</ds:datastoreItem>
</file>

<file path=customXml/itemProps3.xml><?xml version="1.0" encoding="utf-8"?>
<ds:datastoreItem xmlns:ds="http://schemas.openxmlformats.org/officeDocument/2006/customXml" ds:itemID="{4AD39F60-FBB7-45E3-9F83-AC843D2BEE39}">
  <ds:schemaRefs>
    <ds:schemaRef ds:uri="http://schemas.microsoft.com/office/2006/metadata/properties"/>
    <ds:schemaRef ds:uri="http://schemas.microsoft.com/office/infopath/2007/PartnerControls"/>
    <ds:schemaRef ds:uri="76d2a015-a59f-41b5-9156-2b0ffef9ae2f"/>
    <ds:schemaRef ds:uri="35f5d3e8-2c8a-4c44-ae3c-37ff16a18d8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vt:i4>
      </vt:variant>
    </vt:vector>
  </HeadingPairs>
  <TitlesOfParts>
    <vt:vector size="35" baseType="lpstr">
      <vt:lpstr>Content</vt:lpstr>
      <vt:lpstr>Austria a</vt:lpstr>
      <vt:lpstr>Austria s-a</vt:lpstr>
      <vt:lpstr>Austria meta</vt:lpstr>
      <vt:lpstr>Belgium a</vt:lpstr>
      <vt:lpstr>Belgium s-a</vt:lpstr>
      <vt:lpstr>Belgium meta</vt:lpstr>
      <vt:lpstr>Bulgaria a</vt:lpstr>
      <vt:lpstr>Bulgaria meta</vt:lpstr>
      <vt:lpstr>Cyprus s-a</vt:lpstr>
      <vt:lpstr>Cyprus meta</vt:lpstr>
      <vt:lpstr>Czech R s-a</vt:lpstr>
      <vt:lpstr>Czech R meta</vt:lpstr>
      <vt:lpstr>Finland s-a</vt:lpstr>
      <vt:lpstr>Finland meta</vt:lpstr>
      <vt:lpstr>Greece a</vt:lpstr>
      <vt:lpstr>Greece s-a</vt:lpstr>
      <vt:lpstr>Greece meta</vt:lpstr>
      <vt:lpstr>Latvia a</vt:lpstr>
      <vt:lpstr>Latvia s-a</vt:lpstr>
      <vt:lpstr>Latvia meta</vt:lpstr>
      <vt:lpstr>Lithuania a</vt:lpstr>
      <vt:lpstr>Lithuania meta</vt:lpstr>
      <vt:lpstr>Malta a</vt:lpstr>
      <vt:lpstr>Malta s-a</vt:lpstr>
      <vt:lpstr>Malta meta</vt:lpstr>
      <vt:lpstr>Portugal a</vt:lpstr>
      <vt:lpstr>Portugal s-a</vt:lpstr>
      <vt:lpstr>Portugal meta</vt:lpstr>
      <vt:lpstr>Spain a</vt:lpstr>
      <vt:lpstr>Spain s-a</vt:lpstr>
      <vt:lpstr>Spain meta</vt:lpstr>
      <vt:lpstr>Sweden a</vt:lpstr>
      <vt:lpstr>Sweden meta</vt:lpstr>
      <vt:lpstr>'Malta 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Naomi Wardenier</dc:creator>
  <cp:lastModifiedBy>Naomi Wardenier</cp:lastModifiedBy>
  <dcterms:created xsi:type="dcterms:W3CDTF">2023-01-23T09:42:07Z</dcterms:created>
  <dcterms:modified xsi:type="dcterms:W3CDTF">2023-01-24T15:18:21Z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0x010100ECA8451BE775B848A22468CE90114048</vt:lpwstr>
  </property>
  <property fmtid="{D5CDD505-2E9C-101B-9397-08002B2CF9AE}" pid="3" name="MediaServiceImageTags">
    <vt:lpwstr/>
  </property>
</Properties>
</file>